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46a900fb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nótico" sheetId="1" r:id="R0599aab3fdb94a45"/>
    <x:sheet xmlns:r="http://schemas.openxmlformats.org/officeDocument/2006/relationships" name="Mateus" sheetId="2" r:id="R8783443ffbb34324"/>
    <x:sheet xmlns:r="http://schemas.openxmlformats.org/officeDocument/2006/relationships" name="Marcos" sheetId="3" r:id="Rcba846f0ecf24fbf"/>
    <x:sheet xmlns:r="http://schemas.openxmlformats.org/officeDocument/2006/relationships" name="Lucas" sheetId="4" r:id="R307df6fa74004c98"/>
    <x:sheet xmlns:r="http://schemas.openxmlformats.org/officeDocument/2006/relationships" name="João" sheetId="5" r:id="R3fd580bacba943dc"/>
    <x:sheet xmlns:r="http://schemas.openxmlformats.org/officeDocument/2006/relationships" name="Outras passagens" sheetId="6" r:id="R76ab23f21e104add"/>
    <x:sheet xmlns:r="http://schemas.openxmlformats.org/officeDocument/2006/relationships" name="Volumes Pe. Weber" sheetId="7" r:id="Re9c8b07becfc4740"/>
    <x:sheet xmlns:r="http://schemas.openxmlformats.org/officeDocument/2006/relationships" name="Schola Cantorum" sheetId="8" r:id="Rbe32b25a4a8c48f9"/>
    <x:sheet xmlns:r="http://schemas.openxmlformats.org/officeDocument/2006/relationships" name="Notas de revisão" sheetId="9" r:id="R73850dbc1ed64df7"/>
    <x:sheet xmlns:r="http://schemas.openxmlformats.org/officeDocument/2006/relationships" name="Comunhões individuais" sheetId="10" r:id="Rcc4614c0b3b54f7e"/>
    <x:sheet xmlns:r="http://schemas.openxmlformats.org/officeDocument/2006/relationships" name="Busca da comunhão" sheetId="11" r:id="R1015996463174011"/>
  </x:sheets>
</x:workbook>
</file>

<file path=xl/comments1.xml><?xml version="1.0" encoding="utf-8"?>
<x:comments xmlns:x="http://schemas.openxmlformats.org/spreadsheetml/2006/main">
  <x:authors>
    <x:author>Nota</x:author>
    <x:author>Drive</x:author>
    <x:author>Revisão</x:author>
  </x:authors>
  <x:commentList>
    <x:comment ref="I5" authorId="0">
      <x:text>
        <x:r>
          <x:t>Partitura imprime 'Cf. Mt 1,18-25'.</x:t>
        </x:r>
      </x:text>
    </x:comment>
    <x:comment ref="J5" authorId="1">
      <x:text>
        <x:r>
          <x:t>Sois o homem do silêncio e da escuta.pdf</x:t>
        </x:r>
      </x:text>
    </x:comment>
    <x:comment ref="J6" authorId="1">
      <x:text>
        <x:r>
          <x:t>4. A virgem conceberá.pdf</x:t>
        </x:r>
      </x:text>
    </x:comment>
    <x:comment ref="I7" authorId="0">
      <x:text>
        <x:r>
          <x:t>Is 7,14 citado em Mt 1,23 ('Uma virgem conceberá... Deus conosco, Emanuel').</x:t>
        </x:r>
      </x:text>
    </x:comment>
    <x:comment ref="J7" authorId="1">
      <x:text>
        <x:r>
          <x:t>09 - Uma virgem - Partitura completa.pdf</x:t>
        </x:r>
      </x:text>
    </x:comment>
    <x:comment ref="I8" authorId="0">
      <x:text>
        <x:r>
          <x:t>pasta '03. Caderno III' vazia no Drive (sem PDFs individuais). Refrão: nascido numa gruta, revelado por uma estrela, adorado pelos Magos</x:t>
        </x:r>
      </x:text>
    </x:comment>
    <x:comment ref="I9" authorId="0">
      <x:text>
        <x:r>
          <x:t>Aclamação com versículos por festa: Natal ('Grande luz sobre a terra se estende'); depois do Natal Hb 1,1 (impresso); Epifania Mt 2,2 (impresso); Batismo do Senhor impresso 'Mc 9,6' (o texto 'Eis o meu Filho muito amado' corresponde a Mc 1,11 / Mt 3,17).</x:t>
        </x:r>
      </x:text>
    </x:comment>
    <x:comment ref="J9" authorId="1">
      <x:text>
        <x:r>
          <x:t>13_-_Aleluia.pdf</x:t>
        </x:r>
      </x:text>
    </x:comment>
    <x:comment ref="I10" authorId="0">
      <x:text>
        <x:r>
          <x:t>Estr. 1-2 parafraseiam Mt 2,11 (ouro, incenso e mirra). Hino da Liturgia das Horas.</x:t>
        </x:r>
      </x:text>
    </x:comment>
    <x:comment ref="J10" authorId="1">
      <x:text>
        <x:r>
          <x:t>39 - Vendo_os_Magos_a_criança.pdf</x:t>
        </x:r>
      </x:text>
    </x:comment>
    <x:comment ref="J12" authorId="1">
      <x:text>
        <x:r>
          <x:t>2. A. C - Preparai.pdf</x:t>
        </x:r>
      </x:text>
    </x:comment>
    <x:comment ref="I13" authorId="0">
      <x:text>
        <x:r>
          <x:t>Sem PDF individual no caderno '12. Caderno XII' (há só 11 PDFs: 01,04,06,09,12,17,18,19,21,24,27); letra do PDF do volume. Is 40,3.</x:t>
        </x:r>
      </x:text>
    </x:comment>
    <x:comment ref="J14" authorId="1">
      <x:text>
        <x:r>
          <x:t>2.B. Virá alguém depois de mim.pdf</x:t>
        </x:r>
      </x:text>
    </x:comment>
    <x:comment ref="I15" authorId="0">
      <x:text>
        <x:r>
          <x:t>Partitura imprime 'Lc 3,16'; cf. também Jo 1,26.33. Estrofes: Sl 33(34),2-7.18-19.</x:t>
        </x:r>
      </x:text>
    </x:comment>
    <x:comment ref="J15" authorId="1">
      <x:text>
        <x:r>
          <x:t>com água eu vos batizo.pdf</x:t>
        </x:r>
      </x:text>
    </x:comment>
    <x:comment ref="I16" authorId="0">
      <x:text>
        <x:r>
          <x:t>Recorte da partitura (antífona + salmo) extraído do caderno da Missa do domingo</x:t>
        </x:r>
      </x:text>
    </x:comment>
    <x:comment ref="J16" authorId="1">
      <x:text>
        <x:r>
          <x:t>oferendas-02-a.pdf</x:t>
        </x:r>
      </x:text>
    </x:comment>
    <x:comment ref="I17" authorId="0">
      <x:text>
        <x:r>
          <x:t>Caderno XIV sem PDFs individuais (só MSCZ/PNG); letra lida do PNG 19cIDrVBGK__EpT1s1nIdWQ42mkJNSMLY; 'escutai o que ele diz' ecoa Mt 17,5 (Transfiguração)</x:t>
        </x:r>
      </x:text>
    </x:comment>
    <x:comment ref="I18" authorId="0">
      <x:text>
        <x:r>
          <x:t>sem PDF individual: a pasta do caderno no Drive está vazia (nenhum arquivo/subpasta visível); composição livre com citações impressas por estrofe: Gl 3,13; Jo 3,5; Mt 12,18; At 8,32; Mt 4,16; Mt 16,16; Mt 3,17</x:t>
        </x:r>
      </x:text>
    </x:comment>
    <x:comment ref="C19" authorId="2">
      <x:text>
        <x:r>
          <x:t>Corrigido — original: 3,4. "O homem não vive somente de pão" = Lc 4,4 (original: 3,4, que é "Preparai os caminhos")</x:t>
        </x:r>
      </x:text>
    </x:comment>
    <x:comment ref="J19" authorId="1">
      <x:text>
        <x:r>
          <x:t>1. ABC. O homem não vive somente de pão.pdf</x:t>
        </x:r>
      </x:text>
    </x:comment>
    <x:comment ref="I20" authorId="0">
      <x:text>
        <x:r>
          <x:t>sem PDF individual: a pasta do caderno no Drive está vazia (nenhum arquivo/subpasta visível); aclamação ao Evangelho com versículos para os 5 domingos da Quaresma: 1º Mt 4,4 (Dt 8,3); 2º Mt 17,5; 3º Jo 4,15; 4º Lc 15,18-19; 5º Jo 11,25</x:t>
        </x:r>
      </x:text>
    </x:comment>
    <x:comment ref="I21" authorId="0">
      <x:text>
        <x:r>
          <x:t>Partitura imprime '(Mt 4,4)' no versículo (cita Dt 8,3); refrão 'A salvação, a glória e o poder' ecoa Ap 19,1. Aclamação ao Evangelho.</x:t>
        </x:r>
      </x:text>
    </x:comment>
    <x:comment ref="J21" authorId="1">
      <x:text>
        <x:r>
          <x:t>a salvação á gloria e o poder.pdf</x:t>
        </x:r>
      </x:text>
    </x:comment>
    <x:comment ref="I22" authorId="0">
      <x:text>
        <x:r>
          <x:t>Caderno XIV sem PDFs individuais (só MSCZ/PNG); letra lida do PNG 1k_vqai9yxRkLb1QP6-Eh8ANeSPNoHXay; refrão 'O homem não vive somente de pão...' (Dt 8,3)</x:t>
        </x:r>
      </x:text>
    </x:comment>
    <x:comment ref="J23" authorId="1">
      <x:text>
        <x:r>
          <x:t>3. B - Convertei-vos e crede no evangelho.pdf</x:t>
        </x:r>
      </x:text>
    </x:comment>
    <x:comment ref="I24" authorId="0">
      <x:text>
        <x:r>
          <x:t>Caderno XIV sem PDFs individuais (só MSCZ/PNG); letra lida do PNG 13CJYacnTUkE7LqzYKhjv5QCKZE298wS3</x:t>
        </x:r>
      </x:text>
    </x:comment>
    <x:comment ref="I25" authorId="0">
      <x:text>
        <x:r>
          <x:t>Vocação dos pescadores (barco, redes, 'pescador de outros lagos').</x:t>
        </x:r>
      </x:text>
    </x:comment>
    <x:comment ref="J25" authorId="1">
      <x:text>
        <x:r>
          <x:t>Tu te abeiraste da praia.pdf</x:t>
        </x:r>
      </x:text>
    </x:comment>
    <x:comment ref="I26" authorId="0">
      <x:text>
        <x:r>
          <x:t>Recorte da partitura (antífona + salmo) extraído do caderno da Missa do domingo</x:t>
        </x:r>
      </x:text>
    </x:comment>
    <x:comment ref="J26" authorId="1">
      <x:text>
        <x:r>
          <x:t>oferendas-03-b.pdf</x:t>
        </x:r>
      </x:text>
    </x:comment>
    <x:comment ref="I27" authorId="0">
      <x:text>
        <x:r>
          <x:t>Estrofes parafraseiam Jr 1,6-10 ('não sei falar, sou criança', 'arrancar e destruir... plantar e construir').</x:t>
        </x:r>
      </x:text>
    </x:comment>
    <x:comment ref="J27" authorId="1">
      <x:text>
        <x:r>
          <x:t>Vem e segue-me.pdf</x:t>
        </x:r>
      </x:text>
    </x:comment>
    <x:comment ref="J28" authorId="1">
      <x:text>
        <x:r>
          <x:t>3. A - Jesus ensinava a palavra.pdf</x:t>
        </x:r>
      </x:text>
    </x:comment>
    <x:comment ref="I29" authorId="0">
      <x:text>
        <x:r>
          <x:t>Recorte da partitura (antífona + salmo) extraído do caderno da Missa do domingo</x:t>
        </x:r>
      </x:text>
    </x:comment>
    <x:comment ref="J29" authorId="1">
      <x:text>
        <x:r>
          <x:t>oferendas-03-a.pdf</x:t>
        </x:r>
      </x:text>
    </x:comment>
    <x:comment ref="J30" authorId="1">
      <x:text>
        <x:r>
          <x:t>4. A. Felizes os que têm um coração de pobre.pdf</x:t>
        </x:r>
      </x:text>
    </x:comment>
    <x:comment ref="J31" authorId="1">
      <x:text>
        <x:r>
          <x:t>6. C. Felizes de vós que sois pobres.pdf</x:t>
        </x:r>
      </x:text>
    </x:comment>
    <x:comment ref="I32" authorId="0">
      <x:text>
        <x:r>
          <x:t>2ª opção de antífona da comunhão (no caderno do domingo)</x:t>
        </x:r>
      </x:text>
    </x:comment>
    <x:comment ref="I33" authorId="0">
      <x:text>
        <x:r>
          <x:t>2ª opção de antífona da comunhão (no caderno do domingo)</x:t>
        </x:r>
      </x:text>
    </x:comment>
    <x:comment ref="I34" authorId="0">
      <x:text>
        <x:r>
          <x:t>2ª opção de antífona da comunhão (no caderno do domingo)</x:t>
        </x:r>
      </x:text>
    </x:comment>
    <x:comment ref="I35" authorId="0">
      <x:text>
        <x:r>
          <x:t>Recorte da partitura (antífona + salmo) extraído do caderno da Missa do domingo</x:t>
        </x:r>
      </x:text>
    </x:comment>
    <x:comment ref="J35" authorId="1">
      <x:text>
        <x:r>
          <x:t>oferendas-04-a.pdf</x:t>
        </x:r>
      </x:text>
    </x:comment>
    <x:comment ref="I36" authorId="0">
      <x:text>
        <x:r>
          <x:t>2ª opção de antífona da comunhão (no caderno do domingo)</x:t>
        </x:r>
      </x:text>
    </x:comment>
    <x:comment ref="I37" authorId="0">
      <x:text>
        <x:r>
          <x:t>Recorte da partitura (antífona + salmo) extraído do caderno da Missa do domingo</x:t>
        </x:r>
      </x:text>
    </x:comment>
    <x:comment ref="J37" authorId="1">
      <x:text>
        <x:r>
          <x:t>oferendas-06-c.pdf</x:t>
        </x:r>
      </x:text>
    </x:comment>
    <x:comment ref="J38" authorId="1">
      <x:text>
        <x:r>
          <x:t>5. A - Jesus nos disse.pdf</x:t>
        </x:r>
      </x:text>
    </x:comment>
    <x:comment ref="I39" authorId="0">
      <x:text>
        <x:r>
          <x:t>sem PDF individual: a pasta do caderno no Drive está vazia (nenhum arquivo/subpasta visível)</x:t>
        </x:r>
      </x:text>
    </x:comment>
    <x:comment ref="I40" authorId="0">
      <x:text>
        <x:r>
          <x:t>Recorte da partitura (antífona + salmo) extraído do caderno da Missa do domingo</x:t>
        </x:r>
      </x:text>
    </x:comment>
    <x:comment ref="J40" authorId="1">
      <x:text>
        <x:r>
          <x:t>oferendas-05-a.pdf</x:t>
        </x:r>
      </x:text>
    </x:comment>
    <x:comment ref="I41" authorId="0">
      <x:text>
        <x:r>
          <x:t>Partitura: Mt 5,16; estrofe 1 'Vós sois a luz do mundo' (v. 14). L.: Pe. Ney Brasil Pereira.</x:t>
        </x:r>
      </x:text>
    </x:comment>
    <x:comment ref="J41" authorId="1">
      <x:text>
        <x:r>
          <x:t>Brilhe a vossa luz.pdf</x:t>
        </x:r>
      </x:text>
    </x:comment>
    <x:comment ref="I42" authorId="0">
      <x:text>
        <x:r>
          <x:t>Recorte da partitura (antífona + salmo) extraído do caderno da Missa do domingo</x:t>
        </x:r>
      </x:text>
    </x:comment>
    <x:comment ref="J42" authorId="1">
      <x:text>
        <x:r>
          <x:t>oferendas-06-a.pdf</x:t>
        </x:r>
      </x:text>
    </x:comment>
    <x:comment ref="J43" authorId="1">
      <x:text>
        <x:r>
          <x:t>6. A - Sê sincero.pdf</x:t>
        </x:r>
      </x:text>
    </x:comment>
    <x:comment ref="I44" authorId="0">
      <x:text>
        <x:r>
          <x:t>Recorte da partitura (antífona + salmo) extraído do caderno da Missa do domingo</x:t>
        </x:r>
      </x:text>
    </x:comment>
    <x:comment ref="J44" authorId="1">
      <x:text>
        <x:r>
          <x:t>oferendas-07-c.pdf</x:t>
        </x:r>
      </x:text>
    </x:comment>
    <x:comment ref="I45" authorId="0">
      <x:text>
        <x:r>
          <x:t>Recorte da partitura (antífona + salmo) extraído do caderno da Missa do domingo</x:t>
        </x:r>
      </x:text>
    </x:comment>
    <x:comment ref="J45" authorId="1">
      <x:text>
        <x:r>
          <x:t>oferendas-07-a.pdf</x:t>
        </x:r>
      </x:text>
    </x:comment>
    <x:comment ref="J46" authorId="1">
      <x:text>
        <x:r>
          <x:t>7. A - Sede perfeitos.pdf</x:t>
        </x:r>
      </x:text>
    </x:comment>
    <x:comment ref="I47" authorId="0">
      <x:text>
        <x:r>
          <x:t>Sem PDF individual: a pasta '11. Caderno XI' está vazia no Drive; letra lida do PDF do volume (pág. 26). A) Lc 6,36; B) 'Sede perfeitos como o vosso Pai celeste' Mt 5,48. Impresso 'Salmo 14' nas estrofes.</x:t>
        </x:r>
      </x:text>
    </x:comment>
    <x:comment ref="J48" authorId="1">
      <x:text>
        <x:r>
          <x:t>17. C. Ensinai-nos, Senhor, a rezar.pdf</x:t>
        </x:r>
      </x:text>
    </x:comment>
    <x:comment ref="I49" authorId="0">
      <x:text>
        <x:r>
          <x:t>Texto litúrgico do Pai-Nosso.</x:t>
        </x:r>
      </x:text>
    </x:comment>
    <x:comment ref="J49" authorId="1">
      <x:text>
        <x:r>
          <x:t>Pai Nosso.pdf</x:t>
        </x:r>
      </x:text>
    </x:comment>
    <x:comment ref="I51" authorId="0">
      <x:text>
        <x:r>
          <x:t>Refrão orante; 'Venha a nós o vosso Reino' = pedido do Pai-Nosso. Índice grafa 'pelo séculos'.</x:t>
        </x:r>
      </x:text>
    </x:comment>
    <x:comment ref="J51" authorId="1">
      <x:text>
        <x:r>
          <x:t>09 Gl¢ria a Deus pelo sculos.pdf</x:t>
        </x:r>
      </x:text>
    </x:comment>
    <x:comment ref="I52" authorId="0">
      <x:text>
        <x:r>
          <x:t>Estrofe 2 'Eu não julgo para não ser julgado' Mt 7,1 / Lc 6,37.</x:t>
        </x:r>
      </x:text>
    </x:comment>
    <x:comment ref="J52" authorId="1">
      <x:text>
        <x:r>
          <x:t>23_-_Perdoai-nos,_ó_Pai,_como_nós_perdoamos.pdf</x:t>
        </x:r>
      </x:text>
    </x:comment>
    <x:comment ref="J53" authorId="1">
      <x:text>
        <x:r>
          <x:t>18. C. Ajuntai vosso tesouro.pdf</x:t>
        </x:r>
      </x:text>
    </x:comment>
    <x:comment ref="J54" authorId="1">
      <x:text>
        <x:r>
          <x:t>19. C. Onde está o teu tesouro.pdf</x:t>
        </x:r>
      </x:text>
    </x:comment>
    <x:comment ref="I55" authorId="0">
      <x:text>
        <x:r>
          <x:t>Recorte da partitura (antífona + salmo) extraído do caderno da Missa do domingo</x:t>
        </x:r>
      </x:text>
    </x:comment>
    <x:comment ref="J55" authorId="1">
      <x:text>
        <x:r>
          <x:t>oferendas-19-c.pdf</x:t>
        </x:r>
      </x:text>
    </x:comment>
    <x:comment ref="I56" authorId="0">
      <x:text>
        <x:r>
          <x:t>Recorte da partitura (antífona + salmo) extraído do caderno da Missa do domingo</x:t>
        </x:r>
      </x:text>
    </x:comment>
    <x:comment ref="J56" authorId="1">
      <x:text>
        <x:r>
          <x:t>oferendas-25-c.pdf</x:t>
        </x:r>
      </x:text>
    </x:comment>
    <x:comment ref="I57" authorId="0">
      <x:text>
        <x:r>
          <x:t>Recorte da partitura (antífona + salmo) extraído do caderno da Missa do domingo</x:t>
        </x:r>
      </x:text>
    </x:comment>
    <x:comment ref="J57" authorId="1">
      <x:text>
        <x:r>
          <x:t>oferendas-08-a.pdf</x:t>
        </x:r>
      </x:text>
    </x:comment>
    <x:comment ref="I58" authorId="0">
      <x:text>
        <x:r>
          <x:t>Partitura: Mt 6,26 (1ª estrofe: aves que não ceifam, lírios que não tecem); alusão, canto livre (L. e M.: Irene Gomes).</x:t>
        </x:r>
      </x:text>
    </x:comment>
    <x:comment ref="J58" authorId="1">
      <x:text>
        <x:r>
          <x:t>Espero em ti, Senhor.pdf</x:t>
        </x:r>
      </x:text>
    </x:comment>
    <x:comment ref="J59" authorId="1">
      <x:text>
        <x:r>
          <x:t>8. A. Buscai primeiro o Reino.pdf</x:t>
        </x:r>
      </x:text>
    </x:comment>
    <x:comment ref="I60" authorId="0">
      <x:text>
        <x:r>
          <x:t>Estrofes com referência impressa: Mt 4,4; Jo 13,16. Taizé.</x:t>
        </x:r>
      </x:text>
    </x:comment>
    <x:comment ref="J60" authorId="1">
      <x:text>
        <x:r>
          <x:t>Buscai primeiro o Reino de Deus.pdf</x:t>
        </x:r>
      </x:text>
    </x:comment>
    <x:comment ref="J61" authorId="1">
      <x:text>
        <x:r>
          <x:t>7. C. Perdoai e vos será perdoado.pdf</x:t>
        </x:r>
      </x:text>
    </x:comment>
    <x:comment ref="I62" authorId="0">
      <x:text>
        <x:r>
          <x:t>Recorte da partitura (antífona + salmo) extraído do caderno da Missa do domingo</x:t>
        </x:r>
      </x:text>
    </x:comment>
    <x:comment ref="J62" authorId="1">
      <x:text>
        <x:r>
          <x:t>oferendas-17-c.pdf</x:t>
        </x:r>
      </x:text>
    </x:comment>
    <x:comment ref="J64" authorId="1">
      <x:text>
        <x:r>
          <x:t>21. C. Esforçai-vos por entrar.pdf</x:t>
        </x:r>
      </x:text>
    </x:comment>
    <x:comment ref="B65" authorId="2">
      <x:text>
        <x:r>
          <x:t>Verificar: Mc 3,33 ("Quem é minha mãe?") não corresponde a "A boa árvore".</x:t>
        </x:r>
      </x:text>
    </x:comment>
    <x:comment ref="J65" authorId="1">
      <x:text>
        <x:r>
          <x:t>8. C. A boa árvore.pdf</x:t>
        </x:r>
      </x:text>
    </x:comment>
    <x:comment ref="I66" authorId="0">
      <x:text>
        <x:r>
          <x:t>Recorte da partitura (antífona + salmo) extraído do caderno da Missa do domingo</x:t>
        </x:r>
      </x:text>
    </x:comment>
    <x:comment ref="J66" authorId="1">
      <x:text>
        <x:r>
          <x:t>oferendas-08-c.pdf</x:t>
        </x:r>
      </x:text>
    </x:comment>
    <x:comment ref="J67" authorId="1">
      <x:text>
        <x:r>
          <x:t>9. A. Não é aquele que me diz.pdf</x:t>
        </x:r>
      </x:text>
    </x:comment>
    <x:comment ref="I68" authorId="0">
      <x:text>
        <x:r>
          <x:t>Recorte da partitura (antífona + salmo) extraído do caderno da Missa do domingo</x:t>
        </x:r>
      </x:text>
    </x:comment>
    <x:comment ref="J68" authorId="1">
      <x:text>
        <x:r>
          <x:t>oferendas-26-a.pdf</x:t>
        </x:r>
      </x:text>
    </x:comment>
    <x:comment ref="I69" authorId="0">
      <x:text>
        <x:r>
          <x:t>Partitura imprime 'Mt 7, 24-27'. Letra de Adolfo Temme.</x:t>
        </x:r>
      </x:text>
    </x:comment>
    <x:comment ref="J69" authorId="1">
      <x:text>
        <x:r>
          <x:t>Quem ouvir e praticar.pdf</x:t>
        </x:r>
      </x:text>
    </x:comment>
    <x:comment ref="I70" authorId="0">
      <x:text>
        <x:r>
          <x:t>Índice também cita 1 Cor 10,4.</x:t>
        </x:r>
      </x:text>
    </x:comment>
    <x:comment ref="I71" authorId="0">
      <x:text>
        <x:r>
          <x:t>Recorte da partitura (antífona + salmo) extraído do caderno da Missa do domingo</x:t>
        </x:r>
      </x:text>
    </x:comment>
    <x:comment ref="J71" authorId="1">
      <x:text>
        <x:r>
          <x:t>oferendas-09-a.pdf</x:t>
        </x:r>
      </x:text>
    </x:comment>
    <x:comment ref="J72" authorId="1">
      <x:text>
        <x:r>
          <x:t>6. B. Se queres, Senhor.pdf</x:t>
        </x:r>
      </x:text>
    </x:comment>
    <x:comment ref="I73" authorId="0">
      <x:text>
        <x:r>
          <x:t>Recorte da partitura (antífona + salmo) extraído do caderno da Missa do domingo</x:t>
        </x:r>
      </x:text>
    </x:comment>
    <x:comment ref="J73" authorId="1">
      <x:text>
        <x:r>
          <x:t>oferendas-06-b.pdf</x:t>
        </x:r>
      </x:text>
    </x:comment>
    <x:comment ref="A74" authorId="2">
      <x:text>
        <x:r>
          <x:t>Corrigido — original: 7,8. "Senhor, eu não sou digno" = Mt 8,8 (original: 7,8)</x:t>
        </x:r>
      </x:text>
    </x:comment>
    <x:comment ref="J74" authorId="1">
      <x:text>
        <x:r>
          <x:t>9. C. Senhor eu não sou digno.pdf</x:t>
        </x:r>
      </x:text>
    </x:comment>
    <x:comment ref="I75" authorId="0">
      <x:text>
        <x:r>
          <x:t>Recorte da partitura (antífona + salmo) extraído do caderno da Missa do domingo</x:t>
        </x:r>
      </x:text>
    </x:comment>
    <x:comment ref="J75" authorId="1">
      <x:text>
        <x:r>
          <x:t>oferendas-09-c.pdf</x:t>
        </x:r>
      </x:text>
    </x:comment>
    <x:comment ref="I76" authorId="0">
      <x:text>
        <x:r>
          <x:t>Recorte da partitura (antífona + salmo) extraído do caderno da Missa do domingo</x:t>
        </x:r>
      </x:text>
    </x:comment>
    <x:comment ref="J76" authorId="1">
      <x:text>
        <x:r>
          <x:t>oferendas-21-c.pdf</x:t>
        </x:r>
      </x:text>
    </x:comment>
    <x:comment ref="J77" authorId="1">
      <x:text>
        <x:r>
          <x:t>13. C. Deixa que os mortos.pdf</x:t>
        </x:r>
      </x:text>
    </x:comment>
    <x:comment ref="J78" authorId="1">
      <x:text>
        <x:r>
          <x:t>12. B - Quem é este com poderes .pdf</x:t>
        </x:r>
      </x:text>
    </x:comment>
    <x:comment ref="I79" authorId="0">
      <x:text>
        <x:r>
          <x:t>Recorte da partitura (antífona + salmo) extraído do caderno da Missa do domingo</x:t>
        </x:r>
      </x:text>
    </x:comment>
    <x:comment ref="J79" authorId="1">
      <x:text>
        <x:r>
          <x:t>oferendas-12-b.pdf</x:t>
        </x:r>
      </x:text>
    </x:comment>
    <x:comment ref="J80" authorId="1">
      <x:text>
        <x:r>
          <x:t>7. B. Eu te ordeno.pdf</x:t>
        </x:r>
      </x:text>
    </x:comment>
    <x:comment ref="J81" authorId="1">
      <x:text>
        <x:r>
          <x:t>10. A - Misericórdia é o que eu quero.pdf</x:t>
        </x:r>
      </x:text>
    </x:comment>
    <x:comment ref="I82" authorId="0">
      <x:text>
        <x:r>
          <x:t>Recorte da partitura (antífona + salmo) extraído do caderno da Missa do domingo</x:t>
        </x:r>
      </x:text>
    </x:comment>
    <x:comment ref="J82" authorId="1">
      <x:text>
        <x:r>
          <x:t>oferendas-10-a.pdf</x:t>
        </x:r>
      </x:text>
    </x:comment>
    <x:comment ref="J83" authorId="1">
      <x:text>
        <x:r>
          <x:t>8. B. Ninguém põe remendo velho.pdf</x:t>
        </x:r>
      </x:text>
    </x:comment>
    <x:comment ref="I84" authorId="0">
      <x:text>
        <x:r>
          <x:t>Recorte da partitura (antífona + salmo) extraído do caderno da Missa do domingo</x:t>
        </x:r>
      </x:text>
    </x:comment>
    <x:comment ref="J84" authorId="1">
      <x:text>
        <x:r>
          <x:t>oferendas-08-b.pdf</x:t>
        </x:r>
      </x:text>
    </x:comment>
    <x:comment ref="I85" authorId="0">
      <x:text>
        <x:r>
          <x:t>Recorte da partitura (antífona + salmo) extraído do caderno da Missa do domingo</x:t>
        </x:r>
      </x:text>
    </x:comment>
    <x:comment ref="J85" authorId="1">
      <x:text>
        <x:r>
          <x:t>oferendas-13-b.pdf</x:t>
        </x:r>
      </x:text>
    </x:comment>
    <x:comment ref="J86" authorId="1">
      <x:text>
        <x:r>
          <x:t>13. B - Menina eu te digo.pdf</x:t>
        </x:r>
      </x:text>
    </x:comment>
    <x:comment ref="J87" authorId="1">
      <x:text>
        <x:r>
          <x:t>11. A - Comunhão - Jesus vendo a multidão.pdf</x:t>
        </x:r>
      </x:text>
    </x:comment>
    <x:comment ref="J88" authorId="1">
      <x:text>
        <x:r>
          <x:t>16. B - Jesus vendo a multidão Mc 6.pdf</x:t>
        </x:r>
      </x:text>
    </x:comment>
    <x:comment ref="I89" authorId="0">
      <x:text>
        <x:r>
          <x:t>Recorte da partitura (antífona + salmo) extraído do caderno da Missa do domingo</x:t>
        </x:r>
      </x:text>
    </x:comment>
    <x:comment ref="J89" authorId="1">
      <x:text>
        <x:r>
          <x:t>oferendas-11-a.pdf</x:t>
        </x:r>
      </x:text>
    </x:comment>
    <x:comment ref="I90" authorId="0">
      <x:text>
        <x:r>
          <x:t>Recorte da partitura (antífona + salmo) extraído do caderno da Missa do domingo</x:t>
        </x:r>
      </x:text>
    </x:comment>
    <x:comment ref="J90" authorId="1">
      <x:text>
        <x:r>
          <x:t>oferendas-14-c.pdf</x:t>
        </x:r>
      </x:text>
    </x:comment>
    <x:comment ref="I91" authorId="0">
      <x:text>
        <x:r>
          <x:t>Partitura imprime 'Mt 9, 37-38'.</x:t>
        </x:r>
      </x:text>
    </x:comment>
    <x:comment ref="J91" authorId="1">
      <x:text>
        <x:r>
          <x:t>Jesus nosso mestre e bom pastor.pdf</x:t>
        </x:r>
      </x:text>
    </x:comment>
    <x:comment ref="I92" authorId="0">
      <x:text>
        <x:r>
          <x:t>Partitura: 'Mt 9,38 | Lc 10,1-2'; estrofes do Sl 22 ('O Senhor é o pastor').</x:t>
        </x:r>
      </x:text>
    </x:comment>
    <x:comment ref="J92" authorId="1">
      <x:text>
        <x:r>
          <x:t>03 - A_messe_é_tão_grande,_é_tanto_o_trabalho_(Mt_9,_38___Lc_10,_1-2).pdf</x:t>
        </x:r>
      </x:text>
    </x:comment>
    <x:comment ref="I93" authorId="0">
      <x:text>
        <x:r>
          <x:t>Refrão: 'Envia, Senhor, operários para a messe'.</x:t>
        </x:r>
      </x:text>
    </x:comment>
    <x:comment ref="J93" authorId="1">
      <x:text>
        <x:r>
          <x:t>Como membro dessa Igreja peregrina.pdf</x:t>
        </x:r>
      </x:text>
    </x:comment>
    <x:comment ref="J94" authorId="1">
      <x:text>
        <x:r>
          <x:t>15 B - Jesus chamou os seus discípulos.pdf</x:t>
        </x:r>
      </x:text>
    </x:comment>
    <x:comment ref="J95" authorId="1">
      <x:text>
        <x:r>
          <x:t>14. C. Ao entrardes numa casa.pdf</x:t>
        </x:r>
      </x:text>
    </x:comment>
    <x:comment ref="I96" authorId="0">
      <x:text>
        <x:r>
          <x:t>Recorte da partitura (antífona + salmo) extraído do caderno da Missa do domingo</x:t>
        </x:r>
      </x:text>
    </x:comment>
    <x:comment ref="J96" authorId="1">
      <x:text>
        <x:r>
          <x:t>oferendas-33-c.pdf</x:t>
        </x:r>
      </x:text>
    </x:comment>
    <x:comment ref="I97" authorId="0">
      <x:text>
        <x:r>
          <x:t>Partitura: 'Mt 10,20 Mt 19,22' (leia-se 10,22).</x:t>
        </x:r>
      </x:text>
    </x:comment>
    <x:comment ref="J97" authorId="1">
      <x:text>
        <x:r>
          <x:t>O meu Espírito conduz.pdf</x:t>
        </x:r>
      </x:text>
    </x:comment>
    <x:comment ref="I98" authorId="0">
      <x:text>
        <x:r>
          <x:t>Recorte da partitura (antífona + salmo) extraído do caderno da Missa do domingo</x:t>
        </x:r>
      </x:text>
    </x:comment>
    <x:comment ref="J98" authorId="1">
      <x:text>
        <x:r>
          <x:t>oferendas-12-a.pdf</x:t>
        </x:r>
      </x:text>
    </x:comment>
    <x:comment ref="J99" authorId="1">
      <x:text>
        <x:r>
          <x:t>12. A - Comunhão - QUEM DER TESTEMUNHO.pdf</x:t>
        </x:r>
      </x:text>
    </x:comment>
    <x:comment ref="J100" authorId="1">
      <x:text>
        <x:r>
          <x:t>20. C. Pensais que eu vim trazer.pdf</x:t>
        </x:r>
      </x:text>
    </x:comment>
    <x:comment ref="I101" authorId="0">
      <x:text>
        <x:r>
          <x:t>Recorte da partitura (antífona + salmo) extraído do caderno da Missa do domingo</x:t>
        </x:r>
      </x:text>
    </x:comment>
    <x:comment ref="J101" authorId="1">
      <x:text>
        <x:r>
          <x:t>oferendas-23-c.pdf</x:t>
        </x:r>
      </x:text>
    </x:comment>
    <x:comment ref="A103" authorId="2">
      <x:text>
        <x:r>
          <x:t>Corrigido — original: 10,4. zero final perdido pelo Excel (10,4 → 10,40)</x:t>
        </x:r>
      </x:text>
    </x:comment>
    <x:comment ref="J103" authorId="1">
      <x:text>
        <x:r>
          <x:t>13. A- Quem vos recebe.pdf</x:t>
        </x:r>
      </x:text>
    </x:comment>
    <x:comment ref="I104" authorId="0">
      <x:text>
        <x:r>
          <x:t>Recorte da partitura (antífona + salmo) extraído do caderno da Missa do domingo</x:t>
        </x:r>
      </x:text>
    </x:comment>
    <x:comment ref="J104" authorId="1">
      <x:text>
        <x:r>
          <x:t>oferendas-13-a.pdf</x:t>
        </x:r>
      </x:text>
    </x:comment>
    <x:comment ref="J105" authorId="1">
      <x:text>
        <x:r>
          <x:t>26. B - Quem vos der um copo d'água.pdf</x:t>
        </x:r>
      </x:text>
    </x:comment>
    <x:comment ref="J106" authorId="1">
      <x:text>
        <x:r>
          <x:t>3. És tu o messias.pdf</x:t>
        </x:r>
      </x:text>
    </x:comment>
    <x:comment ref="I107" authorId="0">
      <x:text>
        <x:r>
          <x:t>sem PDF individual no caderno (pasta PDFs do Caderno I só contém os nºs 1-18). Enumeração das curas (cegos, mudos, surdos, leprosos, coxos, mortos) como sinais do Reino; música G. Pennock (CF 1981)</x:t>
        </x:r>
      </x:text>
    </x:comment>
    <x:comment ref="J108" authorId="1">
      <x:text>
        <x:r>
          <x:t>14. A Comunhão - Eu te louvo Pai do céu.pdf</x:t>
        </x:r>
      </x:text>
    </x:comment>
    <x:comment ref="J109" authorId="1">
      <x:text>
        <x:r>
          <x:t>Sagrado Coração de Jesus - Todos vós que estais cansados.pdf</x:t>
        </x:r>
      </x:text>
    </x:comment>
    <x:comment ref="I110" authorId="0">
      <x:text>
        <x:r>
          <x:t>2ª opção de antífona da comunhão (no caderno do domingo)</x:t>
        </x:r>
      </x:text>
    </x:comment>
    <x:comment ref="I111" authorId="0">
      <x:text>
        <x:r>
          <x:t>Partitura imprime 'Mt 11, 28'. Estrofes: Sl 95(96) (a 4ª estrofe ecoa também Sl 96(97)). Duplicata idêntica 1t11t1okFrzkPJqNE-2NSPUUPsX7wzUwT.</x:t>
        </x:r>
      </x:text>
    </x:comment>
    <x:comment ref="J111" authorId="1">
      <x:text>
        <x:r>
          <x:t>10 Venham todos a mim!.pdf</x:t>
        </x:r>
      </x:text>
    </x:comment>
    <x:comment ref="I112" authorId="0">
      <x:text>
        <x:r>
          <x:t>Recorte da partitura (antífona + salmo) extraído do caderno da Missa do domingo</x:t>
        </x:r>
      </x:text>
    </x:comment>
    <x:comment ref="J112" authorId="1">
      <x:text>
        <x:r>
          <x:t>oferendas-14-a.pdf</x:t>
        </x:r>
      </x:text>
    </x:comment>
    <x:comment ref="I113" authorId="0">
      <x:text>
        <x:r>
          <x:t>Citação na estrofe 2 ('Aprendei de mim que tenho coração humilde e manso... e achareis repouso').</x:t>
        </x:r>
      </x:text>
    </x:comment>
    <x:comment ref="J113" authorId="1">
      <x:text>
        <x:r>
          <x:t>47_-_Eis_a_fonte_borbulhante.pdf</x:t>
        </x:r>
      </x:text>
    </x:comment>
    <x:comment ref="A114" authorId="2">
      <x:text>
        <x:r>
          <x:t>Verificar: "Cada um recebe o Dom" (Pentecostes) é 1Cor 12,7, não Mt 12,7.</x:t>
        </x:r>
      </x:text>
    </x:comment>
    <x:comment ref="J114" authorId="1">
      <x:text>
        <x:r>
          <x:t>8. PENTECOSTES - Comunhão - Cada um recebe o dom.pdf</x:t>
        </x:r>
      </x:text>
    </x:comment>
    <x:comment ref="J115" authorId="1">
      <x:text>
        <x:r>
          <x:t>9. B. O sábado foi feito para o homem.pdf</x:t>
        </x:r>
      </x:text>
    </x:comment>
    <x:comment ref="I116" authorId="0">
      <x:text>
        <x:r>
          <x:t>Recorte da partitura (antífona + salmo) extraído do caderno da Missa do domingo</x:t>
        </x:r>
      </x:text>
    </x:comment>
    <x:comment ref="J116" authorId="1">
      <x:text>
        <x:r>
          <x:t>oferendas-09-b.pdf</x:t>
        </x:r>
      </x:text>
    </x:comment>
    <x:comment ref="I117" authorId="0">
      <x:text>
        <x:r>
          <x:t>Recorte da partitura (antífona + salmo) extraído do caderno da Missa do domingo</x:t>
        </x:r>
      </x:text>
    </x:comment>
    <x:comment ref="J117" authorId="1">
      <x:text>
        <x:r>
          <x:t>oferendas-10-b.pdf</x:t>
        </x:r>
      </x:text>
    </x:comment>
    <x:comment ref="A118" authorId="2">
      <x:text>
        <x:r>
          <x:t>Corrigido — original: 12,5. zero final perdido pelo Excel (12,5 → 12,50)</x:t>
        </x:r>
      </x:text>
    </x:comment>
    <x:comment ref="J118" authorId="1">
      <x:text>
        <x:r>
          <x:t>10. B - Minha mãe e meus irmãos.pdf</x:t>
        </x:r>
      </x:text>
    </x:comment>
    <x:comment ref="I119" authorId="0">
      <x:text>
        <x:r>
          <x:t>pasta '03. Caderno III' vazia no Drive (sem PDFs individuais). Letra: Walter Hugo de Almeida. Refrão: semente em terra boa, cem por um; estr. 1 'Fala, teu servo escuta' = 1Sm 3,10</x:t>
        </x:r>
      </x:text>
    </x:comment>
    <x:comment ref="I120" authorId="0">
      <x:text>
        <x:r>
          <x:t>Recorte da partitura (antífona + salmo) extraído do caderno da Missa do domingo</x:t>
        </x:r>
      </x:text>
    </x:comment>
    <x:comment ref="J120" authorId="1">
      <x:text>
        <x:r>
          <x:t>oferendas-15-a.pdf</x:t>
        </x:r>
      </x:text>
    </x:comment>
    <x:comment ref="I121" authorId="0">
      <x:text>
        <x:r>
          <x:t>Partitura: Mt 13,19-23; paráfrase livre da explicação da parábola do semeador.</x:t>
        </x:r>
      </x:text>
    </x:comment>
    <x:comment ref="J121" authorId="1">
      <x:text>
        <x:r>
          <x:t>No Evangelho, quem fala.pdf</x:t>
        </x:r>
      </x:text>
    </x:comment>
    <x:comment ref="J122" authorId="1">
      <x:text>
        <x:r>
          <x:t>15. A - Comunhão - A semente em terra boa.pdf</x:t>
        </x:r>
      </x:text>
    </x:comment>
    <x:comment ref="A123" authorId="2">
      <x:text>
        <x:r>
          <x:t>Corrigido — original: 13,3. zero final perdido pelo Excel (13,3 → 13,30)</x:t>
        </x:r>
      </x:text>
    </x:comment>
    <x:comment ref="J123" authorId="1">
      <x:text>
        <x:r>
          <x:t>16. A - Comunhão - Deixai o joio crescer.pdf</x:t>
        </x:r>
      </x:text>
    </x:comment>
    <x:comment ref="I124" authorId="0">
      <x:text>
        <x:r>
          <x:t>Recorte da partitura (antífona + salmo) extraído do caderno da Missa do domingo</x:t>
        </x:r>
      </x:text>
    </x:comment>
    <x:comment ref="J124" authorId="1">
      <x:text>
        <x:r>
          <x:t>oferendas-16-a.pdf</x:t>
        </x:r>
      </x:text>
    </x:comment>
    <x:comment ref="J125" authorId="1">
      <x:text>
        <x:r>
          <x:t>17. A -  Comunhão - O Reino dos céus.pdf</x:t>
        </x:r>
      </x:text>
    </x:comment>
    <x:comment ref="I126" authorId="0">
      <x:text>
        <x:r>
          <x:t>Recorte da partitura (antífona + salmo) extraído do caderno da Missa do domingo</x:t>
        </x:r>
      </x:text>
    </x:comment>
    <x:comment ref="J126" authorId="1">
      <x:text>
        <x:r>
          <x:t>oferendas-17-a.pdf</x:t>
        </x:r>
      </x:text>
    </x:comment>
    <x:comment ref="I127" authorId="0">
      <x:text>
        <x:r>
          <x:t>Recorte da partitura (antífona + salmo) extraído do caderno da Missa do domingo</x:t>
        </x:r>
      </x:text>
    </x:comment>
    <x:comment ref="J127" authorId="1">
      <x:text>
        <x:r>
          <x:t>oferendas-14-b.pdf</x:t>
        </x:r>
      </x:text>
    </x:comment>
    <x:comment ref="J128" authorId="1">
      <x:text>
        <x:r>
          <x:t>14. B - Um profeta só não é considerado.pdf</x:t>
        </x:r>
      </x:text>
    </x:comment>
    <x:comment ref="J129" authorId="1">
      <x:text>
        <x:r>
          <x:t>4. C. Eu vos digo com certeza.pdf</x:t>
        </x:r>
      </x:text>
    </x:comment>
    <x:comment ref="I130" authorId="0">
      <x:text>
        <x:r>
          <x:t>Recorte da partitura (antífona + salmo) extraído do caderno da Missa do domingo</x:t>
        </x:r>
      </x:text>
    </x:comment>
    <x:comment ref="J130" authorId="1">
      <x:text>
        <x:r>
          <x:t>oferendas-04-c.pdf</x:t>
        </x:r>
      </x:text>
    </x:comment>
    <x:comment ref="J131" authorId="1">
      <x:text>
        <x:r>
          <x:t>18. A - Comunhão - Não mandeis embora.pdf</x:t>
        </x:r>
      </x:text>
    </x:comment>
    <x:comment ref="A132" authorId="2">
      <x:text>
        <x:r>
          <x:t>Corrigido — original: 14,2. "Jesus tomou os pães" = Mt 14,19 (original: 14,2 — provável 14,20 sem o zero)</x:t>
        </x:r>
      </x:text>
    </x:comment>
    <x:comment ref="J132" authorId="1">
      <x:text>
        <x:r>
          <x:t>17.B - Jesus Tomou os pães.pdf</x:t>
        </x:r>
      </x:text>
    </x:comment>
    <x:comment ref="J133" authorId="1">
      <x:text>
        <x:r>
          <x:t>19. A - Comunhão - Jesus veio a seus discípulos.pdf</x:t>
        </x:r>
      </x:text>
    </x:comment>
    <x:comment ref="I134" authorId="0">
      <x:text>
        <x:r>
          <x:t>Recorte da partitura (antífona + salmo) extraído do caderno da Missa do domingo</x:t>
        </x:r>
      </x:text>
    </x:comment>
    <x:comment ref="J134" authorId="1">
      <x:text>
        <x:r>
          <x:t>oferendas-19-a.pdf</x:t>
        </x:r>
      </x:text>
    </x:comment>
    <x:comment ref="A135" authorId="2">
      <x:text>
        <x:r>
          <x:t>Verificar: a citação "Este povo me honra" está em Mt 15,8.</x:t>
        </x:r>
      </x:text>
    </x:comment>
    <x:comment ref="J135" authorId="1">
      <x:text>
        <x:r>
          <x:t>22. B - Este povo me honra .pdf</x:t>
        </x:r>
      </x:text>
    </x:comment>
    <x:comment ref="J136" authorId="1">
      <x:text>
        <x:r>
          <x:t>20. A- Comunhão - Senhor, filho de Davi.pdf</x:t>
        </x:r>
      </x:text>
    </x:comment>
    <x:comment ref="I137" authorId="0">
      <x:text>
        <x:r>
          <x:t>Recorte da partitura (antífona + salmo) extraído do caderno da Missa do domingo</x:t>
        </x:r>
      </x:text>
    </x:comment>
    <x:comment ref="J137" authorId="1">
      <x:text>
        <x:r>
          <x:t>oferendas-20-a.pdf</x:t>
        </x:r>
      </x:text>
    </x:comment>
    <x:comment ref="J138" authorId="1">
      <x:text>
        <x:r>
          <x:t>23. B - Jesus fez muito bem todas as coisas.pdf</x:t>
        </x:r>
      </x:text>
    </x:comment>
    <x:comment ref="I139" authorId="0">
      <x:text>
        <x:r>
          <x:t>Recorte da partitura (antífona + salmo) extraído do caderno da Missa do domingo</x:t>
        </x:r>
      </x:text>
    </x:comment>
    <x:comment ref="J139" authorId="1">
      <x:text>
        <x:r>
          <x:t>oferendas-18-a.pdf</x:t>
        </x:r>
      </x:text>
    </x:comment>
    <x:comment ref="I140" authorId="0">
      <x:text>
        <x:r>
          <x:t>Recorte da partitura (antífona + salmo) extraído do caderno da Missa do domingo</x:t>
        </x:r>
      </x:text>
    </x:comment>
    <x:comment ref="J140" authorId="1">
      <x:text>
        <x:r>
          <x:t>oferendas-12-c.pdf</x:t>
        </x:r>
      </x:text>
    </x:comment>
    <x:comment ref="J141" authorId="1">
      <x:text>
        <x:r>
          <x:t>21. A-  Comunhão - Tu és o Messias.pdf</x:t>
        </x:r>
      </x:text>
    </x:comment>
    <x:comment ref="I142" authorId="0">
      <x:text>
        <x:r>
          <x:t>Caderno XIV sem PDFs individuais (só MSCZ/PNG); letra lida do PNG 1H_vqusmaMVQlVQKdbTsP-LtKgkZyCPv3; OCR da ocasião ilegível ('25 de Jumbo'), lido como 29 de junho</x:t>
        </x:r>
      </x:text>
    </x:comment>
    <x:comment ref="I143" authorId="0">
      <x:text>
        <x:r>
          <x:t>Recorte da partitura (antífona + salmo) extraído do caderno da Missa do domingo</x:t>
        </x:r>
      </x:text>
    </x:comment>
    <x:comment ref="J143" authorId="1">
      <x:text>
        <x:r>
          <x:t>oferendas-21-a.pdf</x:t>
        </x:r>
      </x:text>
    </x:comment>
    <x:comment ref="I144" authorId="0">
      <x:text>
        <x:r>
          <x:t>Índice imprime 'Mc 8, 31; 8, 12' (segunda ref. duvidosa; talvez Lc 24,26).</x:t>
        </x:r>
      </x:text>
    </x:comment>
    <x:comment ref="J145" authorId="1">
      <x:text>
        <x:r>
          <x:t>22. A - Comunhão - Se alguém quiser me seguir.pdf</x:t>
        </x:r>
      </x:text>
    </x:comment>
    <x:comment ref="J146" authorId="1">
      <x:text>
        <x:r>
          <x:t>24. B - Se alguém quiser me seguir.pdf</x:t>
        </x:r>
      </x:text>
    </x:comment>
    <x:comment ref="J147" authorId="1">
      <x:text>
        <x:r>
          <x:t>12. C .Se alguém quiser me seguir.pdf</x:t>
        </x:r>
      </x:text>
    </x:comment>
    <x:comment ref="I148" authorId="0">
      <x:text>
        <x:r>
          <x:t>Recorte da partitura (antífona + salmo) extraído do caderno da Missa do domingo</x:t>
        </x:r>
      </x:text>
    </x:comment>
    <x:comment ref="J148" authorId="1">
      <x:text>
        <x:r>
          <x:t>oferendas-22-a.pdf</x:t>
        </x:r>
      </x:text>
    </x:comment>
    <x:comment ref="I149" authorId="0">
      <x:text>
        <x:r>
          <x:t>Recorte da partitura (antífona + salmo) extraído do caderno da Missa do domingo</x:t>
        </x:r>
      </x:text>
    </x:comment>
    <x:comment ref="J149" authorId="1">
      <x:text>
        <x:r>
          <x:t>oferendas-24-b.pdf</x:t>
        </x:r>
      </x:text>
    </x:comment>
    <x:comment ref="I150" authorId="0">
      <x:text>
        <x:r>
          <x:t>'Quando oravas sobre o monte, tua face se fez luz... Eis meu Filho muito amado'.</x:t>
        </x:r>
      </x:text>
    </x:comment>
    <x:comment ref="J150" authorId="1">
      <x:text>
        <x:r>
          <x:t>43_-_Jesus_Cristo,_Luz_da_luz.pdf</x:t>
        </x:r>
      </x:text>
    </x:comment>
    <x:comment ref="J151" authorId="1">
      <x:text>
        <x:r>
          <x:t>2. ABC. Uma voz no céu ressoa.pdf</x:t>
        </x:r>
      </x:text>
    </x:comment>
    <x:comment ref="I153" authorId="0">
      <x:text>
        <x:r>
          <x:t>voz da nuvem na Transfiguração (refrão)</x:t>
        </x:r>
      </x:text>
    </x:comment>
    <x:comment ref="J153" authorId="1">
      <x:text>
        <x:r>
          <x:t>13 Da nuvem uma voz.pdf</x:t>
        </x:r>
      </x:text>
    </x:comment>
    <x:comment ref="J155" authorId="1">
      <x:text>
        <x:r>
          <x:t>25.B - Se alguém quiser ser o primeiro.pdf</x:t>
        </x:r>
      </x:text>
    </x:comment>
    <x:comment ref="J156" authorId="1">
      <x:text>
        <x:r>
          <x:t>23. A - Se teu irmão errar e pecar.pdf</x:t>
        </x:r>
      </x:text>
    </x:comment>
    <x:comment ref="J157" authorId="1">
      <x:text>
        <x:r>
          <x:t>23. A - Comunhão - Onde estiverem reunidos em meu nome.pdf</x:t>
        </x:r>
      </x:text>
    </x:comment>
    <x:comment ref="I158" authorId="0">
      <x:text>
        <x:r>
          <x:t>Recorte da partitura (antífona + salmo) extraído do caderno da Missa do domingo</x:t>
        </x:r>
      </x:text>
    </x:comment>
    <x:comment ref="J158" authorId="1">
      <x:text>
        <x:r>
          <x:t>oferendas-23-a.pdf</x:t>
        </x:r>
      </x:text>
    </x:comment>
    <x:comment ref="J159" authorId="1">
      <x:text>
        <x:r>
          <x:t>24. A - Comunhão - Ó Pedro não te digo sete vezes.pdf</x:t>
        </x:r>
      </x:text>
    </x:comment>
    <x:comment ref="I160" authorId="0">
      <x:text>
        <x:r>
          <x:t>Recorte da partitura (antífona + salmo) extraído do caderno da Missa do domingo</x:t>
        </x:r>
      </x:text>
    </x:comment>
    <x:comment ref="J160" authorId="1">
      <x:text>
        <x:r>
          <x:t>oferendas-24-a.pdf</x:t>
        </x:r>
      </x:text>
    </x:comment>
    <x:comment ref="J161" authorId="1">
      <x:text>
        <x:r>
          <x:t>27. B - O casal foi unido por Deus.pdf</x:t>
        </x:r>
      </x:text>
    </x:comment>
    <x:comment ref="I162" authorId="0">
      <x:text>
        <x:r>
          <x:t>Recorte da partitura (antífona + salmo) extraído do caderno da Missa do domingo</x:t>
        </x:r>
      </x:text>
    </x:comment>
    <x:comment ref="J162" authorId="1">
      <x:text>
        <x:r>
          <x:t>oferendas-27-b.pdf</x:t>
        </x:r>
      </x:text>
    </x:comment>
    <x:comment ref="J163" authorId="1">
      <x:text>
        <x:r>
          <x:t>28. B - Quem deixar sua família.pdf</x:t>
        </x:r>
      </x:text>
    </x:comment>
    <x:comment ref="I164" authorId="0">
      <x:text>
        <x:r>
          <x:t>Recorte da partitura (antífona + salmo) extraído do caderno da Missa do domingo</x:t>
        </x:r>
      </x:text>
    </x:comment>
    <x:comment ref="J164" authorId="1">
      <x:text>
        <x:r>
          <x:t>oferendas-28-b.pdf</x:t>
        </x:r>
      </x:text>
    </x:comment>
    <x:comment ref="I165" authorId="0">
      <x:text>
        <x:r>
          <x:t>Recorte da partitura (antífona + salmo) extraído do caderno da Missa do domingo</x:t>
        </x:r>
      </x:text>
    </x:comment>
    <x:comment ref="J165" authorId="1">
      <x:text>
        <x:r>
          <x:t>oferendas-25-a.pdf</x:t>
        </x:r>
      </x:text>
    </x:comment>
    <x:comment ref="J166" authorId="1">
      <x:text>
        <x:r>
          <x:t>25. A - Comunhão - Os últimos serão os primeiros.pdf</x:t>
        </x:r>
      </x:text>
    </x:comment>
    <x:comment ref="I167" authorId="0">
      <x:text>
        <x:r>
          <x:t>Recorte da partitura (antífona + salmo) extraído do caderno da Missa do domingo</x:t>
        </x:r>
      </x:text>
    </x:comment>
    <x:comment ref="J167" authorId="1">
      <x:text>
        <x:r>
          <x:t>oferendas-29-b.pdf</x:t>
        </x:r>
      </x:text>
    </x:comment>
    <x:comment ref="J168" authorId="1">
      <x:text>
        <x:r>
          <x:t>29. B - O Filho do Homem não veio.pdf</x:t>
        </x:r>
      </x:text>
    </x:comment>
    <x:comment ref="A170" authorId="2">
      <x:text>
        <x:r>
          <x:t>Corrigido — original: 20,3. zero final perdido pelo Excel (20,3 → 20,30)</x:t>
        </x:r>
      </x:text>
    </x:comment>
    <x:comment ref="J170" authorId="1">
      <x:text>
        <x:r>
          <x:t>30. B - Jesus, FIlho de Davi.pdf</x:t>
        </x:r>
      </x:text>
    </x:comment>
    <x:comment ref="I171" authorId="0">
      <x:text>
        <x:r>
          <x:t>Recorte da partitura (antífona + salmo) extraído do caderno da Missa do domingo</x:t>
        </x:r>
      </x:text>
    </x:comment>
    <x:comment ref="J171" authorId="1">
      <x:text>
        <x:r>
          <x:t>oferendas-30-b.pdf</x:t>
        </x:r>
      </x:text>
    </x:comment>
    <x:comment ref="J172" authorId="1">
      <x:text>
        <x:r>
          <x:t>26. A -  Comunhão - as pessoas de má fama.pdf</x:t>
        </x:r>
      </x:text>
    </x:comment>
    <x:comment ref="I173" authorId="0">
      <x:text>
        <x:r>
          <x:t>sem PDF individual no caderno (pasta PDFs do Caderno I só contém os nºs 1-18). Referência impressa 'Mc 12, 1-12'</x:t>
        </x:r>
      </x:text>
    </x:comment>
    <x:comment ref="J174" authorId="1">
      <x:text>
        <x:r>
          <x:t>27. A - Comunhão - O dono arrendará .pdf</x:t>
        </x:r>
      </x:text>
    </x:comment>
    <x:comment ref="I175" authorId="0">
      <x:text>
        <x:r>
          <x:t>Recorte da partitura (antífona + salmo) extraído do caderno da Missa do domingo</x:t>
        </x:r>
      </x:text>
    </x:comment>
    <x:comment ref="J175" authorId="1">
      <x:text>
        <x:r>
          <x:t>oferendas-27-a.pdf</x:t>
        </x:r>
      </x:text>
    </x:comment>
    <x:comment ref="I176" authorId="0">
      <x:text>
        <x:r>
          <x:t>Recorte da partitura (antífona + salmo) extraído do caderno da Missa do domingo</x:t>
        </x:r>
      </x:text>
    </x:comment>
    <x:comment ref="J176" authorId="1">
      <x:text>
        <x:r>
          <x:t>oferendas-28-a.pdf</x:t>
        </x:r>
      </x:text>
    </x:comment>
    <x:comment ref="I177" authorId="0">
      <x:text>
        <x:r>
          <x:t>Caderno XIV sem PDFs individuais (só MSCZ/PNG); letra lida do PNG 1tmCLeG6hDnh3S0jWgha96VpWg-A-HOeM; refrão alude à parábola do banquete (cf. Lc 14,16-17); L. e M.: Joel Postma</x:t>
        </x:r>
      </x:text>
    </x:comment>
    <x:comment ref="J178" authorId="1">
      <x:text>
        <x:r>
          <x:t>28. A - Muitos são os chamados.pdf</x:t>
        </x:r>
      </x:text>
    </x:comment>
    <x:comment ref="J179" authorId="1">
      <x:text>
        <x:r>
          <x:t>29. A - Dai a César.pdf</x:t>
        </x:r>
      </x:text>
    </x:comment>
    <x:comment ref="I180" authorId="0">
      <x:text>
        <x:r>
          <x:t>Recorte da partitura (antífona + salmo) extraído do caderno da Missa do domingo</x:t>
        </x:r>
      </x:text>
    </x:comment>
    <x:comment ref="J180" authorId="1">
      <x:text>
        <x:r>
          <x:t>oferendas-29-a.pdf</x:t>
        </x:r>
      </x:text>
    </x:comment>
    <x:comment ref="J181" authorId="1">
      <x:text>
        <x:r>
          <x:t>32. C. O Senhor é o Deus dos vivos.pdf</x:t>
        </x:r>
      </x:text>
    </x:comment>
    <x:comment ref="J182" authorId="1">
      <x:text>
        <x:r>
          <x:t>30. A - Amarás o Senhor.pdf</x:t>
        </x:r>
      </x:text>
    </x:comment>
    <x:comment ref="J183" authorId="1">
      <x:text>
        <x:r>
          <x:t>31. B - Amarás o Senhor o teu Deus.pdf</x:t>
        </x:r>
      </x:text>
    </x:comment>
    <x:comment ref="I184" authorId="0">
      <x:text>
        <x:r>
          <x:t>Recorte da partitura (antífona + salmo) extraído do caderno da Missa do domingo</x:t>
        </x:r>
      </x:text>
    </x:comment>
    <x:comment ref="J184" authorId="1">
      <x:text>
        <x:r>
          <x:t>oferendas-30-a.pdf</x:t>
        </x:r>
      </x:text>
    </x:comment>
    <x:comment ref="J185" authorId="1">
      <x:text>
        <x:r>
          <x:t>31. A. Um só é vosso Mestre.pdf</x:t>
        </x:r>
      </x:text>
    </x:comment>
    <x:comment ref="I186" authorId="0">
      <x:text>
        <x:r>
          <x:t>Recorte da partitura (antífona + salmo) extraído do caderno da Missa do domingo</x:t>
        </x:r>
      </x:text>
    </x:comment>
    <x:comment ref="J186" authorId="1">
      <x:text>
        <x:r>
          <x:t>oferendas-31-a.pdf</x:t>
        </x:r>
      </x:text>
    </x:comment>
    <x:comment ref="I187" authorId="0">
      <x:text>
        <x:r>
          <x:t>Recorte da partitura (antífona + salmo) extraído do caderno da Missa do domingo</x:t>
        </x:r>
      </x:text>
    </x:comment>
    <x:comment ref="J187" authorId="1">
      <x:text>
        <x:r>
          <x:t>oferendas-25-b.pdf</x:t>
        </x:r>
      </x:text>
    </x:comment>
    <x:comment ref="J188" authorId="1">
      <x:text>
        <x:r>
          <x:t>22. C. Quem se exaltar será humilhado.pdf</x:t>
        </x:r>
      </x:text>
    </x:comment>
    <x:comment ref="J189" authorId="1">
      <x:text>
        <x:r>
          <x:t>33. C. Nenhum dos cabelos.pdf</x:t>
        </x:r>
      </x:text>
    </x:comment>
    <x:comment ref="A190" authorId="2">
      <x:text>
        <x:r>
          <x:t>Verificar: "O céu e a terra passarão" está em Mt 24,35.</x:t>
        </x:r>
      </x:text>
    </x:comment>
    <x:comment ref="J190" authorId="1">
      <x:text>
        <x:r>
          <x:t>33. B - O céu e a terra passarão.pdf</x:t>
        </x:r>
      </x:text>
    </x:comment>
    <x:comment ref="I191" authorId="0">
      <x:text>
        <x:r>
          <x:t>Recorte da partitura (antífona + salmo) extraído do caderno da Missa do domingo</x:t>
        </x:r>
      </x:text>
    </x:comment>
    <x:comment ref="J191" authorId="1">
      <x:text>
        <x:r>
          <x:t>oferendas-33-b.pdf</x:t>
        </x:r>
      </x:text>
    </x:comment>
    <x:comment ref="I192" authorId="0">
      <x:text>
        <x:r>
          <x:t>pasta '03. Caderno III' vazia no Drive (sem PDFs individuais)</x:t>
        </x:r>
      </x:text>
    </x:comment>
    <x:comment ref="J193" authorId="1">
      <x:text>
        <x:r>
          <x:t>1. AB. Vigiai, diz Jesus, vigiai.pdf</x:t>
        </x:r>
      </x:text>
    </x:comment>
    <x:comment ref="I195" authorId="0">
      <x:text>
        <x:r>
          <x:t>Recorte da partitura (antífona + salmo) extraído do caderno da Missa do domingo</x:t>
        </x:r>
      </x:text>
    </x:comment>
    <x:comment ref="J195" authorId="1">
      <x:text>
        <x:r>
          <x:t>oferendas-32-a.pdf</x:t>
        </x:r>
      </x:text>
    </x:comment>
    <x:comment ref="J196" authorId="1">
      <x:text>
        <x:r>
          <x:t>32. A - Vigiai, pois não sabeis.pdf</x:t>
        </x:r>
      </x:text>
    </x:comment>
    <x:comment ref="I197" authorId="0">
      <x:text>
        <x:r>
          <x:t>Recorte da partitura (antífona + salmo) extraído do caderno da Missa do domingo</x:t>
        </x:r>
      </x:text>
    </x:comment>
    <x:comment ref="J197" authorId="1">
      <x:text>
        <x:r>
          <x:t>oferendas-33-a.pdf</x:t>
        </x:r>
      </x:text>
    </x:comment>
    <x:comment ref="I198" authorId="0">
      <x:text>
        <x:r>
          <x:t>pasta '03. Caderno III' vazia no Drive (sem PDFs individuais)</x:t>
        </x:r>
      </x:text>
    </x:comment>
    <x:comment ref="J199" authorId="1">
      <x:text>
        <x:r>
          <x:t>33. A - Muito bem meu servidor.pdf</x:t>
        </x:r>
      </x:text>
    </x:comment>
    <x:comment ref="I200" authorId="0">
      <x:text>
        <x:r>
          <x:t>Refrão parafraseia Mt 25,31-32 (vir na glória, julgar todos os povos). Letra do Hinário Litúrgico. Estrofes Sl 49(50).</x:t>
        </x:r>
      </x:text>
    </x:comment>
    <x:comment ref="J200" authorId="1">
      <x:text>
        <x:r>
          <x:t>O filho do homem virá virá.pdf</x:t>
        </x:r>
      </x:text>
    </x:comment>
    <x:comment ref="J201" authorId="1">
      <x:text>
        <x:r>
          <x:t>34. A - Vinde, benditos de meu Pai.pdf</x:t>
        </x:r>
      </x:text>
    </x:comment>
    <x:comment ref="I203" authorId="0">
      <x:text>
        <x:r>
          <x:t>impresso 'Mt 26,20'; a frase cantada ('Um de vós haverá de me trair') é Mt 26,21; estrofes = Sl 40(41)</x:t>
        </x:r>
      </x:text>
    </x:comment>
    <x:comment ref="J203" authorId="1">
      <x:text>
        <x:r>
          <x:t>06 Na Ceia Jesus declarou.pdf</x:t>
        </x:r>
      </x:text>
    </x:comment>
    <x:comment ref="I204" authorId="0">
      <x:text>
        <x:r>
          <x:t>Refrão: palavras da instituição ('corpo por vós doado... sangue da nova aliança'); estrofes 1-4 parafraseiam Jo 6,35.51.54-55; estr. 5 Jo 13,34 / 15,12</x:t>
        </x:r>
      </x:text>
    </x:comment>
    <x:comment ref="J204" authorId="1">
      <x:text>
        <x:r>
          <x:t>Eis meu corpo por vós doado.pdf</x:t>
        </x:r>
      </x:text>
    </x:comment>
    <x:comment ref="I205" authorId="0">
      <x:text>
        <x:r>
          <x:t>sem PDF individual: a pasta do caderno no Drive está vazia (nenhum arquivo/subpasta visível); letra baseada num texto de Frei Acílio Mendes; refrão Is 55,1; estrofes citam Mt 26,26; Mt 26,28; Jo 1,29; Jo 6,35; Mt 22,3-9 (impressos)</x:t>
        </x:r>
      </x:text>
    </x:comment>
    <x:comment ref="I206" authorId="0">
      <x:text>
        <x:r>
          <x:t>'Eu quis comer esta ceia agora' (Lc 22,15); 'Tomai, comei: é meu corpo'; estrofe 4 Jo 15,12. L. e M.: Waldeci Farias.</x:t>
        </x:r>
      </x:text>
    </x:comment>
    <x:comment ref="J206" authorId="1">
      <x:text>
        <x:r>
          <x:t>29_-_Eu_quis_comer....pdf</x:t>
        </x:r>
      </x:text>
    </x:comment>
    <x:comment ref="J207" authorId="1">
      <x:text>
        <x:r>
          <x:t>1. ABC. Não procureis entre os mortos.pdf</x:t>
        </x:r>
      </x:text>
    </x:comment>
    <x:comment ref="I208" authorId="0">
      <x:text>
        <x:r>
          <x:t>refrão 'O Senhor ressuscitou como havia anunciado' (Mt 28,6); estrofes = Sl 117(118)</x:t>
        </x:r>
      </x:text>
    </x:comment>
    <x:comment ref="J208" authorId="1">
      <x:text>
        <x:r>
          <x:t>31 O Senhor ressuscitou.pdf</x:t>
        </x:r>
      </x:text>
    </x:comment>
    <x:comment ref="J209" authorId="1">
      <x:text>
        <x:r>
          <x:t>34. C. Todo poder foi-me dado.pdf</x:t>
        </x:r>
      </x:text>
    </x:comment>
    <x:comment ref="I210" authorId="0">
      <x:text>
        <x:r>
          <x:t>Sem PDF individual: a pasta '11. Caderno XI' está vazia no Drive; letra lida do PDF do volume (pág. 13). Impresso 'Mt 28, 19'.</x:t>
        </x:r>
      </x:text>
    </x:comment>
    <x:comment ref="A211" authorId="2">
      <x:text>
        <x:r>
          <x:t>Corrigido — original: 28,2. zero final perdido pelo Excel (28,2 → 28,20)</x:t>
        </x:r>
      </x:text>
    </x:comment>
    <x:comment ref="J211" authorId="1">
      <x:text>
        <x:r>
          <x:t>7. ASCENSÃO - A - B - Antífona da Comunhão - Convosco eu estarei todos os dias.pdf</x:t>
        </x:r>
      </x:text>
    </x:comment>
    <x:comment ref="I212" authorId="0">
      <x:text>
        <x:r>
          <x:t>2ª opção de antífona da comunhão (no caderno do domingo)</x:t>
        </x:r>
      </x:text>
    </x:comment>
    <x:comment ref="I213" authorId="0">
      <x:text>
        <x:r>
          <x:t>Refrão = fórmula da imposição das cinzas (Gn 3,19); estrofe 1 = Mc 1,15 (outra fórmula); estrofes 2-5 parafraseiam Jl 2,12-17 (rasgar o coração, não as vestes; sacerdotes chorando entre o vestíbulo e o altar) e 2Cor 6,2 (tempo favorável).</x:t>
        </x:r>
      </x:text>
    </x:comment>
    <x:comment ref="J213" authorId="1">
      <x:text>
        <x:r>
          <x:t>03 Não esqueças Somos pó .pdf</x:t>
        </x:r>
      </x:text>
    </x:comment>
    <x:comment ref="I214" authorId="0">
      <x:text>
        <x:r>
          <x:t>Sem PDF individual: a pasta '11. Caderno XI' está vazia no Drive; letra lida do PDF do volume (pág. 35). Impresso 'Salmo 129 (130)' nas estrofes.</x:t>
        </x:r>
      </x:text>
    </x:comment>
    <x:comment ref="J215" authorId="1">
      <x:text>
        <x:r>
          <x:t>4. B - Comunhão - Eis um novo mandamento.pdf</x:t>
        </x:r>
      </x:text>
    </x:comment>
    <x:comment ref="I216" authorId="0">
      <x:text>
        <x:r>
          <x:t>Recorte da partitura (antífona + salmo) extraído do caderno da Missa do domingo</x:t>
        </x:r>
      </x:text>
    </x:comment>
    <x:comment ref="J216" authorId="1">
      <x:text>
        <x:r>
          <x:t>oferendas-04-b.pdf</x:t>
        </x:r>
      </x:text>
    </x:comment>
    <x:comment ref="I217" authorId="0">
      <x:text>
        <x:r>
          <x:t>Recorte da partitura (antífona + salmo) extraído do caderno da Missa do domingo</x:t>
        </x:r>
      </x:text>
    </x:comment>
    <x:comment ref="J217" authorId="1">
      <x:text>
        <x:r>
          <x:t>oferendas-05-b.pdf</x:t>
        </x:r>
      </x:text>
    </x:comment>
    <x:comment ref="J218" authorId="1">
      <x:text>
        <x:r>
          <x:t>5. B - Comunhão - Vamos também a outros lugares.pdf</x:t>
        </x:r>
      </x:text>
    </x:comment>
    <x:comment ref="I219" authorId="0">
      <x:text>
        <x:r>
          <x:t>Recorte da partitura (antífona + salmo) extraído do caderno da Missa do domingo</x:t>
        </x:r>
      </x:text>
    </x:comment>
    <x:comment ref="J219" authorId="1">
      <x:text>
        <x:r>
          <x:t>oferendas-07-b.pdf</x:t>
        </x:r>
      </x:text>
    </x:comment>
    <x:comment ref="J220" authorId="1">
      <x:text>
        <x:r>
          <x:t>11. B - O Reino de Deus é como a semente.pdf</x:t>
        </x:r>
      </x:text>
    </x:comment>
    <x:comment ref="I221" authorId="0">
      <x:text>
        <x:r>
          <x:t>Recorte da partitura (antífona + salmo) extraído do caderno da Missa do domingo</x:t>
        </x:r>
      </x:text>
    </x:comment>
    <x:comment ref="J221" authorId="1">
      <x:text>
        <x:r>
          <x:t>oferendas-11-b.pdf</x:t>
        </x:r>
      </x:text>
    </x:comment>
    <x:comment ref="I222" authorId="0">
      <x:text>
        <x:r>
          <x:t>Recorte da partitura (antífona + salmo) extraído do caderno da Missa do domingo</x:t>
        </x:r>
      </x:text>
    </x:comment>
    <x:comment ref="J222" authorId="1">
      <x:text>
        <x:r>
          <x:t>oferendas-15-b.pdf</x:t>
        </x:r>
      </x:text>
    </x:comment>
    <x:comment ref="I223" authorId="0">
      <x:text>
        <x:r>
          <x:t>Recorte da partitura (antífona + salmo) extraído do caderno da Missa do domingo</x:t>
        </x:r>
      </x:text>
    </x:comment>
    <x:comment ref="J223" authorId="1">
      <x:text>
        <x:r>
          <x:t>oferendas-16-b.pdf</x:t>
        </x:r>
      </x:text>
    </x:comment>
    <x:comment ref="I224" authorId="0">
      <x:text>
        <x:r>
          <x:t>Recorte da partitura (antífona + salmo) extraído do caderno da Missa do domingo</x:t>
        </x:r>
      </x:text>
    </x:comment>
    <x:comment ref="J224" authorId="1">
      <x:text>
        <x:r>
          <x:t>oferendas-26-b.pdf</x:t>
        </x:r>
      </x:text>
    </x:comment>
    <x:comment ref="I226" authorId="0">
      <x:text>
        <x:r>
          <x:t>2ª opção de antífona da comunhão (no caderno do domingo)</x:t>
        </x:r>
      </x:text>
    </x:comment>
    <x:comment ref="I227" authorId="0">
      <x:text>
        <x:r>
          <x:t>Sem PDF individual no caderno (pasta só tem .sib/.svg e Book_16.pdf, sem camada de texto); letra extraída do SVG 19rL3bOzOP-2RZvAEGkCQQ1TrSSKLTZU5. Refrão: 'sou o cego pelo caminho... eu vos quero ver' (Bartimeu); estr. 5 'comigo ficai' cf. Lc 24,29.</x:t>
        </x:r>
      </x:text>
    </x:comment>
    <x:comment ref="I228" authorId="0">
      <x:text>
        <x:r>
          <x:t>2ª opção de antífona da comunhão (no caderno do domingo)</x:t>
        </x:r>
      </x:text>
    </x:comment>
    <x:comment ref="I229" authorId="0">
      <x:text>
        <x:r>
          <x:t>2ª opção de antífona da comunhão (no caderno do domingo)</x:t>
        </x:r>
      </x:text>
    </x:comment>
    <x:comment ref="I230" authorId="0">
      <x:text>
        <x:r>
          <x:t>Texto hebraico e tradução de Dt 6,4 (citado em Mc 12,29).</x:t>
        </x:r>
      </x:text>
    </x:comment>
    <x:comment ref="J230" authorId="1">
      <x:text>
        <x:r>
          <x:t>Shemá, Israel - Escuta, Israel.pdf</x:t>
        </x:r>
      </x:text>
    </x:comment>
    <x:comment ref="I231" authorId="0">
      <x:text>
        <x:r>
          <x:t>Recorte da partitura (antífona + salmo) extraído do caderno da Missa do domingo</x:t>
        </x:r>
      </x:text>
    </x:comment>
    <x:comment ref="J231" authorId="1">
      <x:text>
        <x:r>
          <x:t>oferendas-31-b.pdf</x:t>
        </x:r>
      </x:text>
    </x:comment>
    <x:comment ref="J232" authorId="1">
      <x:text>
        <x:r>
          <x:t>32. B. Eu vos digo que a viúva.pdf</x:t>
        </x:r>
      </x:text>
    </x:comment>
    <x:comment ref="I233" authorId="0">
      <x:text>
        <x:r>
          <x:t>Recorte da partitura (antífona + salmo) extraído do caderno da Missa do domingo</x:t>
        </x:r>
      </x:text>
    </x:comment>
    <x:comment ref="J233" authorId="1">
      <x:text>
        <x:r>
          <x:t>oferendas-32-b.pdf</x:t>
        </x:r>
      </x:text>
    </x:comment>
    <x:comment ref="I234" authorId="0">
      <x:text>
        <x:r>
          <x:t>Sem PDF individual no caderno (pasta só tem .sib/.svg e Book_16.pdf, sem camada de texto); letra extraída do SVG 1mHkuRrDeU10ta5ExBt2PpZOllGchSvuE. O filii et filiae, trad. Weber; estrofes narram Mc 16,1-7, Jo 20,3-8 e Jo 20,19-29 (Tomé).</x:t>
        </x:r>
      </x:text>
    </x:comment>
    <x:comment ref="J235" authorId="1">
      <x:text>
        <x:r>
          <x:t>Aleluia! Ide pelo mundo.pdf</x:t>
        </x:r>
      </x:text>
    </x:comment>
    <x:comment ref="I236" authorId="0">
      <x:text>
        <x:r>
          <x:t>1ª estrofe narra a Anunciação ('Ave, cheia de graça!', 'Em mim assim se faça').</x:t>
        </x:r>
      </x:text>
    </x:comment>
    <x:comment ref="J236" authorId="1">
      <x:text>
        <x:r>
          <x:t>Um Anjo à Virgem Santa.pdf</x:t>
        </x:r>
      </x:text>
    </x:comment>
    <x:comment ref="J237" authorId="1">
      <x:text>
        <x:r>
          <x:t>4.B Maria, alegra-te, ó cheia de graça.pdf</x:t>
        </x:r>
      </x:text>
    </x:comment>
    <x:comment ref="I238" authorId="0">
      <x:text>
        <x:r>
          <x:t>Letra ODC. Refrão: 'cheia de graça' (Lc 1,28); estrofes parafraseiam Lc 1,26-56 e 2,1-19 (Lc 1,38; 1,45).</x:t>
        </x:r>
      </x:text>
    </x:comment>
    <x:comment ref="J238" authorId="1">
      <x:text>
        <x:r>
          <x:t>maria cheia de graça.pdf</x:t>
        </x:r>
      </x:text>
    </x:comment>
    <x:comment ref="I239" authorId="0">
      <x:text>
        <x:r>
          <x:t>Sem PDF individual: a pasta '11. Caderno XI' está vazia no Drive; letra lida do PDF do volume (pág. 25). Oração da Ave-Maria.</x:t>
        </x:r>
      </x:text>
    </x:comment>
    <x:comment ref="I240" authorId="0">
      <x:text>
        <x:r>
          <x:t>Sem PDF individual no caderno (pasta só tem .sib/.svg e Book_16.pdf, sem camada de texto); letra extraída do SVG 1TsZkWiAsaBkHiSQWPhvUSnBC7uIfRz_z. Paráfrase de Lc 1,28 (saudação), 1,38 (serva do Senhor) e 1,45 (feliz a que acreditou).</x:t>
        </x:r>
      </x:text>
    </x:comment>
    <x:comment ref="I241" authorId="0">
      <x:text>
        <x:r>
          <x:t>texto da Ave-Maria (Lc 1,28 e 1,42)</x:t>
        </x:r>
      </x:text>
    </x:comment>
    <x:comment ref="J241" authorId="1">
      <x:text>
        <x:r>
          <x:t>01 Ave Maria.pdf</x:t>
        </x:r>
      </x:text>
    </x:comment>
    <x:comment ref="I242" authorId="0">
      <x:text>
        <x:r>
          <x:t>Partitura: Lc 1,31-37; as estrofes parafraseiam a Anunciação ('Não temas, Maria...', 'faça-se em mim... sou serva do Senhor', v. 38); 4ª estrofe ecoa Lc 2,14.</x:t>
        </x:r>
      </x:text>
    </x:comment>
    <x:comment ref="J242" authorId="1">
      <x:text>
        <x:r>
          <x:t>Este é o pão da vida, o corpo do Senhor.pdf</x:t>
        </x:r>
      </x:text>
    </x:comment>
    <x:comment ref="J243" authorId="1">
      <x:text>
        <x:r>
          <x:t>4. C - Maria és bendita.pdf</x:t>
        </x:r>
      </x:text>
    </x:comment>
    <x:comment ref="I244" authorId="0">
      <x:text>
        <x:r>
          <x:t>Baseado em texto italiano; 'Mãe do meu Senhor' = Lc 1,43; estrofe 3 cita Lc 2,14.</x:t>
        </x:r>
      </x:text>
    </x:comment>
    <x:comment ref="J244" authorId="1">
      <x:text>
        <x:r>
          <x:t>14 Mãe do meu Senhor e da Igreja.pdf</x:t>
        </x:r>
      </x:text>
    </x:comment>
    <x:comment ref="I245" authorId="0">
      <x:text>
        <x:r>
          <x:t>Caderno XIV sem PDFs individuais (só MSCZ/PNG); letra lida do PNG 1XApdJv1lN2uv3pLT2zh_gYrzuIMjecu8; cita também Lc 1,53 ('Deus que os famintos sacia')</x:t>
        </x:r>
      </x:text>
    </x:comment>
    <x:comment ref="I246" authorId="0">
      <x:text>
        <x:r>
          <x:t>Partitura intitulada '(Magnificat)'; paráfrase de Telles Ramón.</x:t>
        </x:r>
      </x:text>
    </x:comment>
    <x:comment ref="J246" authorId="1">
      <x:text>
        <x:r>
          <x:t>Minha alma glorifica o Senhor.pdf</x:t>
        </x:r>
      </x:text>
    </x:comment>
    <x:comment ref="I247" authorId="0">
      <x:text>
        <x:r>
          <x:t>Sem PDF individual: a pasta '11. Caderno XI' está vazia no Drive; letra lida do PDF do volume (pág. 30). Refrão 'Salve, Sancta Parens'; estrofes do Magnificat.</x:t>
        </x:r>
      </x:text>
    </x:comment>
    <x:comment ref="I248" authorId="0">
      <x:text>
        <x:r>
          <x:t>Estrofes parafraseiam o Magnificat. Arquivo grafa 'Sennhor'.</x:t>
        </x:r>
      </x:text>
    </x:comment>
    <x:comment ref="J248" authorId="1">
      <x:text>
        <x:r>
          <x:t>35_-_Maria,_a_Mãe_do_Sennhor.pdf</x:t>
        </x:r>
      </x:text>
    </x:comment>
    <x:comment ref="I249" authorId="0">
      <x:text>
        <x:r>
          <x:t>Estrofes 3-6 do Magnificat (Lc 1,49-52); refrão de louvor a Maria.</x:t>
        </x:r>
      </x:text>
    </x:comment>
    <x:comment ref="J249" authorId="1">
      <x:text>
        <x:r>
          <x:t>50_-_Com_os_anjos_de_Deus.pdf</x:t>
        </x:r>
      </x:text>
    </x:comment>
    <x:comment ref="J250" authorId="1">
      <x:text>
        <x:r>
          <x:t>52_-_Magnificat.pdf</x:t>
        </x:r>
      </x:text>
    </x:comment>
    <x:comment ref="I251" authorId="0">
      <x:text>
        <x:r>
          <x:t>Caderno XIV sem PDFs individuais (só MSCZ/PNG); letra lida do PNG 1IS7lzwpg9Cx08qNp_HFG-N0Qn3wKhBKd; refrão Lc 1,49</x:t>
        </x:r>
      </x:text>
    </x:comment>
    <x:comment ref="I252" authorId="0">
      <x:text>
        <x:r>
          <x:t>Magnificat.</x:t>
        </x:r>
      </x:text>
    </x:comment>
    <x:comment ref="J252" authorId="1">
      <x:text>
        <x:r>
          <x:t>15 - Minh'alma_glorifica_o_Senhor.pdf</x:t>
        </x:r>
      </x:text>
    </x:comment>
    <x:comment ref="I253" authorId="0">
      <x:text>
        <x:r>
          <x:t>estrofes = Magníficat</x:t>
        </x:r>
      </x:text>
    </x:comment>
    <x:comment ref="J253" authorId="1">
      <x:text>
        <x:r>
          <x:t>05 Deus te salve, ó Maria!.pdf</x:t>
        </x:r>
      </x:text>
    </x:comment>
    <x:comment ref="I254" authorId="0">
      <x:text>
        <x:r>
          <x:t>Atribuição pelo título; conferir se a letra parafraseia o Magnificat.</x:t>
        </x:r>
      </x:text>
    </x:comment>
    <x:comment ref="I255" authorId="0">
      <x:text>
        <x:r>
          <x:t>refrão = Lc 1,48; estrofe 3 = Lc 1,45</x:t>
        </x:r>
      </x:text>
    </x:comment>
    <x:comment ref="J255" authorId="1">
      <x:text>
        <x:r>
          <x:t>41 Todas as gerações.pdf</x:t>
        </x:r>
      </x:text>
    </x:comment>
    <x:comment ref="I256" authorId="0">
      <x:text>
        <x:r>
          <x:t>Caderno XIV sem PDFs individuais (só MSCZ/PNG); letra lida do PNG 1-dGy73qlVk-xhlefIv6Q4MaV9U8OSJ4f</x:t>
        </x:r>
      </x:text>
    </x:comment>
    <x:comment ref="J257" authorId="1">
      <x:text>
        <x:r>
          <x:t>Natividade de João Batista - João Batista é seu nome.pdf</x:t>
        </x:r>
      </x:text>
    </x:comment>
    <x:comment ref="I258" authorId="0">
      <x:text>
        <x:r>
          <x:t>Estrofes parafraseiam o anúncio aos pastores (boa nova de grande alegria, anjos, 'Glória a Deus... paz'); estr. 1 evoca Is 9,1; estr. 5 Lc 1,52</x:t>
        </x:r>
      </x:text>
    </x:comment>
    <x:comment ref="J258" authorId="1">
      <x:text>
        <x:r>
          <x:t>No presépio pequenino.pdf</x:t>
        </x:r>
      </x:text>
    </x:comment>
    <x:comment ref="I259" authorId="0">
      <x:text>
        <x:r>
          <x:t>'Uma grande alegria... o Anjo anuncia: nasceu hoje o Salvador'</x:t>
        </x:r>
      </x:text>
    </x:comment>
    <x:comment ref="J259" authorId="1">
      <x:text>
        <x:r>
          <x:t>Uma grande alegria, aleluia.pdf</x:t>
        </x:r>
      </x:text>
    </x:comment>
    <x:comment ref="I260" authorId="0">
      <x:text>
        <x:r>
          <x:t>Refrão cita Lc 2,14 ('Glória a Deus nos altos céus e na terra paz aos homens'); estrofes livres (Maria de Fátima de Oliveira)</x:t>
        </x:r>
      </x:text>
    </x:comment>
    <x:comment ref="J260" authorId="1">
      <x:text>
        <x:r>
          <x:t>Aleluia, glória a Deus. Da flor plantada na terra.pdf</x:t>
        </x:r>
      </x:text>
    </x:comment>
    <x:comment ref="I261" authorId="0">
      <x:text>
        <x:r>
          <x:t>Refrão orante: 'Glória a Deus no alto do céu' (Lc 2,14a).</x:t>
        </x:r>
      </x:text>
    </x:comment>
    <x:comment ref="J261" authorId="1">
      <x:text>
        <x:r>
          <x:t>15 Gl¢ria, aleluia!.pdf</x:t>
        </x:r>
      </x:text>
    </x:comment>
    <x:comment ref="I262" authorId="0">
      <x:text>
        <x:r>
          <x:t>Caderno XIV sem PDFs individuais (só MSCZ/PNG); letra lida do PNG 1oaiCevL1P4K4nH2j2Ejy-jkt8fLr9lxf; refrão 'Glória a Deus nas alturas'; melodia francesa</x:t>
        </x:r>
      </x:text>
    </x:comment>
    <x:comment ref="I263" authorId="0">
      <x:text>
        <x:r>
          <x:t>Sem PDF individual no caderno (pasta só tem .sib/.svg e Book_16.pdf, sem camada de texto); letra extraída do SVG 1Kw8qutzVgD5UutyfamQLw6ZUZHjZen8p. Refrão = Lc 2,16; estrofes do Sl 126 ('Se o Senhor não construir a casa'). Nota na partitura: 1º de janeiro → vol. XI, p. 30 'Salve, ó Santa Mãe'.</x:t>
        </x:r>
      </x:text>
    </x:comment>
    <x:comment ref="I264" authorId="0">
      <x:text>
        <x:r>
          <x:t>Refrão combina Lc 2,19.51 (guardava no coração) e Lc 1,45 (feliz porque creste); estrofes citam o Magnificat (Lc 1,52-53).</x:t>
        </x:r>
      </x:text>
    </x:comment>
    <x:comment ref="J264" authorId="1">
      <x:text>
        <x:r>
          <x:t>Ouviste a palavra de Deus.pdf</x:t>
        </x:r>
      </x:text>
    </x:comment>
    <x:comment ref="I265" authorId="0">
      <x:text>
        <x:r>
          <x:t>sem PDF individual no caderno (pasta PDFs do Caderno I só contém os nºs 1-18). Virgem oferente apresenta o Menino (Apresentação no Templo); Maria junto à cruz evoca Jo 19,25</x:t>
        </x:r>
      </x:text>
    </x:comment>
    <x:comment ref="I266" authorId="0">
      <x:text>
        <x:r>
          <x:t>Refrão Lc 2,32; estrofes Simeão e Nunc dimittis.</x:t>
        </x:r>
      </x:text>
    </x:comment>
    <x:comment ref="J266" authorId="1">
      <x:text>
        <x:r>
          <x:t>44_-_Jesus,_Luz_das_nações.pdf</x:t>
        </x:r>
      </x:text>
    </x:comment>
    <x:comment ref="I267" authorId="0">
      <x:text>
        <x:r>
          <x:t>Sem PDF individual: a pasta '11. Caderno XI' está vazia no Drive; letra lida do PDF do volume (pág. 11). Impresso 'Lc 2, 29-32'.</x:t>
        </x:r>
      </x:text>
    </x:comment>
    <x:comment ref="I268" authorId="0">
      <x:text>
        <x:r>
          <x:t>refrão = antífona 'Senex puerum portabat'; estrofes = Nunc dimittis (Lc 2,29-32)</x:t>
        </x:r>
      </x:text>
    </x:comment>
    <x:comment ref="J268" authorId="1">
      <x:text>
        <x:r>
          <x:t>44 O ancião toma o Menino.pdf</x:t>
        </x:r>
      </x:text>
    </x:comment>
    <x:comment ref="I269" authorId="0">
      <x:text>
        <x:r>
          <x:t>'Lc 2,29-32' impresso; Nunc dimittis com antífona (Lc 2,30-32)</x:t>
        </x:r>
      </x:text>
    </x:comment>
    <x:comment ref="J269" authorId="1">
      <x:text>
        <x:r>
          <x:t>07 Apresentação do Senhor (Lc 2,29-32).pdf</x:t>
        </x:r>
      </x:text>
    </x:comment>
    <x:comment ref="J270" authorId="1">
      <x:text>
        <x:r>
          <x:t>2. SAGRADA FAMÍLIA. O menino crescia.pdf</x:t>
        </x:r>
      </x:text>
    </x:comment>
    <x:comment ref="I271" authorId="0">
      <x:text>
        <x:r>
          <x:t>Partitura imprime 'Lc 2, 48-49'.</x:t>
        </x:r>
      </x:text>
    </x:comment>
    <x:comment ref="J271" authorId="1">
      <x:text>
        <x:r>
          <x:t>Meu filho porque agiste assim conosco.pdf</x:t>
        </x:r>
      </x:text>
    </x:comment>
    <x:comment ref="I272" authorId="0">
      <x:text>
        <x:r>
          <x:t>Partitura imprime 'Lc 2,51' junto à estrofe 3 (Maria guardava a Palavra no coração); refrão genérico.</x:t>
        </x:r>
      </x:text>
    </x:comment>
    <x:comment ref="J272" authorId="1">
      <x:text>
        <x:r>
          <x:t>Guarda a palavra.pdf</x:t>
        </x:r>
      </x:text>
    </x:comment>
    <x:comment ref="J273" authorId="1">
      <x:text>
        <x:r>
          <x:t>3. C. O Espírito de Deus.pdf</x:t>
        </x:r>
      </x:text>
    </x:comment>
    <x:comment ref="I274" authorId="0">
      <x:text>
        <x:r>
          <x:t>Recorte da partitura (antífona + salmo) extraído do caderno da Missa do domingo</x:t>
        </x:r>
      </x:text>
    </x:comment>
    <x:comment ref="J274" authorId="1">
      <x:text>
        <x:r>
          <x:t>oferendas-03-c.pdf</x:t>
        </x:r>
      </x:text>
    </x:comment>
    <x:comment ref="I275" authorId="0">
      <x:text>
        <x:r>
          <x:t>'Lc 4,18-19' impresso; cita Is 61,1-2</x:t>
        </x:r>
      </x:text>
    </x:comment>
    <x:comment ref="J275" authorId="1">
      <x:text>
        <x:r>
          <x:t>20 O Espírito do Senhor repousa sobre mim.pdf</x:t>
        </x:r>
      </x:text>
    </x:comment>
    <x:comment ref="J276" authorId="1">
      <x:text>
        <x:r>
          <x:t>5. C. Ó mestre trabalhamos toda a noite.pdf</x:t>
        </x:r>
      </x:text>
    </x:comment>
    <x:comment ref="I277" authorId="0">
      <x:text>
        <x:r>
          <x:t>Recorte da partitura (antífona + salmo) extraído do caderno da Missa do domingo</x:t>
        </x:r>
      </x:text>
    </x:comment>
    <x:comment ref="J277" authorId="1">
      <x:text>
        <x:r>
          <x:t>oferendas-05-c.pdf</x:t>
        </x:r>
      </x:text>
    </x:comment>
    <x:comment ref="I278" authorId="0">
      <x:text>
        <x:r>
          <x:t>Recorte da partitura (antífona + salmo) extraído do caderno da Missa do domingo</x:t>
        </x:r>
      </x:text>
    </x:comment>
    <x:comment ref="J278" authorId="1">
      <x:text>
        <x:r>
          <x:t>oferendas-10-c.pdf</x:t>
        </x:r>
      </x:text>
    </x:comment>
    <x:comment ref="J279" authorId="1">
      <x:text>
        <x:r>
          <x:t>10. C. Levanta-te, jovem.pdf</x:t>
        </x:r>
      </x:text>
    </x:comment>
    <x:comment ref="I280" authorId="0">
      <x:text>
        <x:r>
          <x:t>sem PDF individual no caderno (pasta PDFs do Caderno I só contém os nºs 1-18). A pecadora que unge Jesus; refrão 'Ela muito amou' (Lc 7,47)</x:t>
        </x:r>
      </x:text>
    </x:comment>
    <x:comment ref="J281" authorId="1">
      <x:text>
        <x:r>
          <x:t>11. C. Seus muitos pecados.pdf</x:t>
        </x:r>
      </x:text>
    </x:comment>
    <x:comment ref="I282" authorId="0">
      <x:text>
        <x:r>
          <x:t>Recorte da partitura (antífona + salmo) extraído do caderno da Missa do domingo</x:t>
        </x:r>
      </x:text>
    </x:comment>
    <x:comment ref="J282" authorId="1">
      <x:text>
        <x:r>
          <x:t>oferendas-11-c.pdf</x:t>
        </x:r>
      </x:text>
    </x:comment>
    <x:comment ref="I283" authorId="0">
      <x:text>
        <x:r>
          <x:t>Sem PDF individual no caderno '12. Caderno XII' (há só 11 PDFs: 01,04,06,09,12,17,18,19,21,24,27); letra do PDF do volume. Cabeçalho 'Guardar a Palavra'. 'Quem guardar a palavra de Deus num coração bem disposto e sincero dará fruto'. Rubrica: pode-se cantar com o Salmo I (Caderno nº 11).</x:t>
        </x:r>
      </x:text>
    </x:comment>
    <x:comment ref="I284" authorId="0">
      <x:text>
        <x:r>
          <x:t>Sem PDF individual no caderno '12. Caderno XII' (há só 11 PDFs: 01,04,06,09,12,17,18,19,21,24,27); letra do PDF do volume. Cabeçalho 'Guardar a Palavra de Deus'; outra melodia do mesmo texto do nº 14.</x:t>
        </x:r>
      </x:text>
    </x:comment>
    <x:comment ref="I285" authorId="0">
      <x:text>
        <x:r>
          <x:t>Recorte da partitura (antífona + salmo) extraído do caderno da Missa do domingo</x:t>
        </x:r>
      </x:text>
    </x:comment>
    <x:comment ref="J285" authorId="1">
      <x:text>
        <x:r>
          <x:t>oferendas-13-c.pdf</x:t>
        </x:r>
      </x:text>
    </x:comment>
    <x:comment ref="J286" authorId="1">
      <x:text>
        <x:r>
          <x:t>15. C. O bom samaritano.pdf</x:t>
        </x:r>
      </x:text>
    </x:comment>
    <x:comment ref="I287" authorId="0">
      <x:text>
        <x:r>
          <x:t>Recorte da partitura (antífona + salmo) extraído do caderno da Missa do domingo</x:t>
        </x:r>
      </x:text>
    </x:comment>
    <x:comment ref="J287" authorId="1">
      <x:text>
        <x:r>
          <x:t>oferendas-15-c.pdf</x:t>
        </x:r>
      </x:text>
    </x:comment>
    <x:comment ref="J288" authorId="1">
      <x:text>
        <x:r>
          <x:t>16. C. Maria escolheu a parte melhor.pdf</x:t>
        </x:r>
      </x:text>
    </x:comment>
    <x:comment ref="I289" authorId="0">
      <x:text>
        <x:r>
          <x:t>Recorte da partitura (antífona + salmo) extraído do caderno da Missa do domingo</x:t>
        </x:r>
      </x:text>
    </x:comment>
    <x:comment ref="J289" authorId="1">
      <x:text>
        <x:r>
          <x:t>oferendas-16-c.pdf</x:t>
        </x:r>
      </x:text>
    </x:comment>
    <x:comment ref="I290" authorId="0">
      <x:text>
        <x:r>
          <x:t>Partitura imprime Lc 8,21 (paralelo temático: ouvir e guardar a Palavra); a letra ('Alguém do povo exclama: como é grande quem te gerou... feliz quem soube ouvir a voz de Deus') é paráfrase de Lc 11,27-28.</x:t>
        </x:r>
      </x:text>
    </x:comment>
    <x:comment ref="J290" authorId="1">
      <x:text>
        <x:r>
          <x:t>Aleluia! Alguém do povo exclama.pdf</x:t>
        </x:r>
      </x:text>
    </x:comment>
    <x:comment ref="I291" authorId="0">
      <x:text>
        <x:r>
          <x:t>Recorte da partitura (antífona + salmo) extraído do caderno da Missa do domingo</x:t>
        </x:r>
      </x:text>
    </x:comment>
    <x:comment ref="J291" authorId="1">
      <x:text>
        <x:r>
          <x:t>oferendas-20-c.pdf</x:t>
        </x:r>
      </x:text>
    </x:comment>
    <x:comment ref="I292" authorId="0">
      <x:text>
        <x:r>
          <x:t>Sem PDF individual: a pasta '11. Caderno XI' está vazia no Drive; letra lida do PDF do volume (pág. 12). Incipit 'Na estrada da vida' / refrão 'Eu plantei-te nesta estrada'; L.: José Antônio de Oliveira. Impressos por estrofe: Ex 3,1-15; Salmo 102; 1Cor 10. Evangelho (árvore sem fruto; tragédias que não são castigo) identificado pela letra: Lc 13,1-9.</x:t>
        </x:r>
      </x:text>
    </x:comment>
    <x:comment ref="I293" authorId="0">
      <x:text>
        <x:r>
          <x:t>pasta '03. Caderno III' vazia no Drive (sem PDFs individuais). Impresso 'Cf. 2Cor 6,2' (estr. 1), 'Cf. Lc 13,5' (estr. 2), 'Cf. 1Cor 15,45' (estr. 3). Quaresma de 2013</x:t>
        </x:r>
      </x:text>
    </x:comment>
    <x:comment ref="I294" authorId="0">
      <x:text>
        <x:r>
          <x:t>Partitura imprime 'cf 2Cor 6,2' (estr. 1), 'cf Lc 13,5' (estr. 2) e 'cf 1Cor 15,45' (estr. 3) – alusões por estrofe.</x:t>
        </x:r>
      </x:text>
    </x:comment>
    <x:comment ref="J294" authorId="1">
      <x:text>
        <x:r>
          <x:t>Tempo de tua graça, dom de conversão.pdf</x:t>
        </x:r>
      </x:text>
    </x:comment>
    <x:comment ref="J295" authorId="1">
      <x:text>
        <x:r>
          <x:t>3. C - Senhor deixa a figueira.pdf</x:t>
        </x:r>
      </x:text>
    </x:comment>
    <x:comment ref="I296" authorId="0">
      <x:text>
        <x:r>
          <x:t>Recorte da partitura (antífona + salmo) extraído do caderno da Missa do domingo</x:t>
        </x:r>
      </x:text>
    </x:comment>
    <x:comment ref="J296" authorId="1">
      <x:text>
        <x:r>
          <x:t>oferendas-22-c.pdf</x:t>
        </x:r>
      </x:text>
    </x:comment>
    <x:comment ref="J297" authorId="1">
      <x:text>
        <x:r>
          <x:t>23. C. Quem não renunciar.pdf</x:t>
        </x:r>
      </x:text>
    </x:comment>
    <x:comment ref="I298" authorId="0">
      <x:text>
        <x:r>
          <x:t>Recorte da partitura (antífona + salmo) extraído do caderno da Missa do domingo</x:t>
        </x:r>
      </x:text>
    </x:comment>
    <x:comment ref="J298" authorId="1">
      <x:text>
        <x:r>
          <x:t>oferendas-24-c.pdf</x:t>
        </x:r>
      </x:text>
    </x:comment>
    <x:comment ref="I299" authorId="0">
      <x:text>
        <x:r>
          <x:t>Caderno XIV sem PDFs individuais (só MSCZ/PNG); letra lida do PNG 12wDBmdtDjWwP7GNu-vHydBPSUKk71GRg; ref. impressa é temática; letra parafraseia Sl 31(32); L.: Mª de Fátima de Oliveira</x:t>
        </x:r>
      </x:text>
    </x:comment>
    <x:comment ref="I300" authorId="0">
      <x:text>
        <x:r>
          <x:t>parábola do filho pródigo ('ao cair em si', 'este meu filho renasceu': Lc 15,17.24)</x:t>
        </x:r>
      </x:text>
    </x:comment>
    <x:comment ref="J300" authorId="1">
      <x:text>
        <x:r>
          <x:t>28 Sabe quanto custa.pdf</x:t>
        </x:r>
      </x:text>
    </x:comment>
    <x:comment ref="I301" authorId="0">
      <x:text>
        <x:r>
          <x:t>Sem PDF individual: a pasta '11. Caderno XI' está vazia no Drive; letra lida do PDF do volume (pág. 14). 'Eu vou levantar-me e voltar para o meu Pai'. Impressos Lc 15,18-19 e Salmo 50 (51).</x:t>
        </x:r>
      </x:text>
    </x:comment>
    <x:comment ref="I302" authorId="0">
      <x:text>
        <x:r>
          <x:t>Caderno XIV sem PDFs individuais (só MSCZ/PNG); letra lida do PNG 1xdi7rm4dH4atykinxlyfAfR8NZ_v5eGg</x:t>
        </x:r>
      </x:text>
    </x:comment>
    <x:comment ref="I303" authorId="0">
      <x:text>
        <x:r>
          <x:t>sem PDF individual no caderno (pasta PDFs do Caderno I só contém os nºs 1-18). Refrão evoca o filho pródigo (veste nova no lar paterno) e Ap 19,9; estr. 1 Sl 31,1</x:t>
        </x:r>
      </x:text>
    </x:comment>
    <x:comment ref="I304" authorId="0">
      <x:text>
        <x:r>
          <x:t>Sem PDF individual: a pasta '11. Caderno XI' está vazia no Drive; letra lida do PDF do volume (pág. 15). Refrão 'Meu filho, tu sempre estás comigo'. Impresso Lc 15,31-32; estrofes do Sl 129 (Das profundezas).</x:t>
        </x:r>
      </x:text>
    </x:comment>
    <x:comment ref="I305" authorId="0">
      <x:text>
        <x:r>
          <x:t>Caderno XIV sem PDFs individuais (só MSCZ/PNG); letra lida do PNG 1qXJ1HcAfkIcEuTUUB5hy0ueFj1N-AGcU</x:t>
        </x:r>
      </x:text>
    </x:comment>
    <x:comment ref="J306" authorId="1">
      <x:text>
        <x:r>
          <x:t>24. C. É necessário festejar.pdf</x:t>
        </x:r>
      </x:text>
    </x:comment>
    <x:comment ref="J307" authorId="1">
      <x:text>
        <x:r>
          <x:t>4. C-  Antífona da Comunhão - É necessário festejar.pdf</x:t>
        </x:r>
      </x:text>
    </x:comment>
    <x:comment ref="J309" authorId="1">
      <x:text>
        <x:r>
          <x:t>25. C. Quem é fiel no pouco.pdf</x:t>
        </x:r>
      </x:text>
    </x:comment>
    <x:comment ref="J310" authorId="1">
      <x:text>
        <x:r>
          <x:t>26. C. Recorda-te, meu filho.pdf</x:t>
        </x:r>
      </x:text>
    </x:comment>
    <x:comment ref="I311" authorId="0">
      <x:text>
        <x:r>
          <x:t>Recorte da partitura (antífona + salmo) extraído do caderno da Missa do domingo</x:t>
        </x:r>
      </x:text>
    </x:comment>
    <x:comment ref="J311" authorId="1">
      <x:text>
        <x:r>
          <x:t>oferendas-26-c.pdf</x:t>
        </x:r>
      </x:text>
    </x:comment>
    <x:comment ref="J312" authorId="1">
      <x:text>
        <x:r>
          <x:t>27. C. Os Apóstolos disseram a Jesus.pdf</x:t>
        </x:r>
      </x:text>
    </x:comment>
    <x:comment ref="I313" authorId="0">
      <x:text>
        <x:r>
          <x:t>Recorte da partitura (antífona + salmo) extraído do caderno da Missa do domingo</x:t>
        </x:r>
      </x:text>
    </x:comment>
    <x:comment ref="J313" authorId="1">
      <x:text>
        <x:r>
          <x:t>oferendas-27-c.pdf</x:t>
        </x:r>
      </x:text>
    </x:comment>
    <x:comment ref="I314" authorId="0">
      <x:text>
        <x:r>
          <x:t>Recorte da partitura (antífona + salmo) extraído do caderno da Missa do domingo</x:t>
        </x:r>
      </x:text>
    </x:comment>
    <x:comment ref="J314" authorId="1">
      <x:text>
        <x:r>
          <x:t>oferendas-28-c.pdf</x:t>
        </x:r>
      </x:text>
    </x:comment>
    <x:comment ref="J315" authorId="1">
      <x:text>
        <x:r>
          <x:t>28. C. Não houve quem voltasse.pdf</x:t>
        </x:r>
      </x:text>
    </x:comment>
    <x:comment ref="J316" authorId="1">
      <x:text>
        <x:r>
          <x:t>29. C. Jesus disse, então, aos seus seguidores.pdf</x:t>
        </x:r>
      </x:text>
    </x:comment>
    <x:comment ref="I317" authorId="0">
      <x:text>
        <x:r>
          <x:t>Recorte da partitura (antífona + salmo) extraído do caderno da Missa do domingo</x:t>
        </x:r>
      </x:text>
    </x:comment>
    <x:comment ref="J317" authorId="1">
      <x:text>
        <x:r>
          <x:t>oferendas-29-c.pdf</x:t>
        </x:r>
      </x:text>
    </x:comment>
    <x:comment ref="J318" authorId="1">
      <x:text>
        <x:r>
          <x:t>30. C. O publicano suplicava.pdf</x:t>
        </x:r>
      </x:text>
    </x:comment>
    <x:comment ref="I319" authorId="0">
      <x:text>
        <x:r>
          <x:t>Recorte da partitura (antífona + salmo) extraído do caderno da Missa do domingo</x:t>
        </x:r>
      </x:text>
    </x:comment>
    <x:comment ref="J319" authorId="1">
      <x:text>
        <x:r>
          <x:t>oferendas-30-c.pdf</x:t>
        </x:r>
      </x:text>
    </x:comment>
    <x:comment ref="J320" authorId="1">
      <x:text>
        <x:r>
          <x:t>31. C. Zaqueu, vem depressa.pdf</x:t>
        </x:r>
      </x:text>
    </x:comment>
    <x:comment ref="I321" authorId="0">
      <x:text>
        <x:r>
          <x:t>Recorte da partitura (antífona + salmo) extraído do caderno da Missa do domingo</x:t>
        </x:r>
      </x:text>
    </x:comment>
    <x:comment ref="J321" authorId="1">
      <x:text>
        <x:r>
          <x:t>oferendas-31-c.pdf</x:t>
        </x:r>
      </x:text>
    </x:comment>
    <x:comment ref="I322" authorId="0">
      <x:text>
        <x:r>
          <x:t>Sem PDF individual no caderno; letra por OCR do SVG 18smxJNpIdvDCA1beP6Hs5VWFbQC0tUhV. Partitura: 'Lc 19,40'. OCR da letra muito ruidoso.</x:t>
        </x:r>
      </x:text>
    </x:comment>
    <x:comment ref="I323" authorId="0">
      <x:text>
        <x:r>
          <x:t>Recorte da partitura (antífona + salmo) extraído do caderno da Missa do domingo</x:t>
        </x:r>
      </x:text>
    </x:comment>
    <x:comment ref="J323" authorId="1">
      <x:text>
        <x:r>
          <x:t>oferendas-32-c.pdf</x:t>
        </x:r>
      </x:text>
    </x:comment>
    <x:comment ref="J324" authorId="1">
      <x:text>
        <x:r>
          <x:t>1.C - Levantai vossa cabeça.pdf</x:t>
        </x:r>
      </x:text>
    </x:comment>
    <x:comment ref="I325" authorId="0">
      <x:text>
        <x:r>
          <x:t>Sem PDF individual no caderno '12. Caderno XII' (há só 11 PDFs: 01,04,06,09,12,17,18,19,21,24,27); letra do PDF do volume. 'Já vem vindo a libertação! Ergam a cabeça e levantem do chão'.</x:t>
        </x:r>
      </x:text>
    </x:comment>
    <x:comment ref="I326" authorId="0">
      <x:text>
        <x:r>
          <x:t>'Já vem vindo a libertação! Ergam a cabeça e levantem do chão'. = vol. 12 nº 02.</x:t>
        </x:r>
      </x:text>
    </x:comment>
    <x:comment ref="J326" authorId="1">
      <x:text>
        <x:r>
          <x:t>02_-_Já_vem_vindo....pdf</x:t>
        </x:r>
      </x:text>
    </x:comment>
    <x:comment ref="I327" authorId="0">
      <x:text>
        <x:r>
          <x:t>pasta '03. Caderno III' vazia no Drive (sem PDFs individuais)</x:t>
        </x:r>
      </x:text>
    </x:comment>
    <x:comment ref="I328" authorId="0">
      <x:text>
        <x:r>
          <x:t>Partitura imprime 'Lc 23, 42' e 'Salmo 50'.</x:t>
        </x:r>
      </x:text>
    </x:comment>
    <x:comment ref="J328" authorId="1">
      <x:text>
        <x:r>
          <x:t>lembrai-vos de mim senhor.pdf</x:t>
        </x:r>
      </x:text>
    </x:comment>
    <x:comment ref="I329" authorId="0">
      <x:text>
        <x:r>
          <x:t>pasta '03. Caderno III' vazia no Drive (sem PDFs individuais). Letra: ODC. 'Fica entre nós, Senhor Jesus, pois já morre do dia a luz' (Lc 24,29); estr. 4 reconhecimento na Ceia (Lc 24,30-31)</x:t>
        </x:r>
      </x:text>
    </x:comment>
    <x:comment ref="J330" authorId="1">
      <x:text>
        <x:r>
          <x:t>3. A - Antífona da Comunhão - Jesus tomou o pão.pdf</x:t>
        </x:r>
      </x:text>
    </x:comment>
    <x:comment ref="I331" authorId="0">
      <x:text>
        <x:r>
          <x:t>Alusão a Emaús; 4ª estrofe cita Jo 16,33.</x:t>
        </x:r>
      </x:text>
    </x:comment>
    <x:comment ref="J331" authorId="1">
      <x:text>
        <x:r>
          <x:t>Ao partirmos o pão reconhecemos.pdf</x:t>
        </x:r>
      </x:text>
    </x:comment>
    <x:comment ref="I333" authorId="0">
      <x:text>
        <x:r>
          <x:t>2ª opção de antífona da comunhão (no caderno do domingo)</x:t>
        </x:r>
      </x:text>
    </x:comment>
    <x:comment ref="J334" authorId="1">
      <x:text>
        <x:r>
          <x:t>Vendo Jesus aparecer.pdf</x:t>
        </x:r>
      </x:text>
    </x:comment>
    <x:comment ref="I336" authorId="0">
      <x:text>
        <x:r>
          <x:t>Partitura: Lc 24,46 e Sl 17; o refrão inclui também o v. 47 (conversão e perdão anunciados a todos os povos).</x:t>
        </x:r>
      </x:text>
    </x:comment>
    <x:comment ref="J336" authorId="1">
      <x:text>
        <x:r>
          <x:t>Era preciso que o Cristo sofresse.pdf</x:t>
        </x:r>
      </x:text>
    </x:comment>
    <x:comment ref="I337" authorId="0">
      <x:text>
        <x:r>
          <x:t>sem PDF individual: a pasta do caderno no Drive está vazia (nenhum arquivo/subpasta visível); estrofe 4 = doxologia</x:t>
        </x:r>
      </x:text>
    </x:comment>
    <x:comment ref="I338" authorId="0">
      <x:text>
        <x:r>
          <x:t>impresso 'Jo 1,1-6.10-14'; a letra cita também 1,9 e 1,16</x:t>
        </x:r>
      </x:text>
    </x:comment>
    <x:comment ref="J338" authorId="1">
      <x:text>
        <x:r>
          <x:t>20 O Verbo eterno e humano.pdf</x:t>
        </x:r>
      </x:text>
    </x:comment>
    <x:comment ref="I339" authorId="0">
      <x:text>
        <x:r>
          <x:t>sem PDF individual: a pasta do caderno no Drive está vazia (nenhum arquivo/subpasta visível); tropos com citações impressas de Jo 1,3; 1,9; 1,5 (prólogo de João)</x:t>
        </x:r>
      </x:text>
    </x:comment>
    <x:comment ref="J340" authorId="1">
      <x:text>
        <x:r>
          <x:t>1. NATAL - O Verbo se fez carne.pdf</x:t>
        </x:r>
      </x:text>
    </x:comment>
    <x:comment ref="I341" authorId="0">
      <x:text>
        <x:r>
          <x:t>Partitura imprime '1 Pd 1,18 + Jo 1,29' e 'Salmo 33'.</x:t>
        </x:r>
      </x:text>
    </x:comment>
    <x:comment ref="J341" authorId="1">
      <x:text>
        <x:r>
          <x:t>Não foi com prata nem ouro que goste vós resgatados.pdf</x:t>
        </x:r>
      </x:text>
    </x:comment>
    <x:comment ref="I342" authorId="0">
      <x:text>
        <x:r>
          <x:t>Partitura: 1Pd 1,18-19 (OCR '1,18-18'); 1Jo 1,7; Jo 1,29; Ef 2,18. Letra LH.</x:t>
        </x:r>
      </x:text>
    </x:comment>
    <x:comment ref="J342" authorId="1">
      <x:text>
        <x:r>
          <x:t>Não foi nem com ouro nem prata.pdf</x:t>
        </x:r>
      </x:text>
    </x:comment>
    <x:comment ref="J344" authorId="1">
      <x:text>
        <x:r>
          <x:t>2. AB. Eis aqui o Cordeiro.pdf</x:t>
        </x:r>
      </x:text>
    </x:comment>
    <x:comment ref="I345" authorId="0">
      <x:text>
        <x:r>
          <x:t>Recorte da partitura (antífona + salmo) extraído do caderno da Missa do domingo</x:t>
        </x:r>
      </x:text>
    </x:comment>
    <x:comment ref="J345" authorId="1">
      <x:text>
        <x:r>
          <x:t>oferendas-02-b.pdf</x:t>
        </x:r>
      </x:text>
    </x:comment>
    <x:comment ref="I347" authorId="0">
      <x:text>
        <x:r>
          <x:t>Recorte da partitura (antífona + salmo) extraído do caderno da Missa do domingo</x:t>
        </x:r>
      </x:text>
    </x:comment>
    <x:comment ref="J347" authorId="1">
      <x:text>
        <x:r>
          <x:t>oferendas-02-c.pdf</x:t>
        </x:r>
      </x:text>
    </x:comment>
    <x:comment ref="D348" authorId="2">
      <x:text>
        <x:r>
          <x:t>Corrigido — original: 2,59. Jo 2 tem 25 versículos; "Disse a Mãe de Jesus" = Jo 2,5 (original: 2,59)</x:t>
        </x:r>
      </x:text>
    </x:comment>
    <x:comment ref="J348" authorId="1">
      <x:text>
        <x:r>
          <x:t>2. C. Disse a Mãe de Jesus.pdf</x:t>
        </x:r>
      </x:text>
    </x:comment>
    <x:comment ref="I349" authorId="0">
      <x:text>
        <x:r>
          <x:t>Estrofes 4-5 parafraseiam Jo 2,19-21.17 (evangelho do dia); estrofe 2 alude ao Êxodo. Letra de Telles Ramón.</x:t>
        </x:r>
      </x:text>
    </x:comment>
    <x:comment ref="J349" authorId="1">
      <x:text>
        <x:r>
          <x:t>Este pão Senhor alimenta a nossa vida.pdf</x:t>
        </x:r>
      </x:text>
    </x:comment>
    <x:comment ref="J350" authorId="1">
      <x:text>
        <x:r>
          <x:t>3. B - Comunhão - Destruí este templo .pdf</x:t>
        </x:r>
      </x:text>
    </x:comment>
    <x:comment ref="J351" authorId="1">
      <x:text>
        <x:r>
          <x:t>4. B - Comunhão - Tanto Deus amou o mundo.pdf</x:t>
        </x:r>
      </x:text>
    </x:comment>
    <x:comment ref="I352" authorId="0">
      <x:text>
        <x:r>
          <x:t>2ª opção de antífona da comunhão (no caderno do domingo)</x:t>
        </x:r>
      </x:text>
    </x:comment>
    <x:comment ref="I353" authorId="0">
      <x:text>
        <x:r>
          <x:t>Sem PDF individual no caderno (pasta só tem .sib/.svg e Book_16.pdf, sem camada de texto); letra extraída do SVG 1_fqywoP938Wneqky34oD9wUWYxr4VE4Z. Subtítulo 'A samaritana'; narra Jo 4,5-15.</x:t>
        </x:r>
      </x:text>
    </x:comment>
    <x:comment ref="J354" authorId="1">
      <x:text>
        <x:r>
          <x:t>3. A - Antífona da Comunhão - quem beber daquela água (1).pdf</x:t>
        </x:r>
      </x:text>
    </x:comment>
    <x:comment ref="I356" authorId="0">
      <x:text>
        <x:r>
          <x:t>Atribuição pelo título (samaritana, Jo 4,7-15).</x:t>
        </x:r>
      </x:text>
    </x:comment>
    <x:comment ref="I357" authorId="0">
      <x:text>
        <x:r>
          <x:t>Recorte da partitura (antífona + salmo) extraído do caderno da Missa do domingo</x:t>
        </x:r>
      </x:text>
    </x:comment>
    <x:comment ref="J357" authorId="1">
      <x:text>
        <x:r>
          <x:t>oferendas-17-b.pdf</x:t>
        </x:r>
      </x:text>
    </x:comment>
    <x:comment ref="I358" authorId="0">
      <x:text>
        <x:r>
          <x:t>Recorte da partitura (antífona + salmo) extraído do caderno da Missa do domingo</x:t>
        </x:r>
      </x:text>
    </x:comment>
    <x:comment ref="J358" authorId="1">
      <x:text>
        <x:r>
          <x:t>oferendas-18-b.pdf</x:t>
        </x:r>
      </x:text>
    </x:comment>
    <x:comment ref="I359" authorId="0">
      <x:text>
        <x:r>
          <x:t>Refrão Jo 6,33-34 ('dai-nos sempre deste pão'); estrofes citam Jo 6,49-58 e 6,35</x:t>
        </x:r>
      </x:text>
    </x:comment>
    <x:comment ref="J359" authorId="1">
      <x:text>
        <x:r>
          <x:t>O pão de Deus e o Pão da vida.pdf</x:t>
        </x:r>
      </x:text>
    </x:comment>
    <x:comment ref="J360" authorId="1">
      <x:text>
        <x:r>
          <x:t>18. B - Eu sou o pão da vida.pdf</x:t>
        </x:r>
      </x:text>
    </x:comment>
    <x:comment ref="I361" authorId="0">
      <x:text>
        <x:r>
          <x:t>2ª opção de antífona da comunhão (no caderno do domingo)</x:t>
        </x:r>
      </x:text>
    </x:comment>
    <x:comment ref="I362" authorId="0">
      <x:text>
        <x:r>
          <x:t>Caderno XIV sem PDFs individuais (só MSCZ/PNG); letra lida do PNG 1G1TZh9qDRuLnP7TV9nOeFMGJPNCNVOjr; refrão Jo 6,33-34.51; estrofes também Jo 6,53-56</x:t>
        </x:r>
      </x:text>
    </x:comment>
    <x:comment ref="I363" authorId="0">
      <x:text>
        <x:r>
          <x:t>'Quem vem a ti jamais sentirá fome, quem crê em ti jamais sentirá sede' = Jo 6,35; cf. 1Jo 4,19 (estr. 3).</x:t>
        </x:r>
      </x:text>
    </x:comment>
    <x:comment ref="J363" authorId="1">
      <x:text>
        <x:r>
          <x:t>22a - Nutre_sempre,_Senhor,_o_teu_povo.pdf</x:t>
        </x:r>
      </x:text>
    </x:comment>
    <x:comment ref="J364" authorId="1">
      <x:text>
        <x:r>
          <x:t>19. B - Eu sou o pão vivo descido do céu.pdf</x:t>
        </x:r>
      </x:text>
    </x:comment>
    <x:comment ref="J365" authorId="1">
      <x:text>
        <x:r>
          <x:t>20. B - Eu sou o pão vivo descido do céu.pdf</x:t>
        </x:r>
      </x:text>
    </x:comment>
    <x:comment ref="I366" authorId="0">
      <x:text>
        <x:r>
          <x:t>2ª opção de antífona da comunhão (no caderno do domingo)</x:t>
        </x:r>
      </x:text>
    </x:comment>
    <x:comment ref="I367" authorId="0">
      <x:text>
        <x:r>
          <x:t>2ª opção de antífona da comunhão (no caderno do domingo)</x:t>
        </x:r>
      </x:text>
    </x:comment>
    <x:comment ref="I368" authorId="0">
      <x:text>
        <x:r>
          <x:t>Recorte da partitura (antífona + salmo) extraído do caderno da Missa do domingo</x:t>
        </x:r>
      </x:text>
    </x:comment>
    <x:comment ref="J368" authorId="1">
      <x:text>
        <x:r>
          <x:t>oferendas-19-b.pdf</x:t>
        </x:r>
      </x:text>
    </x:comment>
    <x:comment ref="I369" authorId="0">
      <x:text>
        <x:r>
          <x:t>Sem PDF individual no caderno; letra por OCR do SVG 18FNh3e8AajErsw2RyHnllXUTrQ0Xg2LU. 'Pão da vida, pão do céu'; estr. 4 'quem come este pão sempre viverá' = Jo 6,51.</x:t>
        </x:r>
      </x:text>
    </x:comment>
    <x:comment ref="I370" authorId="0">
      <x:text>
        <x:r>
          <x:t>2ª opção de antífona da comunhão (no caderno do domingo)</x:t>
        </x:r>
      </x:text>
    </x:comment>
    <x:comment ref="J371" authorId="1">
      <x:text>
        <x:r>
          <x:t>Corpus Christi - Quem come a minha carne.pdf</x:t>
        </x:r>
      </x:text>
    </x:comment>
    <x:comment ref="I372" authorId="0">
      <x:text>
        <x:r>
          <x:t>Recorte da partitura (antífona + salmo) extraído do caderno da Missa do domingo</x:t>
        </x:r>
      </x:text>
    </x:comment>
    <x:comment ref="J372" authorId="1">
      <x:text>
        <x:r>
          <x:t>oferendas-20-b.pdf</x:t>
        </x:r>
      </x:text>
    </x:comment>
    <x:comment ref="I374" authorId="0">
      <x:text>
        <x:r>
          <x:t>2ª opção de antífona da comunhão (no caderno do domingo)</x:t>
        </x:r>
      </x:text>
    </x:comment>
    <x:comment ref="I375" authorId="0">
      <x:text>
        <x:r>
          <x:t>2ª opção de antífona da comunhão (no caderno do domingo)</x:t>
        </x:r>
      </x:text>
    </x:comment>
    <x:comment ref="J376" authorId="1">
      <x:text>
        <x:r>
          <x:t>21. B - A quem iremos, Senhor.pdf</x:t>
        </x:r>
      </x:text>
    </x:comment>
    <x:comment ref="I377" authorId="0">
      <x:text>
        <x:r>
          <x:t>Recorte da partitura (antífona + salmo) extraído do caderno da Missa do domingo</x:t>
        </x:r>
      </x:text>
    </x:comment>
    <x:comment ref="J377" authorId="1">
      <x:text>
        <x:r>
          <x:t>oferendas-21-b.pdf</x:t>
        </x:r>
      </x:text>
    </x:comment>
    <x:comment ref="I378" authorId="0">
      <x:text>
        <x:r>
          <x:t>pasta '03. Caderno III' vazia no Drive (sem PDFs individuais)</x:t>
        </x:r>
      </x:text>
    </x:comment>
    <x:comment ref="J379" authorId="1">
      <x:text>
        <x:r>
          <x:t>55_-_Palavra_de_vida_-_Jo_6,_68.pdf</x:t>
        </x:r>
      </x:text>
    </x:comment>
    <x:comment ref="J380" authorId="1">
      <x:text>
        <x:r>
          <x:t>Aleluia! A quem iremos, Senhor.pdf</x:t>
        </x:r>
      </x:text>
    </x:comment>
    <x:comment ref="I382" authorId="0">
      <x:text>
        <x:r>
          <x:t>impresso 'Jo 7,37'; o refrão cita também 7,38 (torrentes de água viva)</x:t>
        </x:r>
      </x:text>
    </x:comment>
    <x:comment ref="J382" authorId="1">
      <x:text>
        <x:r>
          <x:t>15 No deserto da vida.pdf</x:t>
        </x:r>
      </x:text>
    </x:comment>
    <x:comment ref="J383" authorId="1">
      <x:text>
        <x:r>
          <x:t>5. C - COMUNHÃO - Mulher ninguém te condenou?.pdf</x:t>
        </x:r>
      </x:text>
    </x:comment>
    <x:comment ref="I385" authorId="0">
      <x:text>
        <x:r>
          <x:t>Texto provável da antífona do Missal Romano; letra não verificada (PDF só imagem, download falhou). Alternativa: Jo 11,25-26.</x:t>
        </x:r>
      </x:text>
    </x:comment>
    <x:comment ref="I386" authorId="0">
      <x:text>
        <x:r>
          <x:t>Sem PDF individual: a pasta '11. Caderno XI' está vazia no Drive; letra lida do PDF do volume (pág. 16). Impresso 'Jo 8, 11'; estrofes do Sl 129.</x:t>
        </x:r>
      </x:text>
    </x:comment>
    <x:comment ref="I387" authorId="0">
      <x:text>
        <x:r>
          <x:t>2ª opção de antífona da comunhão (no caderno do domingo)</x:t>
        </x:r>
      </x:text>
    </x:comment>
    <x:comment ref="I388" authorId="0">
      <x:text>
        <x:r>
          <x:t>2ª opção de antífona da comunhão (no caderno do domingo)</x:t>
        </x:r>
      </x:text>
    </x:comment>
    <x:comment ref="I389" authorId="0">
      <x:text>
        <x:r>
          <x:t>Refrão 'Cristo, luz do mundo, quem te segue tem a luz da vida' = Jo 8,12. Estrofes: Sl 26(27) (impresso 'Salmo 26').</x:t>
        </x:r>
      </x:text>
    </x:comment>
    <x:comment ref="J389" authorId="1">
      <x:text>
        <x:r>
          <x:t>cristo luz, luz do mundo.pdf</x:t>
        </x:r>
      </x:text>
    </x:comment>
    <x:comment ref="I390" authorId="0">
      <x:text>
        <x:r>
          <x:t>refrão 'Quem me segue não anda nas trevas, mas terá a luz da vida' = Jo 8,12; estrofes: 'Salmo do Domingo' (salmo variável)</x:t>
        </x:r>
      </x:text>
    </x:comment>
    <x:comment ref="J390" authorId="1">
      <x:text>
        <x:r>
          <x:t>20 Quem me segue não anda nas trevas.pdf</x:t>
        </x:r>
      </x:text>
    </x:comment>
    <x:comment ref="I391" authorId="0">
      <x:text>
        <x:r>
          <x:t>Partitura: 'Jo 8,12 | Sl 26'.</x:t>
        </x:r>
      </x:text>
    </x:comment>
    <x:comment ref="J391" authorId="1">
      <x:text>
        <x:r>
          <x:t>Cristo luz, luz do mundo.pdf</x:t>
        </x:r>
      </x:text>
    </x:comment>
    <x:comment ref="J392" authorId="1">
      <x:text>
        <x:r>
          <x:t>4. A - Antífona da comunhão - O homem chamado Jesus.pdf</x:t>
        </x:r>
      </x:text>
    </x:comment>
    <x:comment ref="J394" authorId="1">
      <x:text>
        <x:r>
          <x:t>4. ABC. Ressuscitou o Bom pastor.pdf</x:t>
        </x:r>
      </x:text>
    </x:comment>
    <x:comment ref="I395" authorId="0">
      <x:text>
        <x:r>
          <x:t>Texto do Missal Romano (cf. Jo 10,11)</x:t>
        </x:r>
      </x:text>
    </x:comment>
    <x:comment ref="I396" authorId="0">
      <x:text>
        <x:r>
          <x:t>2ª opção de antífona da comunhão (no caderno do domingo)</x:t>
        </x:r>
      </x:text>
    </x:comment>
    <x:comment ref="I397" authorId="0">
      <x:text>
        <x:r>
          <x:t>2ª opção de antífona da comunhão (no caderno do domingo)</x:t>
        </x:r>
      </x:text>
    </x:comment>
    <x:comment ref="I398" authorId="0">
      <x:text>
        <x:r>
          <x:t>'Jo 10,37-38' impresso; estrofes = Sl 30(31)</x:t>
        </x:r>
      </x:text>
    </x:comment>
    <x:comment ref="J398" authorId="1">
      <x:text>
        <x:r>
          <x:t>07 As obras de Jesus Cristo.pdf</x:t>
        </x:r>
      </x:text>
    </x:comment>
    <x:comment ref="I399" authorId="0">
      <x:text>
        <x:r>
          <x:t>refrão: 'Sou a vida e a verdade! Quem crê em mim ressuscitará… para sempre viverá' (Jo 11,25-26 com Jo 14,6); estrofe: 'estes meus olhos te verão' (Jó 19,27)</x:t>
        </x:r>
      </x:text>
    </x:comment>
    <x:comment ref="J399" authorId="1">
      <x:text>
        <x:r>
          <x:t>30 Sou a vida e a verdade.pdf</x:t>
        </x:r>
      </x:text>
    </x:comment>
    <x:comment ref="J400" authorId="1">
      <x:text>
        <x:r>
          <x:t>5. A - Antífona da Comunhão - Todo o que vive e crê em mim.pdf</x:t>
        </x:r>
      </x:text>
    </x:comment>
    <x:comment ref="I402" authorId="0">
      <x:text>
        <x:r>
          <x:t>2ª opção de antífona da comunhão (no caderno do domingo)</x:t>
        </x:r>
      </x:text>
    </x:comment>
    <x:comment ref="I403" authorId="0">
      <x:text>
        <x:r>
          <x:t>'Jo 11,50' impresso; estrofes = Sl 7,2.9-12.18</x:t>
        </x:r>
      </x:text>
    </x:comment>
    <x:comment ref="J403" authorId="1">
      <x:text>
        <x:r>
          <x:t>08 É melhor que pereça um só homem.pdf</x:t>
        </x:r>
      </x:text>
    </x:comment>
    <x:comment ref="I404" authorId="0">
      <x:text>
        <x:r>
          <x:t>Texto provável da antífona do Missal Romano; letra não verificada (PDF só imagem, download falhou).</x:t>
        </x:r>
      </x:text>
    </x:comment>
    <x:comment ref="I405" authorId="0">
      <x:text>
        <x:r>
          <x:t>'Jo 12,7' impresso; estrofes = Sl 34(35)</x:t>
        </x:r>
      </x:text>
    </x:comment>
    <x:comment ref="J405" authorId="1">
      <x:text>
        <x:r>
          <x:t>03 Não impeça Maria de ungir-me.pdf</x:t>
        </x:r>
      </x:text>
    </x:comment>
    <x:comment ref="I406" authorId="0">
      <x:text>
        <x:r>
          <x:t>Partitura imprime '(Jo 12,23)' junto ao refrão; estrofes livres.</x:t>
        </x:r>
      </x:text>
    </x:comment>
    <x:comment ref="J406" authorId="1">
      <x:text>
        <x:r>
          <x:t>A páscoa se aproxima a hora está chegando.pdf</x:t>
        </x:r>
      </x:text>
    </x:comment>
    <x:comment ref="J407" authorId="1">
      <x:text>
        <x:r>
          <x:t>5. B - COMUNHÃO - SE O GRÃO DE TRIGO NÃO MORRER - V DOMINGO DA QUARESMA B.pdf</x:t>
        </x:r>
      </x:text>
    </x:comment>
    <x:comment ref="I409" authorId="0">
      <x:text>
        <x:r>
          <x:t>Sem PDF individual no caderno (pasta só tem .sib/.svg e Book_16.pdf, sem camada de texto); letra extraída do SVG 1wXSGl22loJFKlc4vSjfVVCLdhwaO9Xth. Refrão: grão que cai no chão e morre (Jo 12,24); corpo glorioso (cf. 1Cor 15,36-44).</x:t>
        </x:r>
      </x:text>
    </x:comment>
    <x:comment ref="I410" authorId="0">
      <x:text>
        <x:r>
          <x:t>Caderno XIV sem PDFs individuais (só MSCZ/PNG); letra lida do PNG 1HGagGweYGCc2ETpTmpKpHAORmlypSvr8; partitura imprime 'Jo 10,26' (erro); o texto é Jo 12,26</x:t>
        </x:r>
      </x:text>
    </x:comment>
    <x:comment ref="I411" authorId="0">
      <x:text>
        <x:r>
          <x:t>Texto provável da antífona do Missal Romano; letra não verificada (PDF só imagem, download falhou).</x:t>
        </x:r>
      </x:text>
    </x:comment>
    <x:comment ref="I412" authorId="0">
      <x:text>
        <x:r>
          <x:t>3ª estrofe: 'da terra elevado, a si os povos atrai'.</x:t>
        </x:r>
      </x:text>
    </x:comment>
    <x:comment ref="J412" authorId="1">
      <x:text>
        <x:r>
          <x:t>Morreu meu Jesus na Cruz.pdf</x:t>
        </x:r>
      </x:text>
    </x:comment>
    <x:comment ref="J413" authorId="1">
      <x:text>
        <x:r>
          <x:t>O Senhor, ao passar deste mundo a seu Pai.pdf</x:t>
        </x:r>
      </x:text>
    </x:comment>
    <x:comment ref="I414" authorId="0">
      <x:text>
        <x:r>
          <x:t>'Jo 13,27' impresso; estrofes = Sl 26(27)</x:t>
        </x:r>
      </x:text>
    </x:comment>
    <x:comment ref="J414" authorId="1">
      <x:text>
        <x:r>
          <x:t>05 Jesus disse a Judas.pdf</x:t>
        </x:r>
      </x:text>
    </x:comment>
    <x:comment ref="I415" authorId="0">
      <x:text>
        <x:r>
          <x:t>Refrão = Jo 14,2-3; estrofe 1 = At 1,11 (Ó varões galileus).</x:t>
        </x:r>
      </x:text>
    </x:comment>
    <x:comment ref="J415" authorId="1">
      <x:text>
        <x:r>
          <x:t>O Senhor foi preparar.pdf</x:t>
        </x:r>
      </x:text>
    </x:comment>
    <x:comment ref="I416" authorId="0">
      <x:text>
        <x:r>
          <x:t>Título conforme índice (provável 'Eu disse a Tomé' / 'Disse-lhe Tomé').</x:t>
        </x:r>
      </x:text>
    </x:comment>
    <x:comment ref="J417" authorId="1">
      <x:text>
        <x:r>
          <x:t>5. A - Antífona da Comunhão - Ano A - Eu sou o caminho, a verdade e a Vida.pdf</x:t>
        </x:r>
      </x:text>
    </x:comment>
    <x:comment ref="I418" authorId="0">
      <x:text>
        <x:r>
          <x:t>Sem PDF individual no caderno (pasta só tem .sib/.svg e Book_16.pdf, sem camada de texto); letra extraída do SVG 1C462_NXXNqEBUZEvshN6HfRGhxNxdTka. 'Caminho, verdade e vida' = Jo 14,6; 'pão descido do céu' cf. Jo 6,51.</x:t>
        </x:r>
      </x:text>
    </x:comment>
    <x:comment ref="I419" authorId="0">
      <x:text>
        <x:r>
          <x:t>Atribuição pelo título (citação literal).</x:t>
        </x:r>
      </x:text>
    </x:comment>
    <x:comment ref="J420" authorId="1">
      <x:text>
        <x:r>
          <x:t>6. ABC. Se me amardes realmente.pdf</x:t>
        </x:r>
      </x:text>
    </x:comment>
    <x:comment ref="I422" authorId="0">
      <x:text>
        <x:r>
          <x:t>Partitura imprime 'Jo 14,21' (cf. Jo 14,15.23). Mantra.</x:t>
        </x:r>
      </x:text>
    </x:comment>
    <x:comment ref="J422" authorId="1">
      <x:text>
        <x:r>
          <x:t>Quem me ama Guardará meus mandamentos.pdf</x:t>
        </x:r>
      </x:text>
    </x:comment>
    <x:comment ref="I425" authorId="0">
      <x:text>
        <x:r>
          <x:t>Partitura imprime 'Jo 14,27'; estrofes citam 2Tm 1,7, Is 32,17 e Ef 2,14.</x:t>
        </x:r>
      </x:text>
    </x:comment>
    <x:comment ref="J425" authorId="1">
      <x:text>
        <x:r>
          <x:t>convosco esteja a paz.pdf</x:t>
        </x:r>
      </x:text>
    </x:comment>
    <x:comment ref="I426" authorId="0">
      <x:text>
        <x:r>
          <x:t>Índice também cita Fl 4,7.</x:t>
        </x:r>
      </x:text>
    </x:comment>
    <x:comment ref="I428" authorId="0">
      <x:text>
        <x:r>
          <x:t>Caderno XIV sem PDFs individuais (só MSCZ/PNG); letra lida do PNG 1Kw9z6DOxWzy-V_0wK5UEbgl8pVbkWkSa; estrofes Jo 15,9-10.14; 13,1.35</x:t>
        </x:r>
      </x:text>
    </x:comment>
    <x:comment ref="I429" authorId="0">
      <x:text>
        <x:r>
          <x:t>Sem PDF individual no caderno '12. Caderno XII' (há só 11 PDFs: 01,04,06,09,12,17,18,19,21,24,27); letra do PDF do volume. Impresso 'Jo 15, 14'; L.: Frei Telles Ramon. Estrofes Sl 99 (100).</x:t>
        </x:r>
      </x:text>
    </x:comment>
    <x:comment ref="I432" authorId="0">
      <x:text>
        <x:r>
          <x:t>Sem PDF individual: a pasta '11. Caderno XI' está vazia no Drive; letra lida do PDF do volume (pág. 13). Impresso 'Jo 16, 15'.</x:t>
        </x:r>
      </x:text>
    </x:comment>
    <x:comment ref="I433" authorId="0">
      <x:text>
        <x:r>
          <x:t>2ª opção de antífona da comunhão (no caderno do domingo)</x:t>
        </x:r>
      </x:text>
    </x:comment>
    <x:comment ref="I434" authorId="0">
      <x:text>
        <x:r>
          <x:t>Impresso '(Jo. 17, 2Cr.)'; refrão Jo 17,21, estrofes Jo 17,11.20-24.</x:t>
        </x:r>
      </x:text>
    </x:comment>
    <x:comment ref="J434" authorId="1">
      <x:text>
        <x:r>
          <x:t>22_-_Para_que_todos_sejam_um.pdf</x:t>
        </x:r>
      </x:text>
    </x:comment>
    <x:comment ref="I435" authorId="0">
      <x:text>
        <x:r>
          <x:t>Caderno XIV sem PDFs individuais (só MSCZ/PNG); letra lida do PNG 1fXLV_uyERod8_f3-bnUT3zsN7vttgG3K</x:t>
        </x:r>
      </x:text>
    </x:comment>
    <x:comment ref="I436" authorId="0">
      <x:text>
        <x:r>
          <x:t>2ª opção de antífona da comunhão (no caderno do domingo)</x:t>
        </x:r>
      </x:text>
    </x:comment>
    <x:comment ref="I437" authorId="0">
      <x:text>
        <x:r>
          <x:t>Índice imprime 'Jo 17, 20.21-22'.</x:t>
        </x:r>
      </x:text>
    </x:comment>
    <x:comment ref="J438" authorId="1">
      <x:text>
        <x:r>
          <x:t>34. B - Eu sou Rei.pdf</x:t>
        </x:r>
      </x:text>
    </x:comment>
    <x:comment ref="I439" authorId="0">
      <x:text>
        <x:r>
          <x:t>Partitura imprime '(Jo 19, 25)' e 'Salmo 129'. Letra de A. Temme.</x:t>
        </x:r>
      </x:text>
    </x:comment>
    <x:comment ref="J439" authorId="1">
      <x:text>
        <x:r>
          <x:t>firme, de pé junto à cruz.pdf</x:t>
        </x:r>
      </x:text>
    </x:comment>
    <x:comment ref="I440" authorId="0">
      <x:text>
        <x:r>
          <x:t>Sem PDF individual no caderno '12. Caderno XII' (há só 11 PDFs: 01,04,06,09,12,17,18,19,21,24,27); letra do PDF do volume. Impresso '(Cf. Jo 19, 20-27)'; o texto corresponde a Jo 19,26-27. Estrofes do Sl 129.</x:t>
        </x:r>
      </x:text>
    </x:comment>
    <x:comment ref="J441" authorId="1">
      <x:text>
        <x:r>
          <x:t>Sagrado Coração de Jesus - Um soldado abriu o lado de Jesus.pdf</x:t>
        </x:r>
      </x:text>
    </x:comment>
    <x:comment ref="J442" authorId="1">
      <x:text>
        <x:r>
          <x:t>Um soldado abriu o lado de Jesus.pdf</x:t>
        </x:r>
      </x:text>
    </x:comment>
    <x:comment ref="I443" authorId="0">
      <x:text>
        <x:r>
          <x:t>refrão 'Madalena anunciou aos discípulos de Jesus: Vi o Senhor ressuscitado!' = Jo 20,18; estrofes = Sl 62(63), impresso</x:t>
        </x:r>
      </x:text>
    </x:comment>
    <x:comment ref="J443" authorId="1">
      <x:text>
        <x:r>
          <x:t>32 Santa Maria Madalena.pdf</x:t>
        </x:r>
      </x:text>
    </x:comment>
    <x:comment ref="I444" authorId="0">
      <x:text>
        <x:r>
          <x:t>OCR da partitura: '2 Tm 2,8.19; Jo 20,22-23' (letra: 2Tm 2,8.11 'Se com ele morremos, com ele viveremos'; Jo 20,20 'os discípulos ficaram alegres ao ver o Senhor'; Jo 20,22 'Recebei o Espírito Santo').</x:t>
        </x:r>
      </x:text>
    </x:comment>
    <x:comment ref="J444" authorId="1">
      <x:text>
        <x:r>
          <x:t>Recorda-te de Cristo, o Senhor Jesus.pdf</x:t>
        </x:r>
      </x:text>
    </x:comment>
    <x:comment ref="J445" authorId="1">
      <x:text>
        <x:r>
          <x:t>2. ABC. Com teu dedo vem tocar as minhas mãos.pdf</x:t>
        </x:r>
      </x:text>
    </x:comment>
    <x:comment ref="J447" authorId="1">
      <x:text>
        <x:r>
          <x:t>Meu Senhor e meu Deus!.pdf</x:t>
        </x:r>
      </x:text>
    </x:comment>
    <x:comment ref="I448" authorId="0">
      <x:text>
        <x:r>
          <x:t>Sem PDF individual no caderno (pasta só tem .sib/.svg e Book_16.pdf, sem camada de texto); letra extraída do SVG 1nSNKwS4Cyf4llwhTW57shzpiGr0m2uEu. 'Felizes os que creem mesmo sem ver' = Jo 20,29; refrão com palavras da instituição (Mt 26,26-28 par.).</x:t>
        </x:r>
      </x:text>
    </x:comment>
  </x:commentList>
</x:comments>
</file>

<file path=xl/comments2.xml><?xml version="1.0" encoding="utf-8"?>
<x:comments xmlns:x="http://schemas.openxmlformats.org/spreadsheetml/2006/main">
  <x:authors>
    <x:author>Nota</x:author>
    <x:author>Drive</x:author>
    <x:author>Revisão</x:author>
  </x:authors>
  <x:commentList>
    <x:comment ref="I5" authorId="0">
      <x:text>
        <x:r>
          <x:t>Partitura imprime 'Cf. Mt 1,18-25'.</x:t>
        </x:r>
      </x:text>
    </x:comment>
    <x:comment ref="J5" authorId="1">
      <x:text>
        <x:r>
          <x:t>Sois o homem do silêncio e da escuta.pdf</x:t>
        </x:r>
      </x:text>
    </x:comment>
    <x:comment ref="J6" authorId="1">
      <x:text>
        <x:r>
          <x:t>4. A virgem conceberá.pdf</x:t>
        </x:r>
      </x:text>
    </x:comment>
    <x:comment ref="I7" authorId="0">
      <x:text>
        <x:r>
          <x:t>Is 7,14 citado em Mt 1,23 ('Uma virgem conceberá... Deus conosco, Emanuel').</x:t>
        </x:r>
      </x:text>
    </x:comment>
    <x:comment ref="J7" authorId="1">
      <x:text>
        <x:r>
          <x:t>09 - Uma virgem - Partitura completa.pdf</x:t>
        </x:r>
      </x:text>
    </x:comment>
    <x:comment ref="I8" authorId="0">
      <x:text>
        <x:r>
          <x:t>pasta '03. Caderno III' vazia no Drive (sem PDFs individuais). Refrão: nascido numa gruta, revelado por uma estrela, adorado pelos Magos</x:t>
        </x:r>
      </x:text>
    </x:comment>
    <x:comment ref="I9" authorId="0">
      <x:text>
        <x:r>
          <x:t>Aclamação com versículos por festa: Natal ('Grande luz sobre a terra se estende'); depois do Natal Hb 1,1 (impresso); Epifania Mt 2,2 (impresso); Batismo do Senhor impresso 'Mc 9,6' (o texto 'Eis o meu Filho muito amado' corresponde a Mc 1,11 / Mt 3,17).</x:t>
        </x:r>
      </x:text>
    </x:comment>
    <x:comment ref="J9" authorId="1">
      <x:text>
        <x:r>
          <x:t>13_-_Aleluia.pdf</x:t>
        </x:r>
      </x:text>
    </x:comment>
    <x:comment ref="I10" authorId="0">
      <x:text>
        <x:r>
          <x:t>Estr. 1-2 parafraseiam Mt 2,11 (ouro, incenso e mirra). Hino da Liturgia das Horas.</x:t>
        </x:r>
      </x:text>
    </x:comment>
    <x:comment ref="J10" authorId="1">
      <x:text>
        <x:r>
          <x:t>39 - Vendo_os_Magos_a_criança.pdf</x:t>
        </x:r>
      </x:text>
    </x:comment>
    <x:comment ref="J12" authorId="1">
      <x:text>
        <x:r>
          <x:t>2. A. C - Preparai.pdf</x:t>
        </x:r>
      </x:text>
    </x:comment>
    <x:comment ref="I13" authorId="0">
      <x:text>
        <x:r>
          <x:t>Sem PDF individual no caderno '12. Caderno XII' (há só 11 PDFs: 01,04,06,09,12,17,18,19,21,24,27); letra do PDF do volume. Is 40,3.</x:t>
        </x:r>
      </x:text>
    </x:comment>
    <x:comment ref="J14" authorId="1">
      <x:text>
        <x:r>
          <x:t>2.B. Virá alguém depois de mim.pdf</x:t>
        </x:r>
      </x:text>
    </x:comment>
    <x:comment ref="I15" authorId="0">
      <x:text>
        <x:r>
          <x:t>Partitura imprime 'Lc 3,16'; cf. também Jo 1,26.33. Estrofes: Sl 33(34),2-7.18-19.</x:t>
        </x:r>
      </x:text>
    </x:comment>
    <x:comment ref="J15" authorId="1">
      <x:text>
        <x:r>
          <x:t>com água eu vos batizo.pdf</x:t>
        </x:r>
      </x:text>
    </x:comment>
    <x:comment ref="I16" authorId="0">
      <x:text>
        <x:r>
          <x:t>Recorte da partitura (antífona + salmo) extraído do caderno da Missa do domingo</x:t>
        </x:r>
      </x:text>
    </x:comment>
    <x:comment ref="J16" authorId="1">
      <x:text>
        <x:r>
          <x:t>oferendas-02-a.pdf</x:t>
        </x:r>
      </x:text>
    </x:comment>
    <x:comment ref="I17" authorId="0">
      <x:text>
        <x:r>
          <x:t>Caderno XIV sem PDFs individuais (só MSCZ/PNG); letra lida do PNG 19cIDrVBGK__EpT1s1nIdWQ42mkJNSMLY; 'escutai o que ele diz' ecoa Mt 17,5 (Transfiguração)</x:t>
        </x:r>
      </x:text>
    </x:comment>
    <x:comment ref="I18" authorId="0">
      <x:text>
        <x:r>
          <x:t>sem PDF individual: a pasta do caderno no Drive está vazia (nenhum arquivo/subpasta visível); composição livre com citações impressas por estrofe: Gl 3,13; Jo 3,5; Mt 12,18; At 8,32; Mt 4,16; Mt 16,16; Mt 3,17</x:t>
        </x:r>
      </x:text>
    </x:comment>
    <x:comment ref="F19" authorId="2">
      <x:text>
        <x:r>
          <x:t>Corrigido — original: 3,4. "O homem não vive somente de pão" = Lc 4,4 (original: 3,4, que é "Preparai os caminhos")</x:t>
        </x:r>
      </x:text>
    </x:comment>
    <x:comment ref="J19" authorId="1">
      <x:text>
        <x:r>
          <x:t>1. ABC. O homem não vive somente de pão.pdf</x:t>
        </x:r>
      </x:text>
    </x:comment>
    <x:comment ref="I20" authorId="0">
      <x:text>
        <x:r>
          <x:t>sem PDF individual: a pasta do caderno no Drive está vazia (nenhum arquivo/subpasta visível); aclamação ao Evangelho com versículos para os 5 domingos da Quaresma: 1º Mt 4,4 (Dt 8,3); 2º Mt 17,5; 3º Jo 4,15; 4º Lc 15,18-19; 5º Jo 11,25</x:t>
        </x:r>
      </x:text>
    </x:comment>
    <x:comment ref="I21" authorId="0">
      <x:text>
        <x:r>
          <x:t>Partitura imprime '(Mt 4,4)' no versículo (cita Dt 8,3); refrão 'A salvação, a glória e o poder' ecoa Ap 19,1. Aclamação ao Evangelho.</x:t>
        </x:r>
      </x:text>
    </x:comment>
    <x:comment ref="J21" authorId="1">
      <x:text>
        <x:r>
          <x:t>a salvação á gloria e o poder.pdf</x:t>
        </x:r>
      </x:text>
    </x:comment>
    <x:comment ref="I22" authorId="0">
      <x:text>
        <x:r>
          <x:t>Caderno XIV sem PDFs individuais (só MSCZ/PNG); letra lida do PNG 1k_vqai9yxRkLb1QP6-Eh8ANeSPNoHXay; refrão 'O homem não vive somente de pão...' (Dt 8,3)</x:t>
        </x:r>
      </x:text>
    </x:comment>
    <x:comment ref="J23" authorId="1">
      <x:text>
        <x:r>
          <x:t>3. B - Convertei-vos e crede no evangelho.pdf</x:t>
        </x:r>
      </x:text>
    </x:comment>
    <x:comment ref="I24" authorId="0">
      <x:text>
        <x:r>
          <x:t>Caderno XIV sem PDFs individuais (só MSCZ/PNG); letra lida do PNG 13CJYacnTUkE7LqzYKhjv5QCKZE298wS3</x:t>
        </x:r>
      </x:text>
    </x:comment>
    <x:comment ref="I25" authorId="0">
      <x:text>
        <x:r>
          <x:t>Vocação dos pescadores (barco, redes, 'pescador de outros lagos').</x:t>
        </x:r>
      </x:text>
    </x:comment>
    <x:comment ref="J25" authorId="1">
      <x:text>
        <x:r>
          <x:t>Tu te abeiraste da praia.pdf</x:t>
        </x:r>
      </x:text>
    </x:comment>
    <x:comment ref="I26" authorId="0">
      <x:text>
        <x:r>
          <x:t>Recorte da partitura (antífona + salmo) extraído do caderno da Missa do domingo</x:t>
        </x:r>
      </x:text>
    </x:comment>
    <x:comment ref="J26" authorId="1">
      <x:text>
        <x:r>
          <x:t>oferendas-03-b.pdf</x:t>
        </x:r>
      </x:text>
    </x:comment>
    <x:comment ref="I27" authorId="0">
      <x:text>
        <x:r>
          <x:t>Estrofes parafraseiam Jr 1,6-10 ('não sei falar, sou criança', 'arrancar e destruir... plantar e construir').</x:t>
        </x:r>
      </x:text>
    </x:comment>
    <x:comment ref="J27" authorId="1">
      <x:text>
        <x:r>
          <x:t>Vem e segue-me.pdf</x:t>
        </x:r>
      </x:text>
    </x:comment>
    <x:comment ref="J28" authorId="1">
      <x:text>
        <x:r>
          <x:t>3. A - Jesus ensinava a palavra.pdf</x:t>
        </x:r>
      </x:text>
    </x:comment>
    <x:comment ref="I29" authorId="0">
      <x:text>
        <x:r>
          <x:t>Recorte da partitura (antífona + salmo) extraído do caderno da Missa do domingo</x:t>
        </x:r>
      </x:text>
    </x:comment>
    <x:comment ref="J29" authorId="1">
      <x:text>
        <x:r>
          <x:t>oferendas-03-a.pdf</x:t>
        </x:r>
      </x:text>
    </x:comment>
    <x:comment ref="J30" authorId="1">
      <x:text>
        <x:r>
          <x:t>4. A. Felizes os que têm um coração de pobre.pdf</x:t>
        </x:r>
      </x:text>
    </x:comment>
    <x:comment ref="J31" authorId="1">
      <x:text>
        <x:r>
          <x:t>6. C. Felizes de vós que sois pobres.pdf</x:t>
        </x:r>
      </x:text>
    </x:comment>
    <x:comment ref="I32" authorId="0">
      <x:text>
        <x:r>
          <x:t>2ª opção de antífona da comunhão (no caderno do domingo)</x:t>
        </x:r>
      </x:text>
    </x:comment>
    <x:comment ref="I33" authorId="0">
      <x:text>
        <x:r>
          <x:t>2ª opção de antífona da comunhão (no caderno do domingo)</x:t>
        </x:r>
      </x:text>
    </x:comment>
    <x:comment ref="I34" authorId="0">
      <x:text>
        <x:r>
          <x:t>2ª opção de antífona da comunhão (no caderno do domingo)</x:t>
        </x:r>
      </x:text>
    </x:comment>
    <x:comment ref="I35" authorId="0">
      <x:text>
        <x:r>
          <x:t>Recorte da partitura (antífona + salmo) extraído do caderno da Missa do domingo</x:t>
        </x:r>
      </x:text>
    </x:comment>
    <x:comment ref="J35" authorId="1">
      <x:text>
        <x:r>
          <x:t>oferendas-04-a.pdf</x:t>
        </x:r>
      </x:text>
    </x:comment>
    <x:comment ref="I36" authorId="0">
      <x:text>
        <x:r>
          <x:t>2ª opção de antífona da comunhão (no caderno do domingo)</x:t>
        </x:r>
      </x:text>
    </x:comment>
    <x:comment ref="I37" authorId="0">
      <x:text>
        <x:r>
          <x:t>Recorte da partitura (antífona + salmo) extraído do caderno da Missa do domingo</x:t>
        </x:r>
      </x:text>
    </x:comment>
    <x:comment ref="J37" authorId="1">
      <x:text>
        <x:r>
          <x:t>oferendas-06-c.pdf</x:t>
        </x:r>
      </x:text>
    </x:comment>
    <x:comment ref="J38" authorId="1">
      <x:text>
        <x:r>
          <x:t>5. A - Jesus nos disse.pdf</x:t>
        </x:r>
      </x:text>
    </x:comment>
    <x:comment ref="I39" authorId="0">
      <x:text>
        <x:r>
          <x:t>sem PDF individual: a pasta do caderno no Drive está vazia (nenhum arquivo/subpasta visível)</x:t>
        </x:r>
      </x:text>
    </x:comment>
    <x:comment ref="I40" authorId="0">
      <x:text>
        <x:r>
          <x:t>Recorte da partitura (antífona + salmo) extraído do caderno da Missa do domingo</x:t>
        </x:r>
      </x:text>
    </x:comment>
    <x:comment ref="J40" authorId="1">
      <x:text>
        <x:r>
          <x:t>oferendas-05-a.pdf</x:t>
        </x:r>
      </x:text>
    </x:comment>
    <x:comment ref="I41" authorId="0">
      <x:text>
        <x:r>
          <x:t>Partitura: Mt 5,16; estrofe 1 'Vós sois a luz do mundo' (v. 14). L.: Pe. Ney Brasil Pereira.</x:t>
        </x:r>
      </x:text>
    </x:comment>
    <x:comment ref="J41" authorId="1">
      <x:text>
        <x:r>
          <x:t>Brilhe a vossa luz.pdf</x:t>
        </x:r>
      </x:text>
    </x:comment>
    <x:comment ref="I42" authorId="0">
      <x:text>
        <x:r>
          <x:t>Recorte da partitura (antífona + salmo) extraído do caderno da Missa do domingo</x:t>
        </x:r>
      </x:text>
    </x:comment>
    <x:comment ref="J42" authorId="1">
      <x:text>
        <x:r>
          <x:t>oferendas-06-a.pdf</x:t>
        </x:r>
      </x:text>
    </x:comment>
    <x:comment ref="J43" authorId="1">
      <x:text>
        <x:r>
          <x:t>6. A - Sê sincero.pdf</x:t>
        </x:r>
      </x:text>
    </x:comment>
    <x:comment ref="I44" authorId="0">
      <x:text>
        <x:r>
          <x:t>Recorte da partitura (antífona + salmo) extraído do caderno da Missa do domingo</x:t>
        </x:r>
      </x:text>
    </x:comment>
    <x:comment ref="J44" authorId="1">
      <x:text>
        <x:r>
          <x:t>oferendas-07-c.pdf</x:t>
        </x:r>
      </x:text>
    </x:comment>
    <x:comment ref="I45" authorId="0">
      <x:text>
        <x:r>
          <x:t>Recorte da partitura (antífona + salmo) extraído do caderno da Missa do domingo</x:t>
        </x:r>
      </x:text>
    </x:comment>
    <x:comment ref="J45" authorId="1">
      <x:text>
        <x:r>
          <x:t>oferendas-07-a.pdf</x:t>
        </x:r>
      </x:text>
    </x:comment>
    <x:comment ref="J46" authorId="1">
      <x:text>
        <x:r>
          <x:t>7. A - Sede perfeitos.pdf</x:t>
        </x:r>
      </x:text>
    </x:comment>
    <x:comment ref="I47" authorId="0">
      <x:text>
        <x:r>
          <x:t>Sem PDF individual: a pasta '11. Caderno XI' está vazia no Drive; letra lida do PDF do volume (pág. 26). A) Lc 6,36; B) 'Sede perfeitos como o vosso Pai celeste' Mt 5,48. Impresso 'Salmo 14' nas estrofes.</x:t>
        </x:r>
      </x:text>
    </x:comment>
    <x:comment ref="J48" authorId="1">
      <x:text>
        <x:r>
          <x:t>17. C. Ensinai-nos, Senhor, a rezar.pdf</x:t>
        </x:r>
      </x:text>
    </x:comment>
    <x:comment ref="I49" authorId="0">
      <x:text>
        <x:r>
          <x:t>Texto litúrgico do Pai-Nosso.</x:t>
        </x:r>
      </x:text>
    </x:comment>
    <x:comment ref="J49" authorId="1">
      <x:text>
        <x:r>
          <x:t>Pai Nosso.pdf</x:t>
        </x:r>
      </x:text>
    </x:comment>
    <x:comment ref="I51" authorId="0">
      <x:text>
        <x:r>
          <x:t>Refrão orante; 'Venha a nós o vosso Reino' = pedido do Pai-Nosso. Índice grafa 'pelo séculos'.</x:t>
        </x:r>
      </x:text>
    </x:comment>
    <x:comment ref="J51" authorId="1">
      <x:text>
        <x:r>
          <x:t>09 Gl¢ria a Deus pelo sculos.pdf</x:t>
        </x:r>
      </x:text>
    </x:comment>
    <x:comment ref="I52" authorId="0">
      <x:text>
        <x:r>
          <x:t>Estrofe 2 'Eu não julgo para não ser julgado' Mt 7,1 / Lc 6,37.</x:t>
        </x:r>
      </x:text>
    </x:comment>
    <x:comment ref="J52" authorId="1">
      <x:text>
        <x:r>
          <x:t>23_-_Perdoai-nos,_ó_Pai,_como_nós_perdoamos.pdf</x:t>
        </x:r>
      </x:text>
    </x:comment>
    <x:comment ref="J53" authorId="1">
      <x:text>
        <x:r>
          <x:t>18. C. Ajuntai vosso tesouro.pdf</x:t>
        </x:r>
      </x:text>
    </x:comment>
    <x:comment ref="J54" authorId="1">
      <x:text>
        <x:r>
          <x:t>19. C. Onde está o teu tesouro.pdf</x:t>
        </x:r>
      </x:text>
    </x:comment>
    <x:comment ref="I55" authorId="0">
      <x:text>
        <x:r>
          <x:t>Recorte da partitura (antífona + salmo) extraído do caderno da Missa do domingo</x:t>
        </x:r>
      </x:text>
    </x:comment>
    <x:comment ref="J55" authorId="1">
      <x:text>
        <x:r>
          <x:t>oferendas-19-c.pdf</x:t>
        </x:r>
      </x:text>
    </x:comment>
    <x:comment ref="I56" authorId="0">
      <x:text>
        <x:r>
          <x:t>Recorte da partitura (antífona + salmo) extraído do caderno da Missa do domingo</x:t>
        </x:r>
      </x:text>
    </x:comment>
    <x:comment ref="J56" authorId="1">
      <x:text>
        <x:r>
          <x:t>oferendas-25-c.pdf</x:t>
        </x:r>
      </x:text>
    </x:comment>
    <x:comment ref="I57" authorId="0">
      <x:text>
        <x:r>
          <x:t>Recorte da partitura (antífona + salmo) extraído do caderno da Missa do domingo</x:t>
        </x:r>
      </x:text>
    </x:comment>
    <x:comment ref="J57" authorId="1">
      <x:text>
        <x:r>
          <x:t>oferendas-08-a.pdf</x:t>
        </x:r>
      </x:text>
    </x:comment>
    <x:comment ref="I58" authorId="0">
      <x:text>
        <x:r>
          <x:t>Partitura: Mt 6,26 (1ª estrofe: aves que não ceifam, lírios que não tecem); alusão, canto livre (L. e M.: Irene Gomes).</x:t>
        </x:r>
      </x:text>
    </x:comment>
    <x:comment ref="J58" authorId="1">
      <x:text>
        <x:r>
          <x:t>Espero em ti, Senhor.pdf</x:t>
        </x:r>
      </x:text>
    </x:comment>
    <x:comment ref="J59" authorId="1">
      <x:text>
        <x:r>
          <x:t>8. A. Buscai primeiro o Reino.pdf</x:t>
        </x:r>
      </x:text>
    </x:comment>
    <x:comment ref="I60" authorId="0">
      <x:text>
        <x:r>
          <x:t>Estrofes com referência impressa: Mt 4,4; Jo 13,16. Taizé.</x:t>
        </x:r>
      </x:text>
    </x:comment>
    <x:comment ref="J60" authorId="1">
      <x:text>
        <x:r>
          <x:t>Buscai primeiro o Reino de Deus.pdf</x:t>
        </x:r>
      </x:text>
    </x:comment>
    <x:comment ref="J61" authorId="1">
      <x:text>
        <x:r>
          <x:t>7. C. Perdoai e vos será perdoado.pdf</x:t>
        </x:r>
      </x:text>
    </x:comment>
    <x:comment ref="I62" authorId="0">
      <x:text>
        <x:r>
          <x:t>Recorte da partitura (antífona + salmo) extraído do caderno da Missa do domingo</x:t>
        </x:r>
      </x:text>
    </x:comment>
    <x:comment ref="J62" authorId="1">
      <x:text>
        <x:r>
          <x:t>oferendas-17-c.pdf</x:t>
        </x:r>
      </x:text>
    </x:comment>
    <x:comment ref="J64" authorId="1">
      <x:text>
        <x:r>
          <x:t>21. C. Esforçai-vos por entrar.pdf</x:t>
        </x:r>
      </x:text>
    </x:comment>
    <x:comment ref="E65" authorId="2">
      <x:text>
        <x:r>
          <x:t>Verificar: Mc 3,33 ("Quem é minha mãe?") não corresponde a "A boa árvore".</x:t>
        </x:r>
      </x:text>
    </x:comment>
    <x:comment ref="J65" authorId="1">
      <x:text>
        <x:r>
          <x:t>8. C. A boa árvore.pdf</x:t>
        </x:r>
      </x:text>
    </x:comment>
    <x:comment ref="I66" authorId="0">
      <x:text>
        <x:r>
          <x:t>Recorte da partitura (antífona + salmo) extraído do caderno da Missa do domingo</x:t>
        </x:r>
      </x:text>
    </x:comment>
    <x:comment ref="J66" authorId="1">
      <x:text>
        <x:r>
          <x:t>oferendas-08-c.pdf</x:t>
        </x:r>
      </x:text>
    </x:comment>
    <x:comment ref="J67" authorId="1">
      <x:text>
        <x:r>
          <x:t>9. A. Não é aquele que me diz.pdf</x:t>
        </x:r>
      </x:text>
    </x:comment>
    <x:comment ref="I68" authorId="0">
      <x:text>
        <x:r>
          <x:t>Recorte da partitura (antífona + salmo) extraído do caderno da Missa do domingo</x:t>
        </x:r>
      </x:text>
    </x:comment>
    <x:comment ref="J68" authorId="1">
      <x:text>
        <x:r>
          <x:t>oferendas-26-a.pdf</x:t>
        </x:r>
      </x:text>
    </x:comment>
    <x:comment ref="I69" authorId="0">
      <x:text>
        <x:r>
          <x:t>Partitura imprime 'Mt 7, 24-27'. Letra de Adolfo Temme.</x:t>
        </x:r>
      </x:text>
    </x:comment>
    <x:comment ref="J69" authorId="1">
      <x:text>
        <x:r>
          <x:t>Quem ouvir e praticar.pdf</x:t>
        </x:r>
      </x:text>
    </x:comment>
    <x:comment ref="I70" authorId="0">
      <x:text>
        <x:r>
          <x:t>Índice também cita 1 Cor 10,4.</x:t>
        </x:r>
      </x:text>
    </x:comment>
    <x:comment ref="I71" authorId="0">
      <x:text>
        <x:r>
          <x:t>Recorte da partitura (antífona + salmo) extraído do caderno da Missa do domingo</x:t>
        </x:r>
      </x:text>
    </x:comment>
    <x:comment ref="J71" authorId="1">
      <x:text>
        <x:r>
          <x:t>oferendas-09-a.pdf</x:t>
        </x:r>
      </x:text>
    </x:comment>
    <x:comment ref="J72" authorId="1">
      <x:text>
        <x:r>
          <x:t>6. B. Se queres, Senhor.pdf</x:t>
        </x:r>
      </x:text>
    </x:comment>
    <x:comment ref="I73" authorId="0">
      <x:text>
        <x:r>
          <x:t>Recorte da partitura (antífona + salmo) extraído do caderno da Missa do domingo</x:t>
        </x:r>
      </x:text>
    </x:comment>
    <x:comment ref="J73" authorId="1">
      <x:text>
        <x:r>
          <x:t>oferendas-06-b.pdf</x:t>
        </x:r>
      </x:text>
    </x:comment>
    <x:comment ref="A74" authorId="2">
      <x:text>
        <x:r>
          <x:t>Corrigido — original: 7,8. "Senhor, eu não sou digno" = Mt 8,8 (original: 7,8)</x:t>
        </x:r>
      </x:text>
    </x:comment>
    <x:comment ref="J74" authorId="1">
      <x:text>
        <x:r>
          <x:t>9. C. Senhor eu não sou digno.pdf</x:t>
        </x:r>
      </x:text>
    </x:comment>
    <x:comment ref="I75" authorId="0">
      <x:text>
        <x:r>
          <x:t>Recorte da partitura (antífona + salmo) extraído do caderno da Missa do domingo</x:t>
        </x:r>
      </x:text>
    </x:comment>
    <x:comment ref="J75" authorId="1">
      <x:text>
        <x:r>
          <x:t>oferendas-09-c.pdf</x:t>
        </x:r>
      </x:text>
    </x:comment>
    <x:comment ref="I76" authorId="0">
      <x:text>
        <x:r>
          <x:t>Recorte da partitura (antífona + salmo) extraído do caderno da Missa do domingo</x:t>
        </x:r>
      </x:text>
    </x:comment>
    <x:comment ref="J76" authorId="1">
      <x:text>
        <x:r>
          <x:t>oferendas-21-c.pdf</x:t>
        </x:r>
      </x:text>
    </x:comment>
    <x:comment ref="J77" authorId="1">
      <x:text>
        <x:r>
          <x:t>13. C. Deixa que os mortos.pdf</x:t>
        </x:r>
      </x:text>
    </x:comment>
    <x:comment ref="J78" authorId="1">
      <x:text>
        <x:r>
          <x:t>12. B - Quem é este com poderes .pdf</x:t>
        </x:r>
      </x:text>
    </x:comment>
    <x:comment ref="I79" authorId="0">
      <x:text>
        <x:r>
          <x:t>Recorte da partitura (antífona + salmo) extraído do caderno da Missa do domingo</x:t>
        </x:r>
      </x:text>
    </x:comment>
    <x:comment ref="J79" authorId="1">
      <x:text>
        <x:r>
          <x:t>oferendas-12-b.pdf</x:t>
        </x:r>
      </x:text>
    </x:comment>
    <x:comment ref="J80" authorId="1">
      <x:text>
        <x:r>
          <x:t>7. B. Eu te ordeno.pdf</x:t>
        </x:r>
      </x:text>
    </x:comment>
    <x:comment ref="J81" authorId="1">
      <x:text>
        <x:r>
          <x:t>10. A - Misericórdia é o que eu quero.pdf</x:t>
        </x:r>
      </x:text>
    </x:comment>
    <x:comment ref="I82" authorId="0">
      <x:text>
        <x:r>
          <x:t>Recorte da partitura (antífona + salmo) extraído do caderno da Missa do domingo</x:t>
        </x:r>
      </x:text>
    </x:comment>
    <x:comment ref="J82" authorId="1">
      <x:text>
        <x:r>
          <x:t>oferendas-10-a.pdf</x:t>
        </x:r>
      </x:text>
    </x:comment>
    <x:comment ref="J83" authorId="1">
      <x:text>
        <x:r>
          <x:t>8. B. Ninguém põe remendo velho.pdf</x:t>
        </x:r>
      </x:text>
    </x:comment>
    <x:comment ref="I84" authorId="0">
      <x:text>
        <x:r>
          <x:t>Recorte da partitura (antífona + salmo) extraído do caderno da Missa do domingo</x:t>
        </x:r>
      </x:text>
    </x:comment>
    <x:comment ref="J84" authorId="1">
      <x:text>
        <x:r>
          <x:t>oferendas-08-b.pdf</x:t>
        </x:r>
      </x:text>
    </x:comment>
    <x:comment ref="I85" authorId="0">
      <x:text>
        <x:r>
          <x:t>Recorte da partitura (antífona + salmo) extraído do caderno da Missa do domingo</x:t>
        </x:r>
      </x:text>
    </x:comment>
    <x:comment ref="J85" authorId="1">
      <x:text>
        <x:r>
          <x:t>oferendas-13-b.pdf</x:t>
        </x:r>
      </x:text>
    </x:comment>
    <x:comment ref="J86" authorId="1">
      <x:text>
        <x:r>
          <x:t>13. B - Menina eu te digo.pdf</x:t>
        </x:r>
      </x:text>
    </x:comment>
    <x:comment ref="J87" authorId="1">
      <x:text>
        <x:r>
          <x:t>11. A - Comunhão - Jesus vendo a multidão.pdf</x:t>
        </x:r>
      </x:text>
    </x:comment>
    <x:comment ref="J88" authorId="1">
      <x:text>
        <x:r>
          <x:t>16. B - Jesus vendo a multidão Mc 6.pdf</x:t>
        </x:r>
      </x:text>
    </x:comment>
    <x:comment ref="I89" authorId="0">
      <x:text>
        <x:r>
          <x:t>Recorte da partitura (antífona + salmo) extraído do caderno da Missa do domingo</x:t>
        </x:r>
      </x:text>
    </x:comment>
    <x:comment ref="J89" authorId="1">
      <x:text>
        <x:r>
          <x:t>oferendas-11-a.pdf</x:t>
        </x:r>
      </x:text>
    </x:comment>
    <x:comment ref="I90" authorId="0">
      <x:text>
        <x:r>
          <x:t>Recorte da partitura (antífona + salmo) extraído do caderno da Missa do domingo</x:t>
        </x:r>
      </x:text>
    </x:comment>
    <x:comment ref="J90" authorId="1">
      <x:text>
        <x:r>
          <x:t>oferendas-14-c.pdf</x:t>
        </x:r>
      </x:text>
    </x:comment>
    <x:comment ref="I91" authorId="0">
      <x:text>
        <x:r>
          <x:t>Partitura imprime 'Mt 9, 37-38'.</x:t>
        </x:r>
      </x:text>
    </x:comment>
    <x:comment ref="J91" authorId="1">
      <x:text>
        <x:r>
          <x:t>Jesus nosso mestre e bom pastor.pdf</x:t>
        </x:r>
      </x:text>
    </x:comment>
    <x:comment ref="I92" authorId="0">
      <x:text>
        <x:r>
          <x:t>Partitura: 'Mt 9,38 | Lc 10,1-2'; estrofes do Sl 22 ('O Senhor é o pastor').</x:t>
        </x:r>
      </x:text>
    </x:comment>
    <x:comment ref="J92" authorId="1">
      <x:text>
        <x:r>
          <x:t>03 - A_messe_é_tão_grande,_é_tanto_o_trabalho_(Mt_9,_38___Lc_10,_1-2).pdf</x:t>
        </x:r>
      </x:text>
    </x:comment>
    <x:comment ref="I93" authorId="0">
      <x:text>
        <x:r>
          <x:t>Refrão: 'Envia, Senhor, operários para a messe'.</x:t>
        </x:r>
      </x:text>
    </x:comment>
    <x:comment ref="J93" authorId="1">
      <x:text>
        <x:r>
          <x:t>Como membro dessa Igreja peregrina.pdf</x:t>
        </x:r>
      </x:text>
    </x:comment>
    <x:comment ref="J94" authorId="1">
      <x:text>
        <x:r>
          <x:t>15 B - Jesus chamou os seus discípulos.pdf</x:t>
        </x:r>
      </x:text>
    </x:comment>
    <x:comment ref="J95" authorId="1">
      <x:text>
        <x:r>
          <x:t>14. C. Ao entrardes numa casa.pdf</x:t>
        </x:r>
      </x:text>
    </x:comment>
    <x:comment ref="I96" authorId="0">
      <x:text>
        <x:r>
          <x:t>Recorte da partitura (antífona + salmo) extraído do caderno da Missa do domingo</x:t>
        </x:r>
      </x:text>
    </x:comment>
    <x:comment ref="J96" authorId="1">
      <x:text>
        <x:r>
          <x:t>oferendas-33-c.pdf</x:t>
        </x:r>
      </x:text>
    </x:comment>
    <x:comment ref="I97" authorId="0">
      <x:text>
        <x:r>
          <x:t>Partitura: 'Mt 10,20 Mt 19,22' (leia-se 10,22).</x:t>
        </x:r>
      </x:text>
    </x:comment>
    <x:comment ref="J97" authorId="1">
      <x:text>
        <x:r>
          <x:t>O meu Espírito conduz.pdf</x:t>
        </x:r>
      </x:text>
    </x:comment>
    <x:comment ref="I98" authorId="0">
      <x:text>
        <x:r>
          <x:t>Recorte da partitura (antífona + salmo) extraído do caderno da Missa do domingo</x:t>
        </x:r>
      </x:text>
    </x:comment>
    <x:comment ref="J98" authorId="1">
      <x:text>
        <x:r>
          <x:t>oferendas-12-a.pdf</x:t>
        </x:r>
      </x:text>
    </x:comment>
    <x:comment ref="J99" authorId="1">
      <x:text>
        <x:r>
          <x:t>12. A - Comunhão - QUEM DER TESTEMUNHO.pdf</x:t>
        </x:r>
      </x:text>
    </x:comment>
    <x:comment ref="J100" authorId="1">
      <x:text>
        <x:r>
          <x:t>20. C. Pensais que eu vim trazer.pdf</x:t>
        </x:r>
      </x:text>
    </x:comment>
    <x:comment ref="I101" authorId="0">
      <x:text>
        <x:r>
          <x:t>Recorte da partitura (antífona + salmo) extraído do caderno da Missa do domingo</x:t>
        </x:r>
      </x:text>
    </x:comment>
    <x:comment ref="J101" authorId="1">
      <x:text>
        <x:r>
          <x:t>oferendas-23-c.pdf</x:t>
        </x:r>
      </x:text>
    </x:comment>
    <x:comment ref="A103" authorId="2">
      <x:text>
        <x:r>
          <x:t>Corrigido — original: 10,4. zero final perdido pelo Excel (10,4 → 10,40)</x:t>
        </x:r>
      </x:text>
    </x:comment>
    <x:comment ref="J103" authorId="1">
      <x:text>
        <x:r>
          <x:t>13. A- Quem vos recebe.pdf</x:t>
        </x:r>
      </x:text>
    </x:comment>
    <x:comment ref="I104" authorId="0">
      <x:text>
        <x:r>
          <x:t>Recorte da partitura (antífona + salmo) extraído do caderno da Missa do domingo</x:t>
        </x:r>
      </x:text>
    </x:comment>
    <x:comment ref="J104" authorId="1">
      <x:text>
        <x:r>
          <x:t>oferendas-13-a.pdf</x:t>
        </x:r>
      </x:text>
    </x:comment>
    <x:comment ref="J105" authorId="1">
      <x:text>
        <x:r>
          <x:t>26. B - Quem vos der um copo d'água.pdf</x:t>
        </x:r>
      </x:text>
    </x:comment>
    <x:comment ref="J106" authorId="1">
      <x:text>
        <x:r>
          <x:t>3. És tu o messias.pdf</x:t>
        </x:r>
      </x:text>
    </x:comment>
    <x:comment ref="I107" authorId="0">
      <x:text>
        <x:r>
          <x:t>sem PDF individual no caderno (pasta PDFs do Caderno I só contém os nºs 1-18). Enumeração das curas (cegos, mudos, surdos, leprosos, coxos, mortos) como sinais do Reino; música G. Pennock (CF 1981)</x:t>
        </x:r>
      </x:text>
    </x:comment>
    <x:comment ref="J108" authorId="1">
      <x:text>
        <x:r>
          <x:t>14. A Comunhão - Eu te louvo Pai do céu.pdf</x:t>
        </x:r>
      </x:text>
    </x:comment>
    <x:comment ref="J109" authorId="1">
      <x:text>
        <x:r>
          <x:t>Sagrado Coração de Jesus - Todos vós que estais cansados.pdf</x:t>
        </x:r>
      </x:text>
    </x:comment>
    <x:comment ref="I110" authorId="0">
      <x:text>
        <x:r>
          <x:t>2ª opção de antífona da comunhão (no caderno do domingo)</x:t>
        </x:r>
      </x:text>
    </x:comment>
    <x:comment ref="I111" authorId="0">
      <x:text>
        <x:r>
          <x:t>Partitura imprime 'Mt 11, 28'. Estrofes: Sl 95(96) (a 4ª estrofe ecoa também Sl 96(97)). Duplicata idêntica 1t11t1okFrzkPJqNE-2NSPUUPsX7wzUwT.</x:t>
        </x:r>
      </x:text>
    </x:comment>
    <x:comment ref="J111" authorId="1">
      <x:text>
        <x:r>
          <x:t>10 Venham todos a mim!.pdf</x:t>
        </x:r>
      </x:text>
    </x:comment>
    <x:comment ref="I112" authorId="0">
      <x:text>
        <x:r>
          <x:t>Recorte da partitura (antífona + salmo) extraído do caderno da Missa do domingo</x:t>
        </x:r>
      </x:text>
    </x:comment>
    <x:comment ref="J112" authorId="1">
      <x:text>
        <x:r>
          <x:t>oferendas-14-a.pdf</x:t>
        </x:r>
      </x:text>
    </x:comment>
    <x:comment ref="I113" authorId="0">
      <x:text>
        <x:r>
          <x:t>Citação na estrofe 2 ('Aprendei de mim que tenho coração humilde e manso... e achareis repouso').</x:t>
        </x:r>
      </x:text>
    </x:comment>
    <x:comment ref="J113" authorId="1">
      <x:text>
        <x:r>
          <x:t>47_-_Eis_a_fonte_borbulhante.pdf</x:t>
        </x:r>
      </x:text>
    </x:comment>
    <x:comment ref="A114" authorId="2">
      <x:text>
        <x:r>
          <x:t>Verificar: "Cada um recebe o Dom" (Pentecostes) é 1Cor 12,7, não Mt 12,7.</x:t>
        </x:r>
      </x:text>
    </x:comment>
    <x:comment ref="J114" authorId="1">
      <x:text>
        <x:r>
          <x:t>8. PENTECOSTES - Comunhão - Cada um recebe o dom.pdf</x:t>
        </x:r>
      </x:text>
    </x:comment>
    <x:comment ref="J115" authorId="1">
      <x:text>
        <x:r>
          <x:t>9. B. O sábado foi feito para o homem.pdf</x:t>
        </x:r>
      </x:text>
    </x:comment>
    <x:comment ref="I116" authorId="0">
      <x:text>
        <x:r>
          <x:t>Recorte da partitura (antífona + salmo) extraído do caderno da Missa do domingo</x:t>
        </x:r>
      </x:text>
    </x:comment>
    <x:comment ref="J116" authorId="1">
      <x:text>
        <x:r>
          <x:t>oferendas-09-b.pdf</x:t>
        </x:r>
      </x:text>
    </x:comment>
    <x:comment ref="I117" authorId="0">
      <x:text>
        <x:r>
          <x:t>Recorte da partitura (antífona + salmo) extraído do caderno da Missa do domingo</x:t>
        </x:r>
      </x:text>
    </x:comment>
    <x:comment ref="J117" authorId="1">
      <x:text>
        <x:r>
          <x:t>oferendas-10-b.pdf</x:t>
        </x:r>
      </x:text>
    </x:comment>
    <x:comment ref="A118" authorId="2">
      <x:text>
        <x:r>
          <x:t>Corrigido — original: 12,5. zero final perdido pelo Excel (12,5 → 12,50)</x:t>
        </x:r>
      </x:text>
    </x:comment>
    <x:comment ref="J118" authorId="1">
      <x:text>
        <x:r>
          <x:t>10. B - Minha mãe e meus irmãos.pdf</x:t>
        </x:r>
      </x:text>
    </x:comment>
    <x:comment ref="I119" authorId="0">
      <x:text>
        <x:r>
          <x:t>pasta '03. Caderno III' vazia no Drive (sem PDFs individuais). Letra: Walter Hugo de Almeida. Refrão: semente em terra boa, cem por um; estr. 1 'Fala, teu servo escuta' = 1Sm 3,10</x:t>
        </x:r>
      </x:text>
    </x:comment>
    <x:comment ref="I120" authorId="0">
      <x:text>
        <x:r>
          <x:t>Recorte da partitura (antífona + salmo) extraído do caderno da Missa do domingo</x:t>
        </x:r>
      </x:text>
    </x:comment>
    <x:comment ref="J120" authorId="1">
      <x:text>
        <x:r>
          <x:t>oferendas-15-a.pdf</x:t>
        </x:r>
      </x:text>
    </x:comment>
    <x:comment ref="I121" authorId="0">
      <x:text>
        <x:r>
          <x:t>Partitura: Mt 13,19-23; paráfrase livre da explicação da parábola do semeador.</x:t>
        </x:r>
      </x:text>
    </x:comment>
    <x:comment ref="J121" authorId="1">
      <x:text>
        <x:r>
          <x:t>No Evangelho, quem fala.pdf</x:t>
        </x:r>
      </x:text>
    </x:comment>
    <x:comment ref="J122" authorId="1">
      <x:text>
        <x:r>
          <x:t>15. A - Comunhão - A semente em terra boa.pdf</x:t>
        </x:r>
      </x:text>
    </x:comment>
    <x:comment ref="A123" authorId="2">
      <x:text>
        <x:r>
          <x:t>Corrigido — original: 13,3. zero final perdido pelo Excel (13,3 → 13,30)</x:t>
        </x:r>
      </x:text>
    </x:comment>
    <x:comment ref="J123" authorId="1">
      <x:text>
        <x:r>
          <x:t>16. A - Comunhão - Deixai o joio crescer.pdf</x:t>
        </x:r>
      </x:text>
    </x:comment>
    <x:comment ref="I124" authorId="0">
      <x:text>
        <x:r>
          <x:t>Recorte da partitura (antífona + salmo) extraído do caderno da Missa do domingo</x:t>
        </x:r>
      </x:text>
    </x:comment>
    <x:comment ref="J124" authorId="1">
      <x:text>
        <x:r>
          <x:t>oferendas-16-a.pdf</x:t>
        </x:r>
      </x:text>
    </x:comment>
    <x:comment ref="J125" authorId="1">
      <x:text>
        <x:r>
          <x:t>17. A -  Comunhão - O Reino dos céus.pdf</x:t>
        </x:r>
      </x:text>
    </x:comment>
    <x:comment ref="I126" authorId="0">
      <x:text>
        <x:r>
          <x:t>Recorte da partitura (antífona + salmo) extraído do caderno da Missa do domingo</x:t>
        </x:r>
      </x:text>
    </x:comment>
    <x:comment ref="J126" authorId="1">
      <x:text>
        <x:r>
          <x:t>oferendas-17-a.pdf</x:t>
        </x:r>
      </x:text>
    </x:comment>
    <x:comment ref="I127" authorId="0">
      <x:text>
        <x:r>
          <x:t>Recorte da partitura (antífona + salmo) extraído do caderno da Missa do domingo</x:t>
        </x:r>
      </x:text>
    </x:comment>
    <x:comment ref="J127" authorId="1">
      <x:text>
        <x:r>
          <x:t>oferendas-14-b.pdf</x:t>
        </x:r>
      </x:text>
    </x:comment>
    <x:comment ref="J128" authorId="1">
      <x:text>
        <x:r>
          <x:t>14. B - Um profeta só não é considerado.pdf</x:t>
        </x:r>
      </x:text>
    </x:comment>
    <x:comment ref="J129" authorId="1">
      <x:text>
        <x:r>
          <x:t>4. C. Eu vos digo com certeza.pdf</x:t>
        </x:r>
      </x:text>
    </x:comment>
    <x:comment ref="I130" authorId="0">
      <x:text>
        <x:r>
          <x:t>Recorte da partitura (antífona + salmo) extraído do caderno da Missa do domingo</x:t>
        </x:r>
      </x:text>
    </x:comment>
    <x:comment ref="J130" authorId="1">
      <x:text>
        <x:r>
          <x:t>oferendas-04-c.pdf</x:t>
        </x:r>
      </x:text>
    </x:comment>
    <x:comment ref="J131" authorId="1">
      <x:text>
        <x:r>
          <x:t>18. A - Comunhão - Não mandeis embora.pdf</x:t>
        </x:r>
      </x:text>
    </x:comment>
    <x:comment ref="A132" authorId="2">
      <x:text>
        <x:r>
          <x:t>Corrigido — original: 14,2. "Jesus tomou os pães" = Mt 14,19 (original: 14,2 — provável 14,20 sem o zero)</x:t>
        </x:r>
      </x:text>
    </x:comment>
    <x:comment ref="J132" authorId="1">
      <x:text>
        <x:r>
          <x:t>17.B - Jesus Tomou os pães.pdf</x:t>
        </x:r>
      </x:text>
    </x:comment>
    <x:comment ref="J133" authorId="1">
      <x:text>
        <x:r>
          <x:t>19. A - Comunhão - Jesus veio a seus discípulos.pdf</x:t>
        </x:r>
      </x:text>
    </x:comment>
    <x:comment ref="I134" authorId="0">
      <x:text>
        <x:r>
          <x:t>Recorte da partitura (antífona + salmo) extraído do caderno da Missa do domingo</x:t>
        </x:r>
      </x:text>
    </x:comment>
    <x:comment ref="J134" authorId="1">
      <x:text>
        <x:r>
          <x:t>oferendas-19-a.pdf</x:t>
        </x:r>
      </x:text>
    </x:comment>
    <x:comment ref="A135" authorId="2">
      <x:text>
        <x:r>
          <x:t>Verificar: a citação "Este povo me honra" está em Mt 15,8.</x:t>
        </x:r>
      </x:text>
    </x:comment>
    <x:comment ref="J135" authorId="1">
      <x:text>
        <x:r>
          <x:t>22. B - Este povo me honra .pdf</x:t>
        </x:r>
      </x:text>
    </x:comment>
    <x:comment ref="J136" authorId="1">
      <x:text>
        <x:r>
          <x:t>20. A- Comunhão - Senhor, filho de Davi.pdf</x:t>
        </x:r>
      </x:text>
    </x:comment>
    <x:comment ref="I137" authorId="0">
      <x:text>
        <x:r>
          <x:t>Recorte da partitura (antífona + salmo) extraído do caderno da Missa do domingo</x:t>
        </x:r>
      </x:text>
    </x:comment>
    <x:comment ref="J137" authorId="1">
      <x:text>
        <x:r>
          <x:t>oferendas-20-a.pdf</x:t>
        </x:r>
      </x:text>
    </x:comment>
    <x:comment ref="J138" authorId="1">
      <x:text>
        <x:r>
          <x:t>23. B - Jesus fez muito bem todas as coisas.pdf</x:t>
        </x:r>
      </x:text>
    </x:comment>
    <x:comment ref="I139" authorId="0">
      <x:text>
        <x:r>
          <x:t>Recorte da partitura (antífona + salmo) extraído do caderno da Missa do domingo</x:t>
        </x:r>
      </x:text>
    </x:comment>
    <x:comment ref="J139" authorId="1">
      <x:text>
        <x:r>
          <x:t>oferendas-18-a.pdf</x:t>
        </x:r>
      </x:text>
    </x:comment>
    <x:comment ref="I140" authorId="0">
      <x:text>
        <x:r>
          <x:t>Recorte da partitura (antífona + salmo) extraído do caderno da Missa do domingo</x:t>
        </x:r>
      </x:text>
    </x:comment>
    <x:comment ref="J140" authorId="1">
      <x:text>
        <x:r>
          <x:t>oferendas-12-c.pdf</x:t>
        </x:r>
      </x:text>
    </x:comment>
    <x:comment ref="J141" authorId="1">
      <x:text>
        <x:r>
          <x:t>21. A-  Comunhão - Tu és o Messias.pdf</x:t>
        </x:r>
      </x:text>
    </x:comment>
    <x:comment ref="I142" authorId="0">
      <x:text>
        <x:r>
          <x:t>Caderno XIV sem PDFs individuais (só MSCZ/PNG); letra lida do PNG 1H_vqusmaMVQlVQKdbTsP-LtKgkZyCPv3; OCR da ocasião ilegível ('25 de Jumbo'), lido como 29 de junho</x:t>
        </x:r>
      </x:text>
    </x:comment>
    <x:comment ref="I143" authorId="0">
      <x:text>
        <x:r>
          <x:t>Recorte da partitura (antífona + salmo) extraído do caderno da Missa do domingo</x:t>
        </x:r>
      </x:text>
    </x:comment>
    <x:comment ref="J143" authorId="1">
      <x:text>
        <x:r>
          <x:t>oferendas-21-a.pdf</x:t>
        </x:r>
      </x:text>
    </x:comment>
    <x:comment ref="I144" authorId="0">
      <x:text>
        <x:r>
          <x:t>Índice imprime 'Mc 8, 31; 8, 12' (segunda ref. duvidosa; talvez Lc 24,26).</x:t>
        </x:r>
      </x:text>
    </x:comment>
    <x:comment ref="J145" authorId="1">
      <x:text>
        <x:r>
          <x:t>22. A - Comunhão - Se alguém quiser me seguir.pdf</x:t>
        </x:r>
      </x:text>
    </x:comment>
    <x:comment ref="J146" authorId="1">
      <x:text>
        <x:r>
          <x:t>24. B - Se alguém quiser me seguir.pdf</x:t>
        </x:r>
      </x:text>
    </x:comment>
    <x:comment ref="J147" authorId="1">
      <x:text>
        <x:r>
          <x:t>12. C .Se alguém quiser me seguir.pdf</x:t>
        </x:r>
      </x:text>
    </x:comment>
    <x:comment ref="I148" authorId="0">
      <x:text>
        <x:r>
          <x:t>Recorte da partitura (antífona + salmo) extraído do caderno da Missa do domingo</x:t>
        </x:r>
      </x:text>
    </x:comment>
    <x:comment ref="J148" authorId="1">
      <x:text>
        <x:r>
          <x:t>oferendas-22-a.pdf</x:t>
        </x:r>
      </x:text>
    </x:comment>
    <x:comment ref="I149" authorId="0">
      <x:text>
        <x:r>
          <x:t>Recorte da partitura (antífona + salmo) extraído do caderno da Missa do domingo</x:t>
        </x:r>
      </x:text>
    </x:comment>
    <x:comment ref="J149" authorId="1">
      <x:text>
        <x:r>
          <x:t>oferendas-24-b.pdf</x:t>
        </x:r>
      </x:text>
    </x:comment>
    <x:comment ref="I150" authorId="0">
      <x:text>
        <x:r>
          <x:t>'Quando oravas sobre o monte, tua face se fez luz... Eis meu Filho muito amado'.</x:t>
        </x:r>
      </x:text>
    </x:comment>
    <x:comment ref="J150" authorId="1">
      <x:text>
        <x:r>
          <x:t>43_-_Jesus_Cristo,_Luz_da_luz.pdf</x:t>
        </x:r>
      </x:text>
    </x:comment>
    <x:comment ref="J151" authorId="1">
      <x:text>
        <x:r>
          <x:t>2. ABC. Uma voz no céu ressoa.pdf</x:t>
        </x:r>
      </x:text>
    </x:comment>
    <x:comment ref="I153" authorId="0">
      <x:text>
        <x:r>
          <x:t>voz da nuvem na Transfiguração (refrão)</x:t>
        </x:r>
      </x:text>
    </x:comment>
    <x:comment ref="J153" authorId="1">
      <x:text>
        <x:r>
          <x:t>13 Da nuvem uma voz.pdf</x:t>
        </x:r>
      </x:text>
    </x:comment>
    <x:comment ref="J155" authorId="1">
      <x:text>
        <x:r>
          <x:t>25.B - Se alguém quiser ser o primeiro.pdf</x:t>
        </x:r>
      </x:text>
    </x:comment>
    <x:comment ref="J156" authorId="1">
      <x:text>
        <x:r>
          <x:t>23. A - Se teu irmão errar e pecar.pdf</x:t>
        </x:r>
      </x:text>
    </x:comment>
    <x:comment ref="J157" authorId="1">
      <x:text>
        <x:r>
          <x:t>23. A - Comunhão - Onde estiverem reunidos em meu nome.pdf</x:t>
        </x:r>
      </x:text>
    </x:comment>
    <x:comment ref="I158" authorId="0">
      <x:text>
        <x:r>
          <x:t>Recorte da partitura (antífona + salmo) extraído do caderno da Missa do domingo</x:t>
        </x:r>
      </x:text>
    </x:comment>
    <x:comment ref="J158" authorId="1">
      <x:text>
        <x:r>
          <x:t>oferendas-23-a.pdf</x:t>
        </x:r>
      </x:text>
    </x:comment>
    <x:comment ref="J159" authorId="1">
      <x:text>
        <x:r>
          <x:t>24. A - Comunhão - Ó Pedro não te digo sete vezes.pdf</x:t>
        </x:r>
      </x:text>
    </x:comment>
    <x:comment ref="I160" authorId="0">
      <x:text>
        <x:r>
          <x:t>Recorte da partitura (antífona + salmo) extraído do caderno da Missa do domingo</x:t>
        </x:r>
      </x:text>
    </x:comment>
    <x:comment ref="J160" authorId="1">
      <x:text>
        <x:r>
          <x:t>oferendas-24-a.pdf</x:t>
        </x:r>
      </x:text>
    </x:comment>
    <x:comment ref="J161" authorId="1">
      <x:text>
        <x:r>
          <x:t>27. B - O casal foi unido por Deus.pdf</x:t>
        </x:r>
      </x:text>
    </x:comment>
    <x:comment ref="I162" authorId="0">
      <x:text>
        <x:r>
          <x:t>Recorte da partitura (antífona + salmo) extraído do caderno da Missa do domingo</x:t>
        </x:r>
      </x:text>
    </x:comment>
    <x:comment ref="J162" authorId="1">
      <x:text>
        <x:r>
          <x:t>oferendas-27-b.pdf</x:t>
        </x:r>
      </x:text>
    </x:comment>
    <x:comment ref="J163" authorId="1">
      <x:text>
        <x:r>
          <x:t>28. B - Quem deixar sua família.pdf</x:t>
        </x:r>
      </x:text>
    </x:comment>
    <x:comment ref="I164" authorId="0">
      <x:text>
        <x:r>
          <x:t>Recorte da partitura (antífona + salmo) extraído do caderno da Missa do domingo</x:t>
        </x:r>
      </x:text>
    </x:comment>
    <x:comment ref="J164" authorId="1">
      <x:text>
        <x:r>
          <x:t>oferendas-28-b.pdf</x:t>
        </x:r>
      </x:text>
    </x:comment>
    <x:comment ref="I165" authorId="0">
      <x:text>
        <x:r>
          <x:t>Recorte da partitura (antífona + salmo) extraído do caderno da Missa do domingo</x:t>
        </x:r>
      </x:text>
    </x:comment>
    <x:comment ref="J165" authorId="1">
      <x:text>
        <x:r>
          <x:t>oferendas-25-a.pdf</x:t>
        </x:r>
      </x:text>
    </x:comment>
    <x:comment ref="J166" authorId="1">
      <x:text>
        <x:r>
          <x:t>25. A - Comunhão - Os últimos serão os primeiros.pdf</x:t>
        </x:r>
      </x:text>
    </x:comment>
    <x:comment ref="I167" authorId="0">
      <x:text>
        <x:r>
          <x:t>Recorte da partitura (antífona + salmo) extraído do caderno da Missa do domingo</x:t>
        </x:r>
      </x:text>
    </x:comment>
    <x:comment ref="J167" authorId="1">
      <x:text>
        <x:r>
          <x:t>oferendas-29-b.pdf</x:t>
        </x:r>
      </x:text>
    </x:comment>
    <x:comment ref="J168" authorId="1">
      <x:text>
        <x:r>
          <x:t>29. B - O Filho do Homem não veio.pdf</x:t>
        </x:r>
      </x:text>
    </x:comment>
    <x:comment ref="A170" authorId="2">
      <x:text>
        <x:r>
          <x:t>Corrigido — original: 20,3. zero final perdido pelo Excel (20,3 → 20,30)</x:t>
        </x:r>
      </x:text>
    </x:comment>
    <x:comment ref="J170" authorId="1">
      <x:text>
        <x:r>
          <x:t>30. B - Jesus, FIlho de Davi.pdf</x:t>
        </x:r>
      </x:text>
    </x:comment>
    <x:comment ref="I171" authorId="0">
      <x:text>
        <x:r>
          <x:t>Recorte da partitura (antífona + salmo) extraído do caderno da Missa do domingo</x:t>
        </x:r>
      </x:text>
    </x:comment>
    <x:comment ref="J171" authorId="1">
      <x:text>
        <x:r>
          <x:t>oferendas-30-b.pdf</x:t>
        </x:r>
      </x:text>
    </x:comment>
    <x:comment ref="J172" authorId="1">
      <x:text>
        <x:r>
          <x:t>26. A -  Comunhão - as pessoas de má fama.pdf</x:t>
        </x:r>
      </x:text>
    </x:comment>
    <x:comment ref="I173" authorId="0">
      <x:text>
        <x:r>
          <x:t>sem PDF individual no caderno (pasta PDFs do Caderno I só contém os nºs 1-18). Referência impressa 'Mc 12, 1-12'</x:t>
        </x:r>
      </x:text>
    </x:comment>
    <x:comment ref="J174" authorId="1">
      <x:text>
        <x:r>
          <x:t>27. A - Comunhão - O dono arrendará .pdf</x:t>
        </x:r>
      </x:text>
    </x:comment>
    <x:comment ref="I175" authorId="0">
      <x:text>
        <x:r>
          <x:t>Recorte da partitura (antífona + salmo) extraído do caderno da Missa do domingo</x:t>
        </x:r>
      </x:text>
    </x:comment>
    <x:comment ref="J175" authorId="1">
      <x:text>
        <x:r>
          <x:t>oferendas-27-a.pdf</x:t>
        </x:r>
      </x:text>
    </x:comment>
    <x:comment ref="I176" authorId="0">
      <x:text>
        <x:r>
          <x:t>Recorte da partitura (antífona + salmo) extraído do caderno da Missa do domingo</x:t>
        </x:r>
      </x:text>
    </x:comment>
    <x:comment ref="J176" authorId="1">
      <x:text>
        <x:r>
          <x:t>oferendas-28-a.pdf</x:t>
        </x:r>
      </x:text>
    </x:comment>
    <x:comment ref="I177" authorId="0">
      <x:text>
        <x:r>
          <x:t>Caderno XIV sem PDFs individuais (só MSCZ/PNG); letra lida do PNG 1tmCLeG6hDnh3S0jWgha96VpWg-A-HOeM; refrão alude à parábola do banquete (cf. Lc 14,16-17); L. e M.: Joel Postma</x:t>
        </x:r>
      </x:text>
    </x:comment>
    <x:comment ref="J178" authorId="1">
      <x:text>
        <x:r>
          <x:t>28. A - Muitos são os chamados.pdf</x:t>
        </x:r>
      </x:text>
    </x:comment>
    <x:comment ref="J179" authorId="1">
      <x:text>
        <x:r>
          <x:t>29. A - Dai a César.pdf</x:t>
        </x:r>
      </x:text>
    </x:comment>
    <x:comment ref="I180" authorId="0">
      <x:text>
        <x:r>
          <x:t>Recorte da partitura (antífona + salmo) extraído do caderno da Missa do domingo</x:t>
        </x:r>
      </x:text>
    </x:comment>
    <x:comment ref="J180" authorId="1">
      <x:text>
        <x:r>
          <x:t>oferendas-29-a.pdf</x:t>
        </x:r>
      </x:text>
    </x:comment>
    <x:comment ref="J181" authorId="1">
      <x:text>
        <x:r>
          <x:t>32. C. O Senhor é o Deus dos vivos.pdf</x:t>
        </x:r>
      </x:text>
    </x:comment>
    <x:comment ref="J182" authorId="1">
      <x:text>
        <x:r>
          <x:t>30. A - Amarás o Senhor.pdf</x:t>
        </x:r>
      </x:text>
    </x:comment>
    <x:comment ref="J183" authorId="1">
      <x:text>
        <x:r>
          <x:t>31. B - Amarás o Senhor o teu Deus.pdf</x:t>
        </x:r>
      </x:text>
    </x:comment>
    <x:comment ref="I184" authorId="0">
      <x:text>
        <x:r>
          <x:t>Recorte da partitura (antífona + salmo) extraído do caderno da Missa do domingo</x:t>
        </x:r>
      </x:text>
    </x:comment>
    <x:comment ref="J184" authorId="1">
      <x:text>
        <x:r>
          <x:t>oferendas-30-a.pdf</x:t>
        </x:r>
      </x:text>
    </x:comment>
    <x:comment ref="J185" authorId="1">
      <x:text>
        <x:r>
          <x:t>31. A. Um só é vosso Mestre.pdf</x:t>
        </x:r>
      </x:text>
    </x:comment>
    <x:comment ref="I186" authorId="0">
      <x:text>
        <x:r>
          <x:t>Recorte da partitura (antífona + salmo) extraído do caderno da Missa do domingo</x:t>
        </x:r>
      </x:text>
    </x:comment>
    <x:comment ref="J186" authorId="1">
      <x:text>
        <x:r>
          <x:t>oferendas-31-a.pdf</x:t>
        </x:r>
      </x:text>
    </x:comment>
    <x:comment ref="I187" authorId="0">
      <x:text>
        <x:r>
          <x:t>Recorte da partitura (antífona + salmo) extraído do caderno da Missa do domingo</x:t>
        </x:r>
      </x:text>
    </x:comment>
    <x:comment ref="J187" authorId="1">
      <x:text>
        <x:r>
          <x:t>oferendas-25-b.pdf</x:t>
        </x:r>
      </x:text>
    </x:comment>
    <x:comment ref="J188" authorId="1">
      <x:text>
        <x:r>
          <x:t>22. C. Quem se exaltar será humilhado.pdf</x:t>
        </x:r>
      </x:text>
    </x:comment>
    <x:comment ref="J189" authorId="1">
      <x:text>
        <x:r>
          <x:t>33. C. Nenhum dos cabelos.pdf</x:t>
        </x:r>
      </x:text>
    </x:comment>
    <x:comment ref="A190" authorId="2">
      <x:text>
        <x:r>
          <x:t>Verificar: "O céu e a terra passarão" está em Mt 24,35.</x:t>
        </x:r>
      </x:text>
    </x:comment>
    <x:comment ref="J190" authorId="1">
      <x:text>
        <x:r>
          <x:t>33. B - O céu e a terra passarão.pdf</x:t>
        </x:r>
      </x:text>
    </x:comment>
    <x:comment ref="I191" authorId="0">
      <x:text>
        <x:r>
          <x:t>Recorte da partitura (antífona + salmo) extraído do caderno da Missa do domingo</x:t>
        </x:r>
      </x:text>
    </x:comment>
    <x:comment ref="J191" authorId="1">
      <x:text>
        <x:r>
          <x:t>oferendas-33-b.pdf</x:t>
        </x:r>
      </x:text>
    </x:comment>
    <x:comment ref="I192" authorId="0">
      <x:text>
        <x:r>
          <x:t>pasta '03. Caderno III' vazia no Drive (sem PDFs individuais)</x:t>
        </x:r>
      </x:text>
    </x:comment>
    <x:comment ref="J193" authorId="1">
      <x:text>
        <x:r>
          <x:t>1. AB. Vigiai, diz Jesus, vigiai.pdf</x:t>
        </x:r>
      </x:text>
    </x:comment>
    <x:comment ref="I195" authorId="0">
      <x:text>
        <x:r>
          <x:t>Recorte da partitura (antífona + salmo) extraído do caderno da Missa do domingo</x:t>
        </x:r>
      </x:text>
    </x:comment>
    <x:comment ref="J195" authorId="1">
      <x:text>
        <x:r>
          <x:t>oferendas-32-a.pdf</x:t>
        </x:r>
      </x:text>
    </x:comment>
    <x:comment ref="J196" authorId="1">
      <x:text>
        <x:r>
          <x:t>32. A - Vigiai, pois não sabeis.pdf</x:t>
        </x:r>
      </x:text>
    </x:comment>
    <x:comment ref="I197" authorId="0">
      <x:text>
        <x:r>
          <x:t>Recorte da partitura (antífona + salmo) extraído do caderno da Missa do domingo</x:t>
        </x:r>
      </x:text>
    </x:comment>
    <x:comment ref="J197" authorId="1">
      <x:text>
        <x:r>
          <x:t>oferendas-33-a.pdf</x:t>
        </x:r>
      </x:text>
    </x:comment>
    <x:comment ref="I198" authorId="0">
      <x:text>
        <x:r>
          <x:t>pasta '03. Caderno III' vazia no Drive (sem PDFs individuais)</x:t>
        </x:r>
      </x:text>
    </x:comment>
    <x:comment ref="J199" authorId="1">
      <x:text>
        <x:r>
          <x:t>33. A - Muito bem meu servidor.pdf</x:t>
        </x:r>
      </x:text>
    </x:comment>
    <x:comment ref="I200" authorId="0">
      <x:text>
        <x:r>
          <x:t>Refrão parafraseia Mt 25,31-32 (vir na glória, julgar todos os povos). Letra do Hinário Litúrgico. Estrofes Sl 49(50).</x:t>
        </x:r>
      </x:text>
    </x:comment>
    <x:comment ref="J200" authorId="1">
      <x:text>
        <x:r>
          <x:t>O filho do homem virá virá.pdf</x:t>
        </x:r>
      </x:text>
    </x:comment>
    <x:comment ref="J201" authorId="1">
      <x:text>
        <x:r>
          <x:t>34. A - Vinde, benditos de meu Pai.pdf</x:t>
        </x:r>
      </x:text>
    </x:comment>
    <x:comment ref="I203" authorId="0">
      <x:text>
        <x:r>
          <x:t>impresso 'Mt 26,20'; a frase cantada ('Um de vós haverá de me trair') é Mt 26,21; estrofes = Sl 40(41)</x:t>
        </x:r>
      </x:text>
    </x:comment>
    <x:comment ref="J203" authorId="1">
      <x:text>
        <x:r>
          <x:t>06 Na Ceia Jesus declarou.pdf</x:t>
        </x:r>
      </x:text>
    </x:comment>
    <x:comment ref="I204" authorId="0">
      <x:text>
        <x:r>
          <x:t>Refrão: palavras da instituição ('corpo por vós doado... sangue da nova aliança'); estrofes 1-4 parafraseiam Jo 6,35.51.54-55; estr. 5 Jo 13,34 / 15,12</x:t>
        </x:r>
      </x:text>
    </x:comment>
    <x:comment ref="J204" authorId="1">
      <x:text>
        <x:r>
          <x:t>Eis meu corpo por vós doado.pdf</x:t>
        </x:r>
      </x:text>
    </x:comment>
    <x:comment ref="I205" authorId="0">
      <x:text>
        <x:r>
          <x:t>sem PDF individual: a pasta do caderno no Drive está vazia (nenhum arquivo/subpasta visível); letra baseada num texto de Frei Acílio Mendes; refrão Is 55,1; estrofes citam Mt 26,26; Mt 26,28; Jo 1,29; Jo 6,35; Mt 22,3-9 (impressos)</x:t>
        </x:r>
      </x:text>
    </x:comment>
    <x:comment ref="I206" authorId="0">
      <x:text>
        <x:r>
          <x:t>'Eu quis comer esta ceia agora' (Lc 22,15); 'Tomai, comei: é meu corpo'; estrofe 4 Jo 15,12. L. e M.: Waldeci Farias.</x:t>
        </x:r>
      </x:text>
    </x:comment>
    <x:comment ref="J206" authorId="1">
      <x:text>
        <x:r>
          <x:t>29_-_Eu_quis_comer....pdf</x:t>
        </x:r>
      </x:text>
    </x:comment>
    <x:comment ref="J207" authorId="1">
      <x:text>
        <x:r>
          <x:t>1. ABC. Não procureis entre os mortos.pdf</x:t>
        </x:r>
      </x:text>
    </x:comment>
    <x:comment ref="I208" authorId="0">
      <x:text>
        <x:r>
          <x:t>refrão 'O Senhor ressuscitou como havia anunciado' (Mt 28,6); estrofes = Sl 117(118)</x:t>
        </x:r>
      </x:text>
    </x:comment>
    <x:comment ref="J208" authorId="1">
      <x:text>
        <x:r>
          <x:t>31 O Senhor ressuscitou.pdf</x:t>
        </x:r>
      </x:text>
    </x:comment>
    <x:comment ref="J209" authorId="1">
      <x:text>
        <x:r>
          <x:t>34. C. Todo poder foi-me dado.pdf</x:t>
        </x:r>
      </x:text>
    </x:comment>
    <x:comment ref="I210" authorId="0">
      <x:text>
        <x:r>
          <x:t>Sem PDF individual: a pasta '11. Caderno XI' está vazia no Drive; letra lida do PDF do volume (pág. 13). Impresso 'Mt 28, 19'.</x:t>
        </x:r>
      </x:text>
    </x:comment>
    <x:comment ref="A211" authorId="2">
      <x:text>
        <x:r>
          <x:t>Corrigido — original: 28,2. zero final perdido pelo Excel (28,2 → 28,20)</x:t>
        </x:r>
      </x:text>
    </x:comment>
    <x:comment ref="J211" authorId="1">
      <x:text>
        <x:r>
          <x:t>7. ASCENSÃO - A - B - Antífona da Comunhão - Convosco eu estarei todos os dias.pdf</x:t>
        </x:r>
      </x:text>
    </x:comment>
    <x:comment ref="I212" authorId="0">
      <x:text>
        <x:r>
          <x:t>2ª opção de antífona da comunhão (no caderno do domingo)</x:t>
        </x:r>
      </x:text>
    </x:comment>
  </x:commentList>
</x:comments>
</file>

<file path=xl/comments3.xml><?xml version="1.0" encoding="utf-8"?>
<x:comments xmlns:x="http://schemas.openxmlformats.org/spreadsheetml/2006/main">
  <x:authors>
    <x:author>Drive</x:author>
    <x:author>Nota</x:author>
    <x:author>Revisão</x:author>
  </x:authors>
  <x:commentList>
    <x:comment ref="J5" authorId="0">
      <x:text>
        <x:r>
          <x:t>2. A. C - Preparai.pdf</x:t>
        </x:r>
      </x:text>
    </x:comment>
    <x:comment ref="I6" authorId="1">
      <x:text>
        <x:r>
          <x:t>Sem PDF individual no caderno '12. Caderno XII' (há só 11 PDFs: 01,04,06,09,12,17,18,19,21,24,27); letra do PDF do volume. Is 40,3.</x:t>
        </x:r>
      </x:text>
    </x:comment>
    <x:comment ref="J7" authorId="0">
      <x:text>
        <x:r>
          <x:t>2.B. Virá alguém depois de mim.pdf</x:t>
        </x:r>
      </x:text>
    </x:comment>
    <x:comment ref="I8" authorId="1">
      <x:text>
        <x:r>
          <x:t>Partitura imprime 'Lc 3,16'; cf. também Jo 1,26.33. Estrofes: Sl 33(34),2-7.18-19.</x:t>
        </x:r>
      </x:text>
    </x:comment>
    <x:comment ref="J8" authorId="0">
      <x:text>
        <x:r>
          <x:t>com água eu vos batizo.pdf</x:t>
        </x:r>
      </x:text>
    </x:comment>
    <x:comment ref="I9" authorId="1">
      <x:text>
        <x:r>
          <x:t>Recorte da partitura (antífona + salmo) extraído do caderno da Missa do domingo</x:t>
        </x:r>
      </x:text>
    </x:comment>
    <x:comment ref="J9" authorId="0">
      <x:text>
        <x:r>
          <x:t>oferendas-02-a.pdf</x:t>
        </x:r>
      </x:text>
    </x:comment>
    <x:comment ref="I10" authorId="1">
      <x:text>
        <x:r>
          <x:t>Caderno XIV sem PDFs individuais (só MSCZ/PNG); letra lida do PNG 19cIDrVBGK__EpT1s1nIdWQ42mkJNSMLY; 'escutai o que ele diz' ecoa Mt 17,5 (Transfiguração)</x:t>
        </x:r>
      </x:text>
    </x:comment>
    <x:comment ref="J11" authorId="0">
      <x:text>
        <x:r>
          <x:t>3. B - Convertei-vos e crede no evangelho.pdf</x:t>
        </x:r>
      </x:text>
    </x:comment>
    <x:comment ref="I12" authorId="1">
      <x:text>
        <x:r>
          <x:t>Caderno XIV sem PDFs individuais (só MSCZ/PNG); letra lida do PNG 13CJYacnTUkE7LqzYKhjv5QCKZE298wS3</x:t>
        </x:r>
      </x:text>
    </x:comment>
    <x:comment ref="I13" authorId="1">
      <x:text>
        <x:r>
          <x:t>Refrão = fórmula da imposição das cinzas (Gn 3,19); estrofe 1 = Mc 1,15 (outra fórmula); estrofes 2-5 parafraseiam Jl 2,12-17 (rasgar o coração, não as vestes; sacerdotes chorando entre o vestíbulo e o altar) e 2Cor 6,2 (tempo favorável).</x:t>
        </x:r>
      </x:text>
    </x:comment>
    <x:comment ref="J13" authorId="0">
      <x:text>
        <x:r>
          <x:t>03 Não esqueças Somos pó .pdf</x:t>
        </x:r>
      </x:text>
    </x:comment>
    <x:comment ref="I14" authorId="1">
      <x:text>
        <x:r>
          <x:t>Sem PDF individual: a pasta '11. Caderno XI' está vazia no Drive; letra lida do PDF do volume (pág. 35). Impresso 'Salmo 129 (130)' nas estrofes.</x:t>
        </x:r>
      </x:text>
    </x:comment>
    <x:comment ref="I15" authorId="1">
      <x:text>
        <x:r>
          <x:t>Vocação dos pescadores (barco, redes, 'pescador de outros lagos').</x:t>
        </x:r>
      </x:text>
    </x:comment>
    <x:comment ref="J15" authorId="0">
      <x:text>
        <x:r>
          <x:t>Tu te abeiraste da praia.pdf</x:t>
        </x:r>
      </x:text>
    </x:comment>
    <x:comment ref="I16" authorId="1">
      <x:text>
        <x:r>
          <x:t>Recorte da partitura (antífona + salmo) extraído do caderno da Missa do domingo</x:t>
        </x:r>
      </x:text>
    </x:comment>
    <x:comment ref="J16" authorId="0">
      <x:text>
        <x:r>
          <x:t>oferendas-03-b.pdf</x:t>
        </x:r>
      </x:text>
    </x:comment>
    <x:comment ref="I17" authorId="1">
      <x:text>
        <x:r>
          <x:t>Estrofes parafraseiam Jr 1,6-10 ('não sei falar, sou criança', 'arrancar e destruir... plantar e construir').</x:t>
        </x:r>
      </x:text>
    </x:comment>
    <x:comment ref="J17" authorId="0">
      <x:text>
        <x:r>
          <x:t>Vem e segue-me.pdf</x:t>
        </x:r>
      </x:text>
    </x:comment>
    <x:comment ref="J18" authorId="0">
      <x:text>
        <x:r>
          <x:t>3. A - Jesus ensinava a palavra.pdf</x:t>
        </x:r>
      </x:text>
    </x:comment>
    <x:comment ref="J19" authorId="0">
      <x:text>
        <x:r>
          <x:t>4. B - Comunhão - Eis um novo mandamento.pdf</x:t>
        </x:r>
      </x:text>
    </x:comment>
    <x:comment ref="I20" authorId="1">
      <x:text>
        <x:r>
          <x:t>Recorte da partitura (antífona + salmo) extraído do caderno da Missa do domingo</x:t>
        </x:r>
      </x:text>
    </x:comment>
    <x:comment ref="J20" authorId="0">
      <x:text>
        <x:r>
          <x:t>oferendas-04-b.pdf</x:t>
        </x:r>
      </x:text>
    </x:comment>
    <x:comment ref="I21" authorId="1">
      <x:text>
        <x:r>
          <x:t>Recorte da partitura (antífona + salmo) extraído do caderno da Missa do domingo</x:t>
        </x:r>
      </x:text>
    </x:comment>
    <x:comment ref="J21" authorId="0">
      <x:text>
        <x:r>
          <x:t>oferendas-05-b.pdf</x:t>
        </x:r>
      </x:text>
    </x:comment>
    <x:comment ref="J22" authorId="0">
      <x:text>
        <x:r>
          <x:t>5. B - Comunhão - Vamos também a outros lugares.pdf</x:t>
        </x:r>
      </x:text>
    </x:comment>
    <x:comment ref="J23" authorId="0">
      <x:text>
        <x:r>
          <x:t>6. B. Se queres, Senhor.pdf</x:t>
        </x:r>
      </x:text>
    </x:comment>
    <x:comment ref="I24" authorId="1">
      <x:text>
        <x:r>
          <x:t>Recorte da partitura (antífona + salmo) extraído do caderno da Missa do domingo</x:t>
        </x:r>
      </x:text>
    </x:comment>
    <x:comment ref="J24" authorId="0">
      <x:text>
        <x:r>
          <x:t>oferendas-06-b.pdf</x:t>
        </x:r>
      </x:text>
    </x:comment>
    <x:comment ref="J25" authorId="0">
      <x:text>
        <x:r>
          <x:t>7. B. Eu te ordeno.pdf</x:t>
        </x:r>
      </x:text>
    </x:comment>
    <x:comment ref="I26" authorId="1">
      <x:text>
        <x:r>
          <x:t>Recorte da partitura (antífona + salmo) extraído do caderno da Missa do domingo</x:t>
        </x:r>
      </x:text>
    </x:comment>
    <x:comment ref="J26" authorId="0">
      <x:text>
        <x:r>
          <x:t>oferendas-07-b.pdf</x:t>
        </x:r>
      </x:text>
    </x:comment>
    <x:comment ref="J27" authorId="0">
      <x:text>
        <x:r>
          <x:t>10. A - Misericórdia é o que eu quero.pdf</x:t>
        </x:r>
      </x:text>
    </x:comment>
    <x:comment ref="I28" authorId="1">
      <x:text>
        <x:r>
          <x:t>Recorte da partitura (antífona + salmo) extraído do caderno da Missa do domingo</x:t>
        </x:r>
      </x:text>
    </x:comment>
    <x:comment ref="J28" authorId="0">
      <x:text>
        <x:r>
          <x:t>oferendas-10-a.pdf</x:t>
        </x:r>
      </x:text>
    </x:comment>
    <x:comment ref="J29" authorId="0">
      <x:text>
        <x:r>
          <x:t>8. B. Ninguém põe remendo velho.pdf</x:t>
        </x:r>
      </x:text>
    </x:comment>
    <x:comment ref="I30" authorId="1">
      <x:text>
        <x:r>
          <x:t>Recorte da partitura (antífona + salmo) extraído do caderno da Missa do domingo</x:t>
        </x:r>
      </x:text>
    </x:comment>
    <x:comment ref="J30" authorId="0">
      <x:text>
        <x:r>
          <x:t>oferendas-08-b.pdf</x:t>
        </x:r>
      </x:text>
    </x:comment>
    <x:comment ref="J31" authorId="0">
      <x:text>
        <x:r>
          <x:t>9. B. O sábado foi feito para o homem.pdf</x:t>
        </x:r>
      </x:text>
    </x:comment>
    <x:comment ref="I32" authorId="1">
      <x:text>
        <x:r>
          <x:t>Recorte da partitura (antífona + salmo) extraído do caderno da Missa do domingo</x:t>
        </x:r>
      </x:text>
    </x:comment>
    <x:comment ref="J32" authorId="0">
      <x:text>
        <x:r>
          <x:t>oferendas-09-b.pdf</x:t>
        </x:r>
      </x:text>
    </x:comment>
    <x:comment ref="I33" authorId="1">
      <x:text>
        <x:r>
          <x:t>Recorte da partitura (antífona + salmo) extraído do caderno da Missa do domingo</x:t>
        </x:r>
      </x:text>
    </x:comment>
    <x:comment ref="J33" authorId="0">
      <x:text>
        <x:r>
          <x:t>oferendas-10-b.pdf</x:t>
        </x:r>
      </x:text>
    </x:comment>
    <x:comment ref="A34" authorId="2">
      <x:text>
        <x:r>
          <x:t>Verificar: Mc 3,33 ("Quem é minha mãe?") não corresponde a "A boa árvore".</x:t>
        </x:r>
      </x:text>
    </x:comment>
    <x:comment ref="J34" authorId="0">
      <x:text>
        <x:r>
          <x:t>8. C. A boa árvore.pdf</x:t>
        </x:r>
      </x:text>
    </x:comment>
    <x:comment ref="E35" authorId="2">
      <x:text>
        <x:r>
          <x:t>Corrigido — original: 12,5. zero final perdido pelo Excel (12,5 → 12,50)</x:t>
        </x:r>
      </x:text>
    </x:comment>
    <x:comment ref="J35" authorId="0">
      <x:text>
        <x:r>
          <x:t>10. B - Minha mãe e meus irmãos.pdf</x:t>
        </x:r>
      </x:text>
    </x:comment>
    <x:comment ref="I36" authorId="1">
      <x:text>
        <x:r>
          <x:t>pasta '03. Caderno III' vazia no Drive (sem PDFs individuais). Letra: Walter Hugo de Almeida. Refrão: semente em terra boa, cem por um; estr. 1 'Fala, teu servo escuta' = 1Sm 3,10</x:t>
        </x:r>
      </x:text>
    </x:comment>
    <x:comment ref="I37" authorId="1">
      <x:text>
        <x:r>
          <x:t>Partitura: Mt 13,19-23; paráfrase livre da explicação da parábola do semeador.</x:t>
        </x:r>
      </x:text>
    </x:comment>
    <x:comment ref="J37" authorId="0">
      <x:text>
        <x:r>
          <x:t>No Evangelho, quem fala.pdf</x:t>
        </x:r>
      </x:text>
    </x:comment>
    <x:comment ref="J38" authorId="0">
      <x:text>
        <x:r>
          <x:t>15. A - Comunhão - A semente em terra boa.pdf</x:t>
        </x:r>
      </x:text>
    </x:comment>
    <x:comment ref="J39" authorId="0">
      <x:text>
        <x:r>
          <x:t>7. C. Perdoai e vos será perdoado.pdf</x:t>
        </x:r>
      </x:text>
    </x:comment>
    <x:comment ref="J40" authorId="0">
      <x:text>
        <x:r>
          <x:t>11. B - O Reino de Deus é como a semente.pdf</x:t>
        </x:r>
      </x:text>
    </x:comment>
    <x:comment ref="I41" authorId="1">
      <x:text>
        <x:r>
          <x:t>Recorte da partitura (antífona + salmo) extraído do caderno da Missa do domingo</x:t>
        </x:r>
      </x:text>
    </x:comment>
    <x:comment ref="J41" authorId="0">
      <x:text>
        <x:r>
          <x:t>oferendas-11-b.pdf</x:t>
        </x:r>
      </x:text>
    </x:comment>
    <x:comment ref="J42" authorId="0">
      <x:text>
        <x:r>
          <x:t>12. B - Quem é este com poderes .pdf</x:t>
        </x:r>
      </x:text>
    </x:comment>
    <x:comment ref="I43" authorId="1">
      <x:text>
        <x:r>
          <x:t>Recorte da partitura (antífona + salmo) extraído do caderno da Missa do domingo</x:t>
        </x:r>
      </x:text>
    </x:comment>
    <x:comment ref="J43" authorId="0">
      <x:text>
        <x:r>
          <x:t>oferendas-12-b.pdf</x:t>
        </x:r>
      </x:text>
    </x:comment>
    <x:comment ref="I44" authorId="1">
      <x:text>
        <x:r>
          <x:t>Recorte da partitura (antífona + salmo) extraído do caderno da Missa do domingo</x:t>
        </x:r>
      </x:text>
    </x:comment>
    <x:comment ref="J44" authorId="0">
      <x:text>
        <x:r>
          <x:t>oferendas-13-b.pdf</x:t>
        </x:r>
      </x:text>
    </x:comment>
    <x:comment ref="J45" authorId="0">
      <x:text>
        <x:r>
          <x:t>13. B - Menina eu te digo.pdf</x:t>
        </x:r>
      </x:text>
    </x:comment>
    <x:comment ref="I46" authorId="1">
      <x:text>
        <x:r>
          <x:t>Recorte da partitura (antífona + salmo) extraído do caderno da Missa do domingo</x:t>
        </x:r>
      </x:text>
    </x:comment>
    <x:comment ref="J46" authorId="0">
      <x:text>
        <x:r>
          <x:t>oferendas-14-b.pdf</x:t>
        </x:r>
      </x:text>
    </x:comment>
    <x:comment ref="J47" authorId="0">
      <x:text>
        <x:r>
          <x:t>14. B - Um profeta só não é considerado.pdf</x:t>
        </x:r>
      </x:text>
    </x:comment>
    <x:comment ref="J48" authorId="0">
      <x:text>
        <x:r>
          <x:t>4. C. Eu vos digo com certeza.pdf</x:t>
        </x:r>
      </x:text>
    </x:comment>
    <x:comment ref="I49" authorId="1">
      <x:text>
        <x:r>
          <x:t>Recorte da partitura (antífona + salmo) extraído do caderno da Missa do domingo</x:t>
        </x:r>
      </x:text>
    </x:comment>
    <x:comment ref="J49" authorId="0">
      <x:text>
        <x:r>
          <x:t>oferendas-04-c.pdf</x:t>
        </x:r>
      </x:text>
    </x:comment>
    <x:comment ref="J50" authorId="0">
      <x:text>
        <x:r>
          <x:t>15 B - Jesus chamou os seus discípulos.pdf</x:t>
        </x:r>
      </x:text>
    </x:comment>
    <x:comment ref="I51" authorId="1">
      <x:text>
        <x:r>
          <x:t>Recorte da partitura (antífona + salmo) extraído do caderno da Missa do domingo</x:t>
        </x:r>
      </x:text>
    </x:comment>
    <x:comment ref="J51" authorId="0">
      <x:text>
        <x:r>
          <x:t>oferendas-15-b.pdf</x:t>
        </x:r>
      </x:text>
    </x:comment>
    <x:comment ref="J52" authorId="0">
      <x:text>
        <x:r>
          <x:t>14. C. Ao entrardes numa casa.pdf</x:t>
        </x:r>
      </x:text>
    </x:comment>
    <x:comment ref="I53" authorId="1">
      <x:text>
        <x:r>
          <x:t>Recorte da partitura (antífona + salmo) extraído do caderno da Missa do domingo</x:t>
        </x:r>
      </x:text>
    </x:comment>
    <x:comment ref="J53" authorId="0">
      <x:text>
        <x:r>
          <x:t>oferendas-16-b.pdf</x:t>
        </x:r>
      </x:text>
    </x:comment>
    <x:comment ref="J54" authorId="0">
      <x:text>
        <x:r>
          <x:t>11. A - Comunhão - Jesus vendo a multidão.pdf</x:t>
        </x:r>
      </x:text>
    </x:comment>
    <x:comment ref="J55" authorId="0">
      <x:text>
        <x:r>
          <x:t>16. B - Jesus vendo a multidão Mc 6.pdf</x:t>
        </x:r>
      </x:text>
    </x:comment>
    <x:comment ref="I56" authorId="1">
      <x:text>
        <x:r>
          <x:t>Recorte da partitura (antífona + salmo) extraído do caderno da Missa do domingo</x:t>
        </x:r>
      </x:text>
    </x:comment>
    <x:comment ref="J56" authorId="0">
      <x:text>
        <x:r>
          <x:t>oferendas-11-a.pdf</x:t>
        </x:r>
      </x:text>
    </x:comment>
    <x:comment ref="J57" authorId="0">
      <x:text>
        <x:r>
          <x:t>18. A - Comunhão - Não mandeis embora.pdf</x:t>
        </x:r>
      </x:text>
    </x:comment>
    <x:comment ref="E58" authorId="2">
      <x:text>
        <x:r>
          <x:t>Corrigido — original: 14,2. "Jesus tomou os pães" = Mt 14,19 (original: 14,2 — provável 14,20 sem o zero)</x:t>
        </x:r>
      </x:text>
    </x:comment>
    <x:comment ref="J58" authorId="0">
      <x:text>
        <x:r>
          <x:t>17.B - Jesus Tomou os pães.pdf</x:t>
        </x:r>
      </x:text>
    </x:comment>
    <x:comment ref="J59" authorId="0">
      <x:text>
        <x:r>
          <x:t>19. A - Comunhão - Jesus veio a seus discípulos.pdf</x:t>
        </x:r>
      </x:text>
    </x:comment>
    <x:comment ref="E60" authorId="2">
      <x:text>
        <x:r>
          <x:t>Verificar: a citação "Este povo me honra" está em Mt 15,8.</x:t>
        </x:r>
      </x:text>
    </x:comment>
    <x:comment ref="J60" authorId="0">
      <x:text>
        <x:r>
          <x:t>22. B - Este povo me honra .pdf</x:t>
        </x:r>
      </x:text>
    </x:comment>
    <x:comment ref="J61" authorId="0">
      <x:text>
        <x:r>
          <x:t>23. B - Jesus fez muito bem todas as coisas.pdf</x:t>
        </x:r>
      </x:text>
    </x:comment>
    <x:comment ref="I62" authorId="1">
      <x:text>
        <x:r>
          <x:t>Recorte da partitura (antífona + salmo) extraído do caderno da Missa do domingo</x:t>
        </x:r>
      </x:text>
    </x:comment>
    <x:comment ref="J62" authorId="0">
      <x:text>
        <x:r>
          <x:t>oferendas-18-a.pdf</x:t>
        </x:r>
      </x:text>
    </x:comment>
    <x:comment ref="I63" authorId="1">
      <x:text>
        <x:r>
          <x:t>Recorte da partitura (antífona + salmo) extraído do caderno da Missa do domingo</x:t>
        </x:r>
      </x:text>
    </x:comment>
    <x:comment ref="J63" authorId="0">
      <x:text>
        <x:r>
          <x:t>oferendas-12-c.pdf</x:t>
        </x:r>
      </x:text>
    </x:comment>
    <x:comment ref="J64" authorId="0">
      <x:text>
        <x:r>
          <x:t>21. A-  Comunhão - Tu és o Messias.pdf</x:t>
        </x:r>
      </x:text>
    </x:comment>
    <x:comment ref="I65" authorId="1">
      <x:text>
        <x:r>
          <x:t>Índice imprime 'Mc 8, 31; 8, 12' (segunda ref. duvidosa; talvez Lc 24,26).</x:t>
        </x:r>
      </x:text>
    </x:comment>
    <x:comment ref="J66" authorId="0">
      <x:text>
        <x:r>
          <x:t>22. A - Comunhão - Se alguém quiser me seguir.pdf</x:t>
        </x:r>
      </x:text>
    </x:comment>
    <x:comment ref="J67" authorId="0">
      <x:text>
        <x:r>
          <x:t>24. B - Se alguém quiser me seguir.pdf</x:t>
        </x:r>
      </x:text>
    </x:comment>
    <x:comment ref="J68" authorId="0">
      <x:text>
        <x:r>
          <x:t>12. C .Se alguém quiser me seguir.pdf</x:t>
        </x:r>
      </x:text>
    </x:comment>
    <x:comment ref="I69" authorId="1">
      <x:text>
        <x:r>
          <x:t>Recorte da partitura (antífona + salmo) extraído do caderno da Missa do domingo</x:t>
        </x:r>
      </x:text>
    </x:comment>
    <x:comment ref="J69" authorId="0">
      <x:text>
        <x:r>
          <x:t>oferendas-22-a.pdf</x:t>
        </x:r>
      </x:text>
    </x:comment>
    <x:comment ref="I70" authorId="1">
      <x:text>
        <x:r>
          <x:t>Recorte da partitura (antífona + salmo) extraído do caderno da Missa do domingo</x:t>
        </x:r>
      </x:text>
    </x:comment>
    <x:comment ref="J70" authorId="0">
      <x:text>
        <x:r>
          <x:t>oferendas-24-b.pdf</x:t>
        </x:r>
      </x:text>
    </x:comment>
    <x:comment ref="I72" authorId="1">
      <x:text>
        <x:r>
          <x:t>'Quando oravas sobre o monte, tua face se fez luz... Eis meu Filho muito amado'.</x:t>
        </x:r>
      </x:text>
    </x:comment>
    <x:comment ref="J72" authorId="0">
      <x:text>
        <x:r>
          <x:t>43_-_Jesus_Cristo,_Luz_da_luz.pdf</x:t>
        </x:r>
      </x:text>
    </x:comment>
    <x:comment ref="I74" authorId="1">
      <x:text>
        <x:r>
          <x:t>voz da nuvem na Transfiguração (refrão)</x:t>
        </x:r>
      </x:text>
    </x:comment>
    <x:comment ref="J74" authorId="0">
      <x:text>
        <x:r>
          <x:t>13 Da nuvem uma voz.pdf</x:t>
        </x:r>
      </x:text>
    </x:comment>
    <x:comment ref="J75" authorId="0">
      <x:text>
        <x:r>
          <x:t>25.B - Se alguém quiser ser o primeiro.pdf</x:t>
        </x:r>
      </x:text>
    </x:comment>
    <x:comment ref="I76" authorId="1">
      <x:text>
        <x:r>
          <x:t>Recorte da partitura (antífona + salmo) extraído do caderno da Missa do domingo</x:t>
        </x:r>
      </x:text>
    </x:comment>
    <x:comment ref="J76" authorId="0">
      <x:text>
        <x:r>
          <x:t>oferendas-25-b.pdf</x:t>
        </x:r>
      </x:text>
    </x:comment>
    <x:comment ref="I77" authorId="1">
      <x:text>
        <x:r>
          <x:t>Recorte da partitura (antífona + salmo) extraído do caderno da Missa do domingo</x:t>
        </x:r>
      </x:text>
    </x:comment>
    <x:comment ref="J77" authorId="0">
      <x:text>
        <x:r>
          <x:t>oferendas-26-b.pdf</x:t>
        </x:r>
      </x:text>
    </x:comment>
    <x:comment ref="J79" authorId="0">
      <x:text>
        <x:r>
          <x:t>26. B - Quem vos der um copo d'água.pdf</x:t>
        </x:r>
      </x:text>
    </x:comment>
    <x:comment ref="J80" authorId="0">
      <x:text>
        <x:r>
          <x:t>5. A - Jesus nos disse.pdf</x:t>
        </x:r>
      </x:text>
    </x:comment>
    <x:comment ref="J81" authorId="0">
      <x:text>
        <x:r>
          <x:t>27. B - O casal foi unido por Deus.pdf</x:t>
        </x:r>
      </x:text>
    </x:comment>
    <x:comment ref="I82" authorId="1">
      <x:text>
        <x:r>
          <x:t>Recorte da partitura (antífona + salmo) extraído do caderno da Missa do domingo</x:t>
        </x:r>
      </x:text>
    </x:comment>
    <x:comment ref="J82" authorId="0">
      <x:text>
        <x:r>
          <x:t>oferendas-27-b.pdf</x:t>
        </x:r>
      </x:text>
    </x:comment>
    <x:comment ref="J83" authorId="0">
      <x:text>
        <x:r>
          <x:t>28. B - Quem deixar sua família.pdf</x:t>
        </x:r>
      </x:text>
    </x:comment>
    <x:comment ref="I84" authorId="1">
      <x:text>
        <x:r>
          <x:t>Recorte da partitura (antífona + salmo) extraído do caderno da Missa do domingo</x:t>
        </x:r>
      </x:text>
    </x:comment>
    <x:comment ref="J84" authorId="0">
      <x:text>
        <x:r>
          <x:t>oferendas-28-b.pdf</x:t>
        </x:r>
      </x:text>
    </x:comment>
    <x:comment ref="I85" authorId="1">
      <x:text>
        <x:r>
          <x:t>Recorte da partitura (antífona + salmo) extraído do caderno da Missa do domingo</x:t>
        </x:r>
      </x:text>
    </x:comment>
    <x:comment ref="J85" authorId="0">
      <x:text>
        <x:r>
          <x:t>oferendas-29-b.pdf</x:t>
        </x:r>
      </x:text>
    </x:comment>
    <x:comment ref="J86" authorId="0">
      <x:text>
        <x:r>
          <x:t>29. B - O Filho do Homem não veio.pdf</x:t>
        </x:r>
      </x:text>
    </x:comment>
    <x:comment ref="I88" authorId="1">
      <x:text>
        <x:r>
          <x:t>2ª opção de antífona da comunhão (no caderno do domingo)</x:t>
        </x:r>
      </x:text>
    </x:comment>
    <x:comment ref="I89" authorId="1">
      <x:text>
        <x:r>
          <x:t>Sem PDF individual no caderno (pasta só tem .sib/.svg e Book_16.pdf, sem camada de texto); letra extraída do SVG 19rL3bOzOP-2RZvAEGkCQQ1TrSSKLTZU5. Refrão: 'sou o cego pelo caminho... eu vos quero ver' (Bartimeu); estr. 5 'comigo ficai' cf. Lc 24,29.</x:t>
        </x:r>
      </x:text>
    </x:comment>
    <x:comment ref="E90" authorId="2">
      <x:text>
        <x:r>
          <x:t>Corrigido — original: 20,3. zero final perdido pelo Excel (20,3 → 20,30)</x:t>
        </x:r>
      </x:text>
    </x:comment>
    <x:comment ref="J90" authorId="0">
      <x:text>
        <x:r>
          <x:t>30. B - Jesus, FIlho de Davi.pdf</x:t>
        </x:r>
      </x:text>
    </x:comment>
    <x:comment ref="I91" authorId="1">
      <x:text>
        <x:r>
          <x:t>Recorte da partitura (antífona + salmo) extraído do caderno da Missa do domingo</x:t>
        </x:r>
      </x:text>
    </x:comment>
    <x:comment ref="J91" authorId="0">
      <x:text>
        <x:r>
          <x:t>oferendas-30-b.pdf</x:t>
        </x:r>
      </x:text>
    </x:comment>
    <x:comment ref="I92" authorId="1">
      <x:text>
        <x:r>
          <x:t>2ª opção de antífona da comunhão (no caderno do domingo)</x:t>
        </x:r>
      </x:text>
    </x:comment>
    <x:comment ref="I93" authorId="1">
      <x:text>
        <x:r>
          <x:t>2ª opção de antífona da comunhão (no caderno do domingo)</x:t>
        </x:r>
      </x:text>
    </x:comment>
    <x:comment ref="I94" authorId="1">
      <x:text>
        <x:r>
          <x:t>sem PDF individual no caderno (pasta PDFs do Caderno I só contém os nºs 1-18). Referência impressa 'Mc 12, 1-12'</x:t>
        </x:r>
      </x:text>
    </x:comment>
    <x:comment ref="J95" authorId="0">
      <x:text>
        <x:r>
          <x:t>27. A - Comunhão - O dono arrendará .pdf</x:t>
        </x:r>
      </x:text>
    </x:comment>
    <x:comment ref="I96" authorId="1">
      <x:text>
        <x:r>
          <x:t>Recorte da partitura (antífona + salmo) extraído do caderno da Missa do domingo</x:t>
        </x:r>
      </x:text>
    </x:comment>
    <x:comment ref="J96" authorId="0">
      <x:text>
        <x:r>
          <x:t>oferendas-27-a.pdf</x:t>
        </x:r>
      </x:text>
    </x:comment>
    <x:comment ref="J97" authorId="0">
      <x:text>
        <x:r>
          <x:t>29. A - Dai a César.pdf</x:t>
        </x:r>
      </x:text>
    </x:comment>
    <x:comment ref="I98" authorId="1">
      <x:text>
        <x:r>
          <x:t>Recorte da partitura (antífona + salmo) extraído do caderno da Missa do domingo</x:t>
        </x:r>
      </x:text>
    </x:comment>
    <x:comment ref="J98" authorId="0">
      <x:text>
        <x:r>
          <x:t>oferendas-29-a.pdf</x:t>
        </x:r>
      </x:text>
    </x:comment>
    <x:comment ref="J99" authorId="0">
      <x:text>
        <x:r>
          <x:t>32. C. O Senhor é o Deus dos vivos.pdf</x:t>
        </x:r>
      </x:text>
    </x:comment>
    <x:comment ref="I100" authorId="1">
      <x:text>
        <x:r>
          <x:t>Texto hebraico e tradução de Dt 6,4 (citado em Mc 12,29).</x:t>
        </x:r>
      </x:text>
    </x:comment>
    <x:comment ref="J100" authorId="0">
      <x:text>
        <x:r>
          <x:t>Shemá, Israel - Escuta, Israel.pdf</x:t>
        </x:r>
      </x:text>
    </x:comment>
    <x:comment ref="J101" authorId="0">
      <x:text>
        <x:r>
          <x:t>30. A - Amarás o Senhor.pdf</x:t>
        </x:r>
      </x:text>
    </x:comment>
    <x:comment ref="J102" authorId="0">
      <x:text>
        <x:r>
          <x:t>31. B - Amarás o Senhor o teu Deus.pdf</x:t>
        </x:r>
      </x:text>
    </x:comment>
    <x:comment ref="I103" authorId="1">
      <x:text>
        <x:r>
          <x:t>Recorte da partitura (antífona + salmo) extraído do caderno da Missa do domingo</x:t>
        </x:r>
      </x:text>
    </x:comment>
    <x:comment ref="J103" authorId="0">
      <x:text>
        <x:r>
          <x:t>oferendas-30-a.pdf</x:t>
        </x:r>
      </x:text>
    </x:comment>
    <x:comment ref="I104" authorId="1">
      <x:text>
        <x:r>
          <x:t>Recorte da partitura (antífona + salmo) extraído do caderno da Missa do domingo</x:t>
        </x:r>
      </x:text>
    </x:comment>
    <x:comment ref="J104" authorId="0">
      <x:text>
        <x:r>
          <x:t>oferendas-31-b.pdf</x:t>
        </x:r>
      </x:text>
    </x:comment>
    <x:comment ref="J105" authorId="0">
      <x:text>
        <x:r>
          <x:t>32. B. Eu vos digo que a viúva.pdf</x:t>
        </x:r>
      </x:text>
    </x:comment>
    <x:comment ref="I106" authorId="1">
      <x:text>
        <x:r>
          <x:t>Recorte da partitura (antífona + salmo) extraído do caderno da Missa do domingo</x:t>
        </x:r>
      </x:text>
    </x:comment>
    <x:comment ref="J106" authorId="0">
      <x:text>
        <x:r>
          <x:t>oferendas-32-b.pdf</x:t>
        </x:r>
      </x:text>
    </x:comment>
    <x:comment ref="I107" authorId="1">
      <x:text>
        <x:r>
          <x:t>Recorte da partitura (antífona + salmo) extraído do caderno da Missa do domingo</x:t>
        </x:r>
      </x:text>
    </x:comment>
    <x:comment ref="J107" authorId="0">
      <x:text>
        <x:r>
          <x:t>oferendas-33-c.pdf</x:t>
        </x:r>
      </x:text>
    </x:comment>
    <x:comment ref="I108" authorId="1">
      <x:text>
        <x:r>
          <x:t>Partitura: 'Mt 10,20 Mt 19,22' (leia-se 10,22).</x:t>
        </x:r>
      </x:text>
    </x:comment>
    <x:comment ref="J108" authorId="0">
      <x:text>
        <x:r>
          <x:t>O meu Espírito conduz.pdf</x:t>
        </x:r>
      </x:text>
    </x:comment>
    <x:comment ref="J109" authorId="0">
      <x:text>
        <x:r>
          <x:t>33. C. Nenhum dos cabelos.pdf</x:t>
        </x:r>
      </x:text>
    </x:comment>
    <x:comment ref="E110" authorId="2">
      <x:text>
        <x:r>
          <x:t>Verificar: "O céu e a terra passarão" está em Mt 24,35.</x:t>
        </x:r>
      </x:text>
    </x:comment>
    <x:comment ref="J110" authorId="0">
      <x:text>
        <x:r>
          <x:t>33. B - O céu e a terra passarão.pdf</x:t>
        </x:r>
      </x:text>
    </x:comment>
    <x:comment ref="I111" authorId="1">
      <x:text>
        <x:r>
          <x:t>Recorte da partitura (antífona + salmo) extraído do caderno da Missa do domingo</x:t>
        </x:r>
      </x:text>
    </x:comment>
    <x:comment ref="J111" authorId="0">
      <x:text>
        <x:r>
          <x:t>oferendas-33-b.pdf</x:t>
        </x:r>
      </x:text>
    </x:comment>
    <x:comment ref="I112" authorId="1">
      <x:text>
        <x:r>
          <x:t>pasta '03. Caderno III' vazia no Drive (sem PDFs individuais)</x:t>
        </x:r>
      </x:text>
    </x:comment>
    <x:comment ref="J113" authorId="0">
      <x:text>
        <x:r>
          <x:t>1. AB. Vigiai, diz Jesus, vigiai.pdf</x:t>
        </x:r>
      </x:text>
    </x:comment>
    <x:comment ref="I114" authorId="1">
      <x:text>
        <x:r>
          <x:t>impresso 'Mt 26,20'; a frase cantada ('Um de vós haverá de me trair') é Mt 26,21; estrofes = Sl 40(41)</x:t>
        </x:r>
      </x:text>
    </x:comment>
    <x:comment ref="J114" authorId="0">
      <x:text>
        <x:r>
          <x:t>06 Na Ceia Jesus declarou.pdf</x:t>
        </x:r>
      </x:text>
    </x:comment>
    <x:comment ref="I115" authorId="1">
      <x:text>
        <x:r>
          <x:t>Refrão: palavras da instituição ('corpo por vós doado... sangue da nova aliança'); estrofes 1-4 parafraseiam Jo 6,35.51.54-55; estr. 5 Jo 13,34 / 15,12</x:t>
        </x:r>
      </x:text>
    </x:comment>
    <x:comment ref="J115" authorId="0">
      <x:text>
        <x:r>
          <x:t>Eis meu corpo por vós doado.pdf</x:t>
        </x:r>
      </x:text>
    </x:comment>
    <x:comment ref="I116" authorId="1">
      <x:text>
        <x:r>
          <x:t>'Eu quis comer esta ceia agora' (Lc 22,15); 'Tomai, comei: é meu corpo'; estrofe 4 Jo 15,12. L. e M.: Waldeci Farias.</x:t>
        </x:r>
      </x:text>
    </x:comment>
    <x:comment ref="J116" authorId="0">
      <x:text>
        <x:r>
          <x:t>29_-_Eu_quis_comer....pdf</x:t>
        </x:r>
      </x:text>
    </x:comment>
    <x:comment ref="I117" authorId="1">
      <x:text>
        <x:r>
          <x:t>Sem PDF individual no caderno (pasta só tem .sib/.svg e Book_16.pdf, sem camada de texto); letra extraída do SVG 1mHkuRrDeU10ta5ExBt2PpZOllGchSvuE. O filii et filiae, trad. Weber; estrofes narram Mc 16,1-7, Jo 20,3-8 e Jo 20,19-29 (Tomé).</x:t>
        </x:r>
      </x:text>
    </x:comment>
    <x:comment ref="J118" authorId="0">
      <x:text>
        <x:r>
          <x:t>1. ABC. Não procureis entre os mortos.pdf</x:t>
        </x:r>
      </x:text>
    </x:comment>
    <x:comment ref="J119" authorId="0">
      <x:text>
        <x:r>
          <x:t>Aleluia! Ide pelo mundo.pdf</x:t>
        </x:r>
      </x:text>
    </x:comment>
  </x:commentList>
</x:comments>
</file>

<file path=xl/comments4.xml><?xml version="1.0" encoding="utf-8"?>
<x:comments xmlns:x="http://schemas.openxmlformats.org/spreadsheetml/2006/main">
  <x:authors>
    <x:author>Nota</x:author>
    <x:author>Drive</x:author>
    <x:author>Revisão</x:author>
  </x:authors>
  <x:commentList>
    <x:comment ref="I5" authorId="0">
      <x:text>
        <x:r>
          <x:t>1ª estrofe narra a Anunciação ('Ave, cheia de graça!', 'Em mim assim se faça').</x:t>
        </x:r>
      </x:text>
    </x:comment>
    <x:comment ref="J5" authorId="1">
      <x:text>
        <x:r>
          <x:t>Um Anjo à Virgem Santa.pdf</x:t>
        </x:r>
      </x:text>
    </x:comment>
    <x:comment ref="J6" authorId="1">
      <x:text>
        <x:r>
          <x:t>4.B Maria, alegra-te, ó cheia de graça.pdf</x:t>
        </x:r>
      </x:text>
    </x:comment>
    <x:comment ref="I7" authorId="0">
      <x:text>
        <x:r>
          <x:t>Letra ODC. Refrão: 'cheia de graça' (Lc 1,28); estrofes parafraseiam Lc 1,26-56 e 2,1-19 (Lc 1,38; 1,45).</x:t>
        </x:r>
      </x:text>
    </x:comment>
    <x:comment ref="J7" authorId="1">
      <x:text>
        <x:r>
          <x:t>maria cheia de graça.pdf</x:t>
        </x:r>
      </x:text>
    </x:comment>
    <x:comment ref="I8" authorId="0">
      <x:text>
        <x:r>
          <x:t>Sem PDF individual: a pasta '11. Caderno XI' está vazia no Drive; letra lida do PDF do volume (pág. 25). Oração da Ave-Maria.</x:t>
        </x:r>
      </x:text>
    </x:comment>
    <x:comment ref="I9" authorId="0">
      <x:text>
        <x:r>
          <x:t>Sem PDF individual no caderno (pasta só tem .sib/.svg e Book_16.pdf, sem camada de texto); letra extraída do SVG 1TsZkWiAsaBkHiSQWPhvUSnBC7uIfRz_z. Paráfrase de Lc 1,28 (saudação), 1,38 (serva do Senhor) e 1,45 (feliz a que acreditou).</x:t>
        </x:r>
      </x:text>
    </x:comment>
    <x:comment ref="I10" authorId="0">
      <x:text>
        <x:r>
          <x:t>texto da Ave-Maria (Lc 1,28 e 1,42)</x:t>
        </x:r>
      </x:text>
    </x:comment>
    <x:comment ref="J10" authorId="1">
      <x:text>
        <x:r>
          <x:t>01 Ave Maria.pdf</x:t>
        </x:r>
      </x:text>
    </x:comment>
    <x:comment ref="I11" authorId="0">
      <x:text>
        <x:r>
          <x:t>Partitura: Lc 1,31-37; as estrofes parafraseiam a Anunciação ('Não temas, Maria...', 'faça-se em mim... sou serva do Senhor', v. 38); 4ª estrofe ecoa Lc 2,14.</x:t>
        </x:r>
      </x:text>
    </x:comment>
    <x:comment ref="J11" authorId="1">
      <x:text>
        <x:r>
          <x:t>Este é o pão da vida, o corpo do Senhor.pdf</x:t>
        </x:r>
      </x:text>
    </x:comment>
    <x:comment ref="J12" authorId="1">
      <x:text>
        <x:r>
          <x:t>4. A virgem conceberá.pdf</x:t>
        </x:r>
      </x:text>
    </x:comment>
    <x:comment ref="J13" authorId="1">
      <x:text>
        <x:r>
          <x:t>4. C - Maria és bendita.pdf</x:t>
        </x:r>
      </x:text>
    </x:comment>
    <x:comment ref="I14" authorId="0">
      <x:text>
        <x:r>
          <x:t>Baseado em texto italiano; 'Mãe do meu Senhor' = Lc 1,43; estrofe 3 cita Lc 2,14.</x:t>
        </x:r>
      </x:text>
    </x:comment>
    <x:comment ref="J14" authorId="1">
      <x:text>
        <x:r>
          <x:t>14 Mãe do meu Senhor e da Igreja.pdf</x:t>
        </x:r>
      </x:text>
    </x:comment>
    <x:comment ref="I15" authorId="0">
      <x:text>
        <x:r>
          <x:t>Caderno XIV sem PDFs individuais (só MSCZ/PNG); letra lida do PNG 1XApdJv1lN2uv3pLT2zh_gYrzuIMjecu8; cita também Lc 1,53 ('Deus que os famintos sacia')</x:t>
        </x:r>
      </x:text>
    </x:comment>
    <x:comment ref="I16" authorId="0">
      <x:text>
        <x:r>
          <x:t>Partitura intitulada '(Magnificat)'; paráfrase de Telles Ramón.</x:t>
        </x:r>
      </x:text>
    </x:comment>
    <x:comment ref="J16" authorId="1">
      <x:text>
        <x:r>
          <x:t>Minha alma glorifica o Senhor.pdf</x:t>
        </x:r>
      </x:text>
    </x:comment>
    <x:comment ref="I17" authorId="0">
      <x:text>
        <x:r>
          <x:t>Sem PDF individual: a pasta '11. Caderno XI' está vazia no Drive; letra lida do PDF do volume (pág. 30). Refrão 'Salve, Sancta Parens'; estrofes do Magnificat.</x:t>
        </x:r>
      </x:text>
    </x:comment>
    <x:comment ref="I18" authorId="0">
      <x:text>
        <x:r>
          <x:t>Estrofes parafraseiam o Magnificat. Arquivo grafa 'Sennhor'.</x:t>
        </x:r>
      </x:text>
    </x:comment>
    <x:comment ref="J18" authorId="1">
      <x:text>
        <x:r>
          <x:t>35_-_Maria,_a_Mãe_do_Sennhor.pdf</x:t>
        </x:r>
      </x:text>
    </x:comment>
    <x:comment ref="I19" authorId="0">
      <x:text>
        <x:r>
          <x:t>Estrofes 3-6 do Magnificat (Lc 1,49-52); refrão de louvor a Maria.</x:t>
        </x:r>
      </x:text>
    </x:comment>
    <x:comment ref="J19" authorId="1">
      <x:text>
        <x:r>
          <x:t>50_-_Com_os_anjos_de_Deus.pdf</x:t>
        </x:r>
      </x:text>
    </x:comment>
    <x:comment ref="J20" authorId="1">
      <x:text>
        <x:r>
          <x:t>52_-_Magnificat.pdf</x:t>
        </x:r>
      </x:text>
    </x:comment>
    <x:comment ref="I21" authorId="0">
      <x:text>
        <x:r>
          <x:t>Caderno XIV sem PDFs individuais (só MSCZ/PNG); letra lida do PNG 1IS7lzwpg9Cx08qNp_HFG-N0Qn3wKhBKd; refrão Lc 1,49</x:t>
        </x:r>
      </x:text>
    </x:comment>
    <x:comment ref="I22" authorId="0">
      <x:text>
        <x:r>
          <x:t>Magnificat.</x:t>
        </x:r>
      </x:text>
    </x:comment>
    <x:comment ref="J22" authorId="1">
      <x:text>
        <x:r>
          <x:t>15 - Minh'alma_glorifica_o_Senhor.pdf</x:t>
        </x:r>
      </x:text>
    </x:comment>
    <x:comment ref="I23" authorId="0">
      <x:text>
        <x:r>
          <x:t>estrofes = Magníficat</x:t>
        </x:r>
      </x:text>
    </x:comment>
    <x:comment ref="J23" authorId="1">
      <x:text>
        <x:r>
          <x:t>05 Deus te salve, ó Maria!.pdf</x:t>
        </x:r>
      </x:text>
    </x:comment>
    <x:comment ref="I24" authorId="0">
      <x:text>
        <x:r>
          <x:t>Atribuição pelo título; conferir se a letra parafraseia o Magnificat.</x:t>
        </x:r>
      </x:text>
    </x:comment>
    <x:comment ref="I25" authorId="0">
      <x:text>
        <x:r>
          <x:t>refrão = Lc 1,48; estrofe 3 = Lc 1,45</x:t>
        </x:r>
      </x:text>
    </x:comment>
    <x:comment ref="J25" authorId="1">
      <x:text>
        <x:r>
          <x:t>41 Todas as gerações.pdf</x:t>
        </x:r>
      </x:text>
    </x:comment>
    <x:comment ref="I26" authorId="0">
      <x:text>
        <x:r>
          <x:t>Caderno XIV sem PDFs individuais (só MSCZ/PNG); letra lida do PNG 1-dGy73qlVk-xhlefIv6Q4MaV9U8OSJ4f</x:t>
        </x:r>
      </x:text>
    </x:comment>
    <x:comment ref="J27" authorId="1">
      <x:text>
        <x:r>
          <x:t>Natividade de João Batista - João Batista é seu nome.pdf</x:t>
        </x:r>
      </x:text>
    </x:comment>
    <x:comment ref="I28" authorId="0">
      <x:text>
        <x:r>
          <x:t>Estrofes parafraseiam o anúncio aos pastores (boa nova de grande alegria, anjos, 'Glória a Deus... paz'); estr. 1 evoca Is 9,1; estr. 5 Lc 1,52</x:t>
        </x:r>
      </x:text>
    </x:comment>
    <x:comment ref="J28" authorId="1">
      <x:text>
        <x:r>
          <x:t>No presépio pequenino.pdf</x:t>
        </x:r>
      </x:text>
    </x:comment>
    <x:comment ref="I29" authorId="0">
      <x:text>
        <x:r>
          <x:t>'Uma grande alegria... o Anjo anuncia: nasceu hoje o Salvador'</x:t>
        </x:r>
      </x:text>
    </x:comment>
    <x:comment ref="J29" authorId="1">
      <x:text>
        <x:r>
          <x:t>Uma grande alegria, aleluia.pdf</x:t>
        </x:r>
      </x:text>
    </x:comment>
    <x:comment ref="I30" authorId="0">
      <x:text>
        <x:r>
          <x:t>Refrão cita Lc 2,14 ('Glória a Deus nos altos céus e na terra paz aos homens'); estrofes livres (Maria de Fátima de Oliveira)</x:t>
        </x:r>
      </x:text>
    </x:comment>
    <x:comment ref="J30" authorId="1">
      <x:text>
        <x:r>
          <x:t>Aleluia, glória a Deus. Da flor plantada na terra.pdf</x:t>
        </x:r>
      </x:text>
    </x:comment>
    <x:comment ref="I31" authorId="0">
      <x:text>
        <x:r>
          <x:t>Refrão orante: 'Glória a Deus no alto do céu' (Lc 2,14a).</x:t>
        </x:r>
      </x:text>
    </x:comment>
    <x:comment ref="J31" authorId="1">
      <x:text>
        <x:r>
          <x:t>15 Gl¢ria, aleluia!.pdf</x:t>
        </x:r>
      </x:text>
    </x:comment>
    <x:comment ref="I32" authorId="0">
      <x:text>
        <x:r>
          <x:t>Caderno XIV sem PDFs individuais (só MSCZ/PNG); letra lida do PNG 1oaiCevL1P4K4nH2j2Ejy-jkt8fLr9lxf; refrão 'Glória a Deus nas alturas'; melodia francesa</x:t>
        </x:r>
      </x:text>
    </x:comment>
    <x:comment ref="I33" authorId="0">
      <x:text>
        <x:r>
          <x:t>Sem PDF individual no caderno (pasta só tem .sib/.svg e Book_16.pdf, sem camada de texto); letra extraída do SVG 1Kw8qutzVgD5UutyfamQLw6ZUZHjZen8p. Refrão = Lc 2,16; estrofes do Sl 126 ('Se o Senhor não construir a casa'). Nota na partitura: 1º de janeiro → vol. XI, p. 30 'Salve, ó Santa Mãe'.</x:t>
        </x:r>
      </x:text>
    </x:comment>
    <x:comment ref="I34" authorId="0">
      <x:text>
        <x:r>
          <x:t>Refrão combina Lc 2,19.51 (guardava no coração) e Lc 1,45 (feliz porque creste); estrofes citam o Magnificat (Lc 1,52-53).</x:t>
        </x:r>
      </x:text>
    </x:comment>
    <x:comment ref="J34" authorId="1">
      <x:text>
        <x:r>
          <x:t>Ouviste a palavra de Deus.pdf</x:t>
        </x:r>
      </x:text>
    </x:comment>
    <x:comment ref="I35" authorId="0">
      <x:text>
        <x:r>
          <x:t>sem PDF individual no caderno (pasta PDFs do Caderno I só contém os nºs 1-18). Virgem oferente apresenta o Menino (Apresentação no Templo); Maria junto à cruz evoca Jo 19,25</x:t>
        </x:r>
      </x:text>
    </x:comment>
    <x:comment ref="I36" authorId="0">
      <x:text>
        <x:r>
          <x:t>Refrão Lc 2,32; estrofes Simeão e Nunc dimittis.</x:t>
        </x:r>
      </x:text>
    </x:comment>
    <x:comment ref="J36" authorId="1">
      <x:text>
        <x:r>
          <x:t>44_-_Jesus,_Luz_das_nações.pdf</x:t>
        </x:r>
      </x:text>
    </x:comment>
    <x:comment ref="I37" authorId="0">
      <x:text>
        <x:r>
          <x:t>Sem PDF individual: a pasta '11. Caderno XI' está vazia no Drive; letra lida do PDF do volume (pág. 11). Impresso 'Lc 2, 29-32'.</x:t>
        </x:r>
      </x:text>
    </x:comment>
    <x:comment ref="I38" authorId="0">
      <x:text>
        <x:r>
          <x:t>refrão = antífona 'Senex puerum portabat'; estrofes = Nunc dimittis (Lc 2,29-32)</x:t>
        </x:r>
      </x:text>
    </x:comment>
    <x:comment ref="J38" authorId="1">
      <x:text>
        <x:r>
          <x:t>44 O ancião toma o Menino.pdf</x:t>
        </x:r>
      </x:text>
    </x:comment>
    <x:comment ref="I39" authorId="0">
      <x:text>
        <x:r>
          <x:t>'Lc 2,29-32' impresso; Nunc dimittis com antífona (Lc 2,30-32)</x:t>
        </x:r>
      </x:text>
    </x:comment>
    <x:comment ref="J39" authorId="1">
      <x:text>
        <x:r>
          <x:t>07 Apresentação do Senhor (Lc 2,29-32).pdf</x:t>
        </x:r>
      </x:text>
    </x:comment>
    <x:comment ref="J40" authorId="1">
      <x:text>
        <x:r>
          <x:t>2. SAGRADA FAMÍLIA. O menino crescia.pdf</x:t>
        </x:r>
      </x:text>
    </x:comment>
    <x:comment ref="I41" authorId="0">
      <x:text>
        <x:r>
          <x:t>Partitura imprime 'Lc 2, 48-49'.</x:t>
        </x:r>
      </x:text>
    </x:comment>
    <x:comment ref="J41" authorId="1">
      <x:text>
        <x:r>
          <x:t>Meu filho porque agiste assim conosco.pdf</x:t>
        </x:r>
      </x:text>
    </x:comment>
    <x:comment ref="I42" authorId="0">
      <x:text>
        <x:r>
          <x:t>Partitura imprime 'Lc 2,51' junto à estrofe 3 (Maria guardava a Palavra no coração); refrão genérico.</x:t>
        </x:r>
      </x:text>
    </x:comment>
    <x:comment ref="J42" authorId="1">
      <x:text>
        <x:r>
          <x:t>Guarda a palavra.pdf</x:t>
        </x:r>
      </x:text>
    </x:comment>
    <x:comment ref="J43" authorId="1">
      <x:text>
        <x:r>
          <x:t>2. A. C - Preparai.pdf</x:t>
        </x:r>
      </x:text>
    </x:comment>
    <x:comment ref="I44" authorId="0">
      <x:text>
        <x:r>
          <x:t>Sem PDF individual no caderno '12. Caderno XII' (há só 11 PDFs: 01,04,06,09,12,17,18,19,21,24,27); letra do PDF do volume. Is 40,3.</x:t>
        </x:r>
      </x:text>
    </x:comment>
    <x:comment ref="J45" authorId="1">
      <x:text>
        <x:r>
          <x:t>2.B. Virá alguém depois de mim.pdf</x:t>
        </x:r>
      </x:text>
    </x:comment>
    <x:comment ref="I46" authorId="0">
      <x:text>
        <x:r>
          <x:t>Partitura imprime 'Lc 3,16'; cf. também Jo 1,26.33. Estrofes: Sl 33(34),2-7.18-19.</x:t>
        </x:r>
      </x:text>
    </x:comment>
    <x:comment ref="J46" authorId="1">
      <x:text>
        <x:r>
          <x:t>com água eu vos batizo.pdf</x:t>
        </x:r>
      </x:text>
    </x:comment>
    <x:comment ref="I47" authorId="0">
      <x:text>
        <x:r>
          <x:t>Caderno XIV sem PDFs individuais (só MSCZ/PNG); letra lida do PNG 19cIDrVBGK__EpT1s1nIdWQ42mkJNSMLY; 'escutai o que ele diz' ecoa Mt 17,5 (Transfiguração)</x:t>
        </x:r>
      </x:text>
    </x:comment>
    <x:comment ref="I48" authorId="0">
      <x:text>
        <x:r>
          <x:t>Recorte da partitura (antífona + salmo) extraído do caderno da Missa do domingo</x:t>
        </x:r>
      </x:text>
    </x:comment>
    <x:comment ref="J48" authorId="1">
      <x:text>
        <x:r>
          <x:t>oferendas-02-a.pdf</x:t>
        </x:r>
      </x:text>
    </x:comment>
    <x:comment ref="A49" authorId="2">
      <x:text>
        <x:r>
          <x:t>Corrigido — original: 3,4. "O homem não vive somente de pão" = Lc 4,4 (original: 3,4, que é "Preparai os caminhos")</x:t>
        </x:r>
      </x:text>
    </x:comment>
    <x:comment ref="J49" authorId="1">
      <x:text>
        <x:r>
          <x:t>1. ABC. O homem não vive somente de pão.pdf</x:t>
        </x:r>
      </x:text>
    </x:comment>
    <x:comment ref="I50" authorId="0">
      <x:text>
        <x:r>
          <x:t>Partitura imprime '(Mt 4,4)' no versículo (cita Dt 8,3); refrão 'A salvação, a glória e o poder' ecoa Ap 19,1. Aclamação ao Evangelho.</x:t>
        </x:r>
      </x:text>
    </x:comment>
    <x:comment ref="J50" authorId="1">
      <x:text>
        <x:r>
          <x:t>a salvação á gloria e o poder.pdf</x:t>
        </x:r>
      </x:text>
    </x:comment>
    <x:comment ref="I51" authorId="0">
      <x:text>
        <x:r>
          <x:t>Caderno XIV sem PDFs individuais (só MSCZ/PNG); letra lida do PNG 1k_vqai9yxRkLb1QP6-Eh8ANeSPNoHXay; refrão 'O homem não vive somente de pão...' (Dt 8,3)</x:t>
        </x:r>
      </x:text>
    </x:comment>
    <x:comment ref="J52" authorId="1">
      <x:text>
        <x:r>
          <x:t>3. C. O Espírito de Deus.pdf</x:t>
        </x:r>
      </x:text>
    </x:comment>
    <x:comment ref="I53" authorId="0">
      <x:text>
        <x:r>
          <x:t>Recorte da partitura (antífona + salmo) extraído do caderno da Missa do domingo</x:t>
        </x:r>
      </x:text>
    </x:comment>
    <x:comment ref="J53" authorId="1">
      <x:text>
        <x:r>
          <x:t>oferendas-03-c.pdf</x:t>
        </x:r>
      </x:text>
    </x:comment>
    <x:comment ref="I54" authorId="0">
      <x:text>
        <x:r>
          <x:t>'Lc 4,18-19' impresso; cita Is 61,1-2</x:t>
        </x:r>
      </x:text>
    </x:comment>
    <x:comment ref="J54" authorId="1">
      <x:text>
        <x:r>
          <x:t>20 O Espírito do Senhor repousa sobre mim.pdf</x:t>
        </x:r>
      </x:text>
    </x:comment>
    <x:comment ref="J55" authorId="1">
      <x:text>
        <x:r>
          <x:t>14. B - Um profeta só não é considerado.pdf</x:t>
        </x:r>
      </x:text>
    </x:comment>
    <x:comment ref="J56" authorId="1">
      <x:text>
        <x:r>
          <x:t>4. C. Eu vos digo com certeza.pdf</x:t>
        </x:r>
      </x:text>
    </x:comment>
    <x:comment ref="I57" authorId="0">
      <x:text>
        <x:r>
          <x:t>Recorte da partitura (antífona + salmo) extraído do caderno da Missa do domingo</x:t>
        </x:r>
      </x:text>
    </x:comment>
    <x:comment ref="J57" authorId="1">
      <x:text>
        <x:r>
          <x:t>oferendas-04-c.pdf</x:t>
        </x:r>
      </x:text>
    </x:comment>
    <x:comment ref="J58" authorId="1">
      <x:text>
        <x:r>
          <x:t>3. A - Jesus ensinava a palavra.pdf</x:t>
        </x:r>
      </x:text>
    </x:comment>
    <x:comment ref="J59" authorId="1">
      <x:text>
        <x:r>
          <x:t>4. B - Comunhão - Eis um novo mandamento.pdf</x:t>
        </x:r>
      </x:text>
    </x:comment>
    <x:comment ref="I60" authorId="0">
      <x:text>
        <x:r>
          <x:t>Recorte da partitura (antífona + salmo) extraído do caderno da Missa do domingo</x:t>
        </x:r>
      </x:text>
    </x:comment>
    <x:comment ref="J60" authorId="1">
      <x:text>
        <x:r>
          <x:t>oferendas-04-b.pdf</x:t>
        </x:r>
      </x:text>
    </x:comment>
    <x:comment ref="I61" authorId="0">
      <x:text>
        <x:r>
          <x:t>Recorte da partitura (antífona + salmo) extraído do caderno da Missa do domingo</x:t>
        </x:r>
      </x:text>
    </x:comment>
    <x:comment ref="J61" authorId="1">
      <x:text>
        <x:r>
          <x:t>oferendas-05-b.pdf</x:t>
        </x:r>
      </x:text>
    </x:comment>
    <x:comment ref="J62" authorId="1">
      <x:text>
        <x:r>
          <x:t>5. B - Comunhão - Vamos também a outros lugares.pdf</x:t>
        </x:r>
      </x:text>
    </x:comment>
    <x:comment ref="I63" authorId="0">
      <x:text>
        <x:r>
          <x:t>Vocação dos pescadores (barco, redes, 'pescador de outros lagos').</x:t>
        </x:r>
      </x:text>
    </x:comment>
    <x:comment ref="J63" authorId="1">
      <x:text>
        <x:r>
          <x:t>Tu te abeiraste da praia.pdf</x:t>
        </x:r>
      </x:text>
    </x:comment>
    <x:comment ref="J64" authorId="1">
      <x:text>
        <x:r>
          <x:t>5. C. Ó mestre trabalhamos toda a noite.pdf</x:t>
        </x:r>
      </x:text>
    </x:comment>
    <x:comment ref="I65" authorId="0">
      <x:text>
        <x:r>
          <x:t>Recorte da partitura (antífona + salmo) extraído do caderno da Missa do domingo</x:t>
        </x:r>
      </x:text>
    </x:comment>
    <x:comment ref="J65" authorId="1">
      <x:text>
        <x:r>
          <x:t>oferendas-05-c.pdf</x:t>
        </x:r>
      </x:text>
    </x:comment>
    <x:comment ref="J66" authorId="1">
      <x:text>
        <x:r>
          <x:t>6. B. Se queres, Senhor.pdf</x:t>
        </x:r>
      </x:text>
    </x:comment>
    <x:comment ref="I67" authorId="0">
      <x:text>
        <x:r>
          <x:t>Recorte da partitura (antífona + salmo) extraído do caderno da Missa do domingo</x:t>
        </x:r>
      </x:text>
    </x:comment>
    <x:comment ref="J67" authorId="1">
      <x:text>
        <x:r>
          <x:t>oferendas-06-b.pdf</x:t>
        </x:r>
      </x:text>
    </x:comment>
    <x:comment ref="J68" authorId="1">
      <x:text>
        <x:r>
          <x:t>7. B. Eu te ordeno.pdf</x:t>
        </x:r>
      </x:text>
    </x:comment>
    <x:comment ref="I69" authorId="0">
      <x:text>
        <x:r>
          <x:t>Recorte da partitura (antífona + salmo) extraído do caderno da Missa do domingo</x:t>
        </x:r>
      </x:text>
    </x:comment>
    <x:comment ref="J69" authorId="1">
      <x:text>
        <x:r>
          <x:t>oferendas-07-b.pdf</x:t>
        </x:r>
      </x:text>
    </x:comment>
    <x:comment ref="J70" authorId="1">
      <x:text>
        <x:r>
          <x:t>10. A - Misericórdia é o que eu quero.pdf</x:t>
        </x:r>
      </x:text>
    </x:comment>
    <x:comment ref="I71" authorId="0">
      <x:text>
        <x:r>
          <x:t>Recorte da partitura (antífona + salmo) extraído do caderno da Missa do domingo</x:t>
        </x:r>
      </x:text>
    </x:comment>
    <x:comment ref="J71" authorId="1">
      <x:text>
        <x:r>
          <x:t>oferendas-10-a.pdf</x:t>
        </x:r>
      </x:text>
    </x:comment>
    <x:comment ref="J72" authorId="1">
      <x:text>
        <x:r>
          <x:t>8. B. Ninguém põe remendo velho.pdf</x:t>
        </x:r>
      </x:text>
    </x:comment>
    <x:comment ref="I73" authorId="0">
      <x:text>
        <x:r>
          <x:t>Recorte da partitura (antífona + salmo) extraído do caderno da Missa do domingo</x:t>
        </x:r>
      </x:text>
    </x:comment>
    <x:comment ref="J73" authorId="1">
      <x:text>
        <x:r>
          <x:t>oferendas-08-b.pdf</x:t>
        </x:r>
      </x:text>
    </x:comment>
    <x:comment ref="J74" authorId="1">
      <x:text>
        <x:r>
          <x:t>9. B. O sábado foi feito para o homem.pdf</x:t>
        </x:r>
      </x:text>
    </x:comment>
    <x:comment ref="I75" authorId="0">
      <x:text>
        <x:r>
          <x:t>Recorte da partitura (antífona + salmo) extraído do caderno da Missa do domingo</x:t>
        </x:r>
      </x:text>
    </x:comment>
    <x:comment ref="J75" authorId="1">
      <x:text>
        <x:r>
          <x:t>oferendas-09-b.pdf</x:t>
        </x:r>
      </x:text>
    </x:comment>
    <x:comment ref="J76" authorId="1">
      <x:text>
        <x:r>
          <x:t>4. A. Felizes os que têm um coração de pobre.pdf</x:t>
        </x:r>
      </x:text>
    </x:comment>
    <x:comment ref="J77" authorId="1">
      <x:text>
        <x:r>
          <x:t>6. C. Felizes de vós que sois pobres.pdf</x:t>
        </x:r>
      </x:text>
    </x:comment>
    <x:comment ref="I78" authorId="0">
      <x:text>
        <x:r>
          <x:t>Recorte da partitura (antífona + salmo) extraído do caderno da Missa do domingo</x:t>
        </x:r>
      </x:text>
    </x:comment>
    <x:comment ref="J78" authorId="1">
      <x:text>
        <x:r>
          <x:t>oferendas-06-c.pdf</x:t>
        </x:r>
      </x:text>
    </x:comment>
    <x:comment ref="I79" authorId="0">
      <x:text>
        <x:r>
          <x:t>Recorte da partitura (antífona + salmo) extraído do caderno da Missa do domingo</x:t>
        </x:r>
      </x:text>
    </x:comment>
    <x:comment ref="J79" authorId="1">
      <x:text>
        <x:r>
          <x:t>oferendas-07-c.pdf</x:t>
        </x:r>
      </x:text>
    </x:comment>
    <x:comment ref="J80" authorId="1">
      <x:text>
        <x:r>
          <x:t>7. A - Sede perfeitos.pdf</x:t>
        </x:r>
      </x:text>
    </x:comment>
    <x:comment ref="I81" authorId="0">
      <x:text>
        <x:r>
          <x:t>Sem PDF individual: a pasta '11. Caderno XI' está vazia no Drive; letra lida do PDF do volume (pág. 26). A) Lc 6,36; B) 'Sede perfeitos como o vosso Pai celeste' Mt 5,48. Impresso 'Salmo 14' nas estrofes.</x:t>
        </x:r>
      </x:text>
    </x:comment>
    <x:comment ref="J82" authorId="1">
      <x:text>
        <x:r>
          <x:t>7. C. Perdoai e vos será perdoado.pdf</x:t>
        </x:r>
      </x:text>
    </x:comment>
    <x:comment ref="F83" authorId="2">
      <x:text>
        <x:r>
          <x:t>Verificar: Mc 3,33 ("Quem é minha mãe?") não corresponde a "A boa árvore".</x:t>
        </x:r>
      </x:text>
    </x:comment>
    <x:comment ref="J83" authorId="1">
      <x:text>
        <x:r>
          <x:t>8. C. A boa árvore.pdf</x:t>
        </x:r>
      </x:text>
    </x:comment>
    <x:comment ref="I84" authorId="0">
      <x:text>
        <x:r>
          <x:t>Recorte da partitura (antífona + salmo) extraído do caderno da Missa do domingo</x:t>
        </x:r>
      </x:text>
    </x:comment>
    <x:comment ref="J84" authorId="1">
      <x:text>
        <x:r>
          <x:t>oferendas-08-c.pdf</x:t>
        </x:r>
      </x:text>
    </x:comment>
    <x:comment ref="J85" authorId="1">
      <x:text>
        <x:r>
          <x:t>9. A. Não é aquele que me diz.pdf</x:t>
        </x:r>
      </x:text>
    </x:comment>
    <x:comment ref="I86" authorId="0">
      <x:text>
        <x:r>
          <x:t>Recorte da partitura (antífona + salmo) extraído do caderno da Missa do domingo</x:t>
        </x:r>
      </x:text>
    </x:comment>
    <x:comment ref="J86" authorId="1">
      <x:text>
        <x:r>
          <x:t>oferendas-26-a.pdf</x:t>
        </x:r>
      </x:text>
    </x:comment>
    <x:comment ref="I87" authorId="0">
      <x:text>
        <x:r>
          <x:t>Partitura imprime 'Mt 7, 24-27'. Letra de Adolfo Temme.</x:t>
        </x:r>
      </x:text>
    </x:comment>
    <x:comment ref="J87" authorId="1">
      <x:text>
        <x:r>
          <x:t>Quem ouvir e praticar.pdf</x:t>
        </x:r>
      </x:text>
    </x:comment>
    <x:comment ref="I88" authorId="0">
      <x:text>
        <x:r>
          <x:t>Índice também cita 1 Cor 10,4.</x:t>
        </x:r>
      </x:text>
    </x:comment>
    <x:comment ref="I89" authorId="0">
      <x:text>
        <x:r>
          <x:t>Recorte da partitura (antífona + salmo) extraído do caderno da Missa do domingo</x:t>
        </x:r>
      </x:text>
    </x:comment>
    <x:comment ref="J89" authorId="1">
      <x:text>
        <x:r>
          <x:t>oferendas-09-a.pdf</x:t>
        </x:r>
      </x:text>
    </x:comment>
    <x:comment ref="E90" authorId="2">
      <x:text>
        <x:r>
          <x:t>Corrigido — original: 7,8. "Senhor, eu não sou digno" = Mt 8,8 (original: 7,8)</x:t>
        </x:r>
      </x:text>
    </x:comment>
    <x:comment ref="J90" authorId="1">
      <x:text>
        <x:r>
          <x:t>9. C. Senhor eu não sou digno.pdf</x:t>
        </x:r>
      </x:text>
    </x:comment>
    <x:comment ref="I91" authorId="0">
      <x:text>
        <x:r>
          <x:t>Recorte da partitura (antífona + salmo) extraído do caderno da Missa do domingo</x:t>
        </x:r>
      </x:text>
    </x:comment>
    <x:comment ref="J91" authorId="1">
      <x:text>
        <x:r>
          <x:t>oferendas-09-c.pdf</x:t>
        </x:r>
      </x:text>
    </x:comment>
    <x:comment ref="I92" authorId="0">
      <x:text>
        <x:r>
          <x:t>Recorte da partitura (antífona + salmo) extraído do caderno da Missa do domingo</x:t>
        </x:r>
      </x:text>
    </x:comment>
    <x:comment ref="J92" authorId="1">
      <x:text>
        <x:r>
          <x:t>oferendas-10-c.pdf</x:t>
        </x:r>
      </x:text>
    </x:comment>
    <x:comment ref="J93" authorId="1">
      <x:text>
        <x:r>
          <x:t>10. C. Levanta-te, jovem.pdf</x:t>
        </x:r>
      </x:text>
    </x:comment>
    <x:comment ref="I94" authorId="0">
      <x:text>
        <x:r>
          <x:t>sem PDF individual no caderno (pasta PDFs do Caderno I só contém os nºs 1-18). Enumeração das curas (cegos, mudos, surdos, leprosos, coxos, mortos) como sinais do Reino; música G. Pennock (CF 1981)</x:t>
        </x:r>
      </x:text>
    </x:comment>
    <x:comment ref="I95" authorId="0">
      <x:text>
        <x:r>
          <x:t>sem PDF individual no caderno (pasta PDFs do Caderno I só contém os nºs 1-18). A pecadora que unge Jesus; refrão 'Ela muito amou' (Lc 7,47)</x:t>
        </x:r>
      </x:text>
    </x:comment>
    <x:comment ref="J96" authorId="1">
      <x:text>
        <x:r>
          <x:t>11. C. Seus muitos pecados.pdf</x:t>
        </x:r>
      </x:text>
    </x:comment>
    <x:comment ref="I97" authorId="0">
      <x:text>
        <x:r>
          <x:t>Recorte da partitura (antífona + salmo) extraído do caderno da Missa do domingo</x:t>
        </x:r>
      </x:text>
    </x:comment>
    <x:comment ref="J97" authorId="1">
      <x:text>
        <x:r>
          <x:t>oferendas-11-c.pdf</x:t>
        </x:r>
      </x:text>
    </x:comment>
    <x:comment ref="I98" authorId="0">
      <x:text>
        <x:r>
          <x:t>pasta '03. Caderno III' vazia no Drive (sem PDFs individuais). Letra: Walter Hugo de Almeida. Refrão: semente em terra boa, cem por um; estr. 1 'Fala, teu servo escuta' = 1Sm 3,10</x:t>
        </x:r>
      </x:text>
    </x:comment>
    <x:comment ref="I99" authorId="0">
      <x:text>
        <x:r>
          <x:t>Recorte da partitura (antífona + salmo) extraído do caderno da Missa do domingo</x:t>
        </x:r>
      </x:text>
    </x:comment>
    <x:comment ref="J99" authorId="1">
      <x:text>
        <x:r>
          <x:t>oferendas-15-a.pdf</x:t>
        </x:r>
      </x:text>
    </x:comment>
    <x:comment ref="I100" authorId="0">
      <x:text>
        <x:r>
          <x:t>Partitura: Mt 13,19-23; paráfrase livre da explicação da parábola do semeador.</x:t>
        </x:r>
      </x:text>
    </x:comment>
    <x:comment ref="J100" authorId="1">
      <x:text>
        <x:r>
          <x:t>No Evangelho, quem fala.pdf</x:t>
        </x:r>
      </x:text>
    </x:comment>
    <x:comment ref="J101" authorId="1">
      <x:text>
        <x:r>
          <x:t>15. A - Comunhão - A semente em terra boa.pdf</x:t>
        </x:r>
      </x:text>
    </x:comment>
    <x:comment ref="I102" authorId="0">
      <x:text>
        <x:r>
          <x:t>Sem PDF individual no caderno '12. Caderno XII' (há só 11 PDFs: 01,04,06,09,12,17,18,19,21,24,27); letra do PDF do volume. Cabeçalho 'Guardar a Palavra'. 'Quem guardar a palavra de Deus num coração bem disposto e sincero dará fruto'. Rubrica: pode-se cantar com o Salmo I (Caderno nº 11).</x:t>
        </x:r>
      </x:text>
    </x:comment>
    <x:comment ref="I103" authorId="0">
      <x:text>
        <x:r>
          <x:t>Sem PDF individual no caderno '12. Caderno XII' (há só 11 PDFs: 01,04,06,09,12,17,18,19,21,24,27); letra do PDF do volume. Cabeçalho 'Guardar a Palavra de Deus'; outra melodia do mesmo texto do nº 14.</x:t>
        </x:r>
      </x:text>
    </x:comment>
    <x:comment ref="E104" authorId="2">
      <x:text>
        <x:r>
          <x:t>Corrigido — original: 12,5. zero final perdido pelo Excel (12,5 → 12,50)</x:t>
        </x:r>
      </x:text>
    </x:comment>
    <x:comment ref="J104" authorId="1">
      <x:text>
        <x:r>
          <x:t>10. B - Minha mãe e meus irmãos.pdf</x:t>
        </x:r>
      </x:text>
    </x:comment>
    <x:comment ref="J105" authorId="1">
      <x:text>
        <x:r>
          <x:t>12. B - Quem é este com poderes .pdf</x:t>
        </x:r>
      </x:text>
    </x:comment>
    <x:comment ref="I106" authorId="0">
      <x:text>
        <x:r>
          <x:t>Recorte da partitura (antífona + salmo) extraído do caderno da Missa do domingo</x:t>
        </x:r>
      </x:text>
    </x:comment>
    <x:comment ref="J106" authorId="1">
      <x:text>
        <x:r>
          <x:t>oferendas-12-b.pdf</x:t>
        </x:r>
      </x:text>
    </x:comment>
    <x:comment ref="I107" authorId="0">
      <x:text>
        <x:r>
          <x:t>Recorte da partitura (antífona + salmo) extraído do caderno da Missa do domingo</x:t>
        </x:r>
      </x:text>
    </x:comment>
    <x:comment ref="J107" authorId="1">
      <x:text>
        <x:r>
          <x:t>oferendas-13-b.pdf</x:t>
        </x:r>
      </x:text>
    </x:comment>
    <x:comment ref="J108" authorId="1">
      <x:text>
        <x:r>
          <x:t>13. B - Menina eu te digo.pdf</x:t>
        </x:r>
      </x:text>
    </x:comment>
    <x:comment ref="J109" authorId="1">
      <x:text>
        <x:r>
          <x:t>15 B - Jesus chamou os seus discípulos.pdf</x:t>
        </x:r>
      </x:text>
    </x:comment>
    <x:comment ref="I110" authorId="0">
      <x:text>
        <x:r>
          <x:t>Recorte da partitura (antífona + salmo) extraído do caderno da Missa do domingo</x:t>
        </x:r>
      </x:text>
    </x:comment>
    <x:comment ref="J110" authorId="1">
      <x:text>
        <x:r>
          <x:t>oferendas-15-b.pdf</x:t>
        </x:r>
      </x:text>
    </x:comment>
    <x:comment ref="J111" authorId="1">
      <x:text>
        <x:r>
          <x:t>18. A - Comunhão - Não mandeis embora.pdf</x:t>
        </x:r>
      </x:text>
    </x:comment>
    <x:comment ref="E112" authorId="2">
      <x:text>
        <x:r>
          <x:t>Corrigido — original: 14,2. "Jesus tomou os pães" = Mt 14,19 (original: 14,2 — provável 14,20 sem o zero)</x:t>
        </x:r>
      </x:text>
    </x:comment>
    <x:comment ref="J112" authorId="1">
      <x:text>
        <x:r>
          <x:t>17.B - Jesus Tomou os pães.pdf</x:t>
        </x:r>
      </x:text>
    </x:comment>
    <x:comment ref="I113" authorId="0">
      <x:text>
        <x:r>
          <x:t>Recorte da partitura (antífona + salmo) extraído do caderno da Missa do domingo</x:t>
        </x:r>
      </x:text>
    </x:comment>
    <x:comment ref="J113" authorId="1">
      <x:text>
        <x:r>
          <x:t>oferendas-12-c.pdf</x:t>
        </x:r>
      </x:text>
    </x:comment>
    <x:comment ref="J114" authorId="1">
      <x:text>
        <x:r>
          <x:t>21. A-  Comunhão - Tu és o Messias.pdf</x:t>
        </x:r>
      </x:text>
    </x:comment>
    <x:comment ref="I115" authorId="0">
      <x:text>
        <x:r>
          <x:t>Índice imprime 'Mc 8, 31; 8, 12' (segunda ref. duvidosa; talvez Lc 24,26).</x:t>
        </x:r>
      </x:text>
    </x:comment>
    <x:comment ref="J116" authorId="1">
      <x:text>
        <x:r>
          <x:t>22. A - Comunhão - Se alguém quiser me seguir.pdf</x:t>
        </x:r>
      </x:text>
    </x:comment>
    <x:comment ref="J117" authorId="1">
      <x:text>
        <x:r>
          <x:t>24. B - Se alguém quiser me seguir.pdf</x:t>
        </x:r>
      </x:text>
    </x:comment>
    <x:comment ref="J118" authorId="1">
      <x:text>
        <x:r>
          <x:t>12. C .Se alguém quiser me seguir.pdf</x:t>
        </x:r>
      </x:text>
    </x:comment>
    <x:comment ref="I119" authorId="0">
      <x:text>
        <x:r>
          <x:t>Recorte da partitura (antífona + salmo) extraído do caderno da Missa do domingo</x:t>
        </x:r>
      </x:text>
    </x:comment>
    <x:comment ref="J119" authorId="1">
      <x:text>
        <x:r>
          <x:t>oferendas-22-a.pdf</x:t>
        </x:r>
      </x:text>
    </x:comment>
    <x:comment ref="I120" authorId="0">
      <x:text>
        <x:r>
          <x:t>Recorte da partitura (antífona + salmo) extraído do caderno da Missa do domingo</x:t>
        </x:r>
      </x:text>
    </x:comment>
    <x:comment ref="J120" authorId="1">
      <x:text>
        <x:r>
          <x:t>oferendas-24-b.pdf</x:t>
        </x:r>
      </x:text>
    </x:comment>
    <x:comment ref="I122" authorId="0">
      <x:text>
        <x:r>
          <x:t>'Quando oravas sobre o monte, tua face se fez luz... Eis meu Filho muito amado'.</x:t>
        </x:r>
      </x:text>
    </x:comment>
    <x:comment ref="J122" authorId="1">
      <x:text>
        <x:r>
          <x:t>43_-_Jesus_Cristo,_Luz_da_luz.pdf</x:t>
        </x:r>
      </x:text>
    </x:comment>
    <x:comment ref="I124" authorId="0">
      <x:text>
        <x:r>
          <x:t>voz da nuvem na Transfiguração (refrão)</x:t>
        </x:r>
      </x:text>
    </x:comment>
    <x:comment ref="J124" authorId="1">
      <x:text>
        <x:r>
          <x:t>13 Da nuvem uma voz.pdf</x:t>
        </x:r>
      </x:text>
    </x:comment>
    <x:comment ref="J125" authorId="1">
      <x:text>
        <x:r>
          <x:t>25.B - Se alguém quiser ser o primeiro.pdf</x:t>
        </x:r>
      </x:text>
    </x:comment>
    <x:comment ref="I126" authorId="0">
      <x:text>
        <x:r>
          <x:t>Recorte da partitura (antífona + salmo) extraído do caderno da Missa do domingo</x:t>
        </x:r>
      </x:text>
    </x:comment>
    <x:comment ref="J126" authorId="1">
      <x:text>
        <x:r>
          <x:t>oferendas-26-b.pdf</x:t>
        </x:r>
      </x:text>
    </x:comment>
    <x:comment ref="J128" authorId="1">
      <x:text>
        <x:r>
          <x:t>13. C. Deixa que os mortos.pdf</x:t>
        </x:r>
      </x:text>
    </x:comment>
    <x:comment ref="I129" authorId="0">
      <x:text>
        <x:r>
          <x:t>Recorte da partitura (antífona + salmo) extraído do caderno da Missa do domingo</x:t>
        </x:r>
      </x:text>
    </x:comment>
    <x:comment ref="J129" authorId="1">
      <x:text>
        <x:r>
          <x:t>oferendas-13-c.pdf</x:t>
        </x:r>
      </x:text>
    </x:comment>
    <x:comment ref="I130" authorId="0">
      <x:text>
        <x:r>
          <x:t>Recorte da partitura (antífona + salmo) extraído do caderno da Missa do domingo</x:t>
        </x:r>
      </x:text>
    </x:comment>
    <x:comment ref="J130" authorId="1">
      <x:text>
        <x:r>
          <x:t>oferendas-14-c.pdf</x:t>
        </x:r>
      </x:text>
    </x:comment>
    <x:comment ref="I131" authorId="0">
      <x:text>
        <x:r>
          <x:t>Partitura imprime 'Mt 9, 37-38'.</x:t>
        </x:r>
      </x:text>
    </x:comment>
    <x:comment ref="J131" authorId="1">
      <x:text>
        <x:r>
          <x:t>Jesus nosso mestre e bom pastor.pdf</x:t>
        </x:r>
      </x:text>
    </x:comment>
    <x:comment ref="I132" authorId="0">
      <x:text>
        <x:r>
          <x:t>Partitura: 'Mt 9,38 | Lc 10,1-2'; estrofes do Sl 22 ('O Senhor é o pastor').</x:t>
        </x:r>
      </x:text>
    </x:comment>
    <x:comment ref="J132" authorId="1">
      <x:text>
        <x:r>
          <x:t>03 - A_messe_é_tão_grande,_é_tanto_o_trabalho_(Mt_9,_38___Lc_10,_1-2).pdf</x:t>
        </x:r>
      </x:text>
    </x:comment>
    <x:comment ref="I133" authorId="0">
      <x:text>
        <x:r>
          <x:t>Refrão: 'Envia, Senhor, operários para a messe'.</x:t>
        </x:r>
      </x:text>
    </x:comment>
    <x:comment ref="J133" authorId="1">
      <x:text>
        <x:r>
          <x:t>Como membro dessa Igreja peregrina.pdf</x:t>
        </x:r>
      </x:text>
    </x:comment>
    <x:comment ref="J134" authorId="1">
      <x:text>
        <x:r>
          <x:t>14. C. Ao entrardes numa casa.pdf</x:t>
        </x:r>
      </x:text>
    </x:comment>
    <x:comment ref="E135" authorId="2">
      <x:text>
        <x:r>
          <x:t>Corrigido — original: 10,4. zero final perdido pelo Excel (10,4 → 10,40)</x:t>
        </x:r>
      </x:text>
    </x:comment>
    <x:comment ref="J135" authorId="1">
      <x:text>
        <x:r>
          <x:t>13. A- Quem vos recebe.pdf</x:t>
        </x:r>
      </x:text>
    </x:comment>
    <x:comment ref="I136" authorId="0">
      <x:text>
        <x:r>
          <x:t>Recorte da partitura (antífona + salmo) extraído do caderno da Missa do domingo</x:t>
        </x:r>
      </x:text>
    </x:comment>
    <x:comment ref="J136" authorId="1">
      <x:text>
        <x:r>
          <x:t>oferendas-13-a.pdf</x:t>
        </x:r>
      </x:text>
    </x:comment>
    <x:comment ref="J137" authorId="1">
      <x:text>
        <x:r>
          <x:t>14. A Comunhão - Eu te louvo Pai do céu.pdf</x:t>
        </x:r>
      </x:text>
    </x:comment>
    <x:comment ref="J138" authorId="1">
      <x:text>
        <x:r>
          <x:t>30. A - Amarás o Senhor.pdf</x:t>
        </x:r>
      </x:text>
    </x:comment>
    <x:comment ref="J139" authorId="1">
      <x:text>
        <x:r>
          <x:t>31. B - Amarás o Senhor o teu Deus.pdf</x:t>
        </x:r>
      </x:text>
    </x:comment>
    <x:comment ref="I140" authorId="0">
      <x:text>
        <x:r>
          <x:t>Recorte da partitura (antífona + salmo) extraído do caderno da Missa do domingo</x:t>
        </x:r>
      </x:text>
    </x:comment>
    <x:comment ref="J140" authorId="1">
      <x:text>
        <x:r>
          <x:t>oferendas-30-a.pdf</x:t>
        </x:r>
      </x:text>
    </x:comment>
    <x:comment ref="J141" authorId="1">
      <x:text>
        <x:r>
          <x:t>15. C. O bom samaritano.pdf</x:t>
        </x:r>
      </x:text>
    </x:comment>
    <x:comment ref="I142" authorId="0">
      <x:text>
        <x:r>
          <x:t>Recorte da partitura (antífona + salmo) extraído do caderno da Missa do domingo</x:t>
        </x:r>
      </x:text>
    </x:comment>
    <x:comment ref="J142" authorId="1">
      <x:text>
        <x:r>
          <x:t>oferendas-15-c.pdf</x:t>
        </x:r>
      </x:text>
    </x:comment>
    <x:comment ref="J143" authorId="1">
      <x:text>
        <x:r>
          <x:t>16. C. Maria escolheu a parte melhor.pdf</x:t>
        </x:r>
      </x:text>
    </x:comment>
    <x:comment ref="I144" authorId="0">
      <x:text>
        <x:r>
          <x:t>Recorte da partitura (antífona + salmo) extraído do caderno da Missa do domingo</x:t>
        </x:r>
      </x:text>
    </x:comment>
    <x:comment ref="J144" authorId="1">
      <x:text>
        <x:r>
          <x:t>oferendas-16-c.pdf</x:t>
        </x:r>
      </x:text>
    </x:comment>
    <x:comment ref="J145" authorId="1">
      <x:text>
        <x:r>
          <x:t>17. C. Ensinai-nos, Senhor, a rezar.pdf</x:t>
        </x:r>
      </x:text>
    </x:comment>
    <x:comment ref="I146" authorId="0">
      <x:text>
        <x:r>
          <x:t>Texto litúrgico do Pai-Nosso.</x:t>
        </x:r>
      </x:text>
    </x:comment>
    <x:comment ref="J146" authorId="1">
      <x:text>
        <x:r>
          <x:t>Pai Nosso.pdf</x:t>
        </x:r>
      </x:text>
    </x:comment>
    <x:comment ref="I148" authorId="0">
      <x:text>
        <x:r>
          <x:t>Refrão orante; 'Venha a nós o vosso Reino' = pedido do Pai-Nosso. Índice grafa 'pelo séculos'.</x:t>
        </x:r>
      </x:text>
    </x:comment>
    <x:comment ref="J148" authorId="1">
      <x:text>
        <x:r>
          <x:t>09 Gl¢ria a Deus pelo sculos.pdf</x:t>
        </x:r>
      </x:text>
    </x:comment>
    <x:comment ref="I149" authorId="0">
      <x:text>
        <x:r>
          <x:t>Estrofe 2 'Eu não julgo para não ser julgado' Mt 7,1 / Lc 6,37.</x:t>
        </x:r>
      </x:text>
    </x:comment>
    <x:comment ref="J149" authorId="1">
      <x:text>
        <x:r>
          <x:t>23_-_Perdoai-nos,_ó_Pai,_como_nós_perdoamos.pdf</x:t>
        </x:r>
      </x:text>
    </x:comment>
    <x:comment ref="I150" authorId="0">
      <x:text>
        <x:r>
          <x:t>Recorte da partitura (antífona + salmo) extraído do caderno da Missa do domingo</x:t>
        </x:r>
      </x:text>
    </x:comment>
    <x:comment ref="J150" authorId="1">
      <x:text>
        <x:r>
          <x:t>oferendas-17-c.pdf</x:t>
        </x:r>
      </x:text>
    </x:comment>
    <x:comment ref="I152" authorId="0">
      <x:text>
        <x:r>
          <x:t>Partitura imprime Lc 8,21 (paralelo temático: ouvir e guardar a Palavra); a letra ('Alguém do povo exclama: como é grande quem te gerou... feliz quem soube ouvir a voz de Deus') é paráfrase de Lc 11,27-28.</x:t>
        </x:r>
      </x:text>
    </x:comment>
    <x:comment ref="J152" authorId="1">
      <x:text>
        <x:r>
          <x:t>Aleluia! Alguém do povo exclama.pdf</x:t>
        </x:r>
      </x:text>
    </x:comment>
    <x:comment ref="I153" authorId="0">
      <x:text>
        <x:r>
          <x:t>Recorte da partitura (antífona + salmo) extraído do caderno da Missa do domingo</x:t>
        </x:r>
      </x:text>
    </x:comment>
    <x:comment ref="J153" authorId="1">
      <x:text>
        <x:r>
          <x:t>oferendas-12-a.pdf</x:t>
        </x:r>
      </x:text>
    </x:comment>
    <x:comment ref="I154" authorId="0">
      <x:text>
        <x:r>
          <x:t>Recorte da partitura (antífona + salmo) extraído do caderno da Missa do domingo</x:t>
        </x:r>
      </x:text>
    </x:comment>
    <x:comment ref="J154" authorId="1">
      <x:text>
        <x:r>
          <x:t>oferendas-10-b.pdf</x:t>
        </x:r>
      </x:text>
    </x:comment>
    <x:comment ref="I155" authorId="0">
      <x:text>
        <x:r>
          <x:t>Recorte da partitura (antífona + salmo) extraído do caderno da Missa do domingo</x:t>
        </x:r>
      </x:text>
    </x:comment>
    <x:comment ref="J155" authorId="1">
      <x:text>
        <x:r>
          <x:t>oferendas-08-a.pdf</x:t>
        </x:r>
      </x:text>
    </x:comment>
    <x:comment ref="I156" authorId="0">
      <x:text>
        <x:r>
          <x:t>Partitura: Mt 6,26 (1ª estrofe: aves que não ceifam, lírios que não tecem); alusão, canto livre (L. e M.: Irene Gomes).</x:t>
        </x:r>
      </x:text>
    </x:comment>
    <x:comment ref="J156" authorId="1">
      <x:text>
        <x:r>
          <x:t>Espero em ti, Senhor.pdf</x:t>
        </x:r>
      </x:text>
    </x:comment>
    <x:comment ref="J157" authorId="1">
      <x:text>
        <x:r>
          <x:t>8. A. Buscai primeiro o Reino.pdf</x:t>
        </x:r>
      </x:text>
    </x:comment>
    <x:comment ref="I158" authorId="0">
      <x:text>
        <x:r>
          <x:t>Estrofes com referência impressa: Mt 4,4; Jo 13,16. Taizé.</x:t>
        </x:r>
      </x:text>
    </x:comment>
    <x:comment ref="J158" authorId="1">
      <x:text>
        <x:r>
          <x:t>Buscai primeiro o Reino de Deus.pdf</x:t>
        </x:r>
      </x:text>
    </x:comment>
    <x:comment ref="J159" authorId="1">
      <x:text>
        <x:r>
          <x:t>18. C. Ajuntai vosso tesouro.pdf</x:t>
        </x:r>
      </x:text>
    </x:comment>
    <x:comment ref="J160" authorId="1">
      <x:text>
        <x:r>
          <x:t>19. C. Onde está o teu tesouro.pdf</x:t>
        </x:r>
      </x:text>
    </x:comment>
    <x:comment ref="I161" authorId="0">
      <x:text>
        <x:r>
          <x:t>Recorte da partitura (antífona + salmo) extraído do caderno da Missa do domingo</x:t>
        </x:r>
      </x:text>
    </x:comment>
    <x:comment ref="J161" authorId="1">
      <x:text>
        <x:r>
          <x:t>oferendas-19-c.pdf</x:t>
        </x:r>
      </x:text>
    </x:comment>
    <x:comment ref="I163" authorId="0">
      <x:text>
        <x:r>
          <x:t>Recorte da partitura (antífona + salmo) extraído do caderno da Missa do domingo</x:t>
        </x:r>
      </x:text>
    </x:comment>
    <x:comment ref="J163" authorId="1">
      <x:text>
        <x:r>
          <x:t>oferendas-20-c.pdf</x:t>
        </x:r>
      </x:text>
    </x:comment>
    <x:comment ref="J164" authorId="1">
      <x:text>
        <x:r>
          <x:t>20. C. Pensais que eu vim trazer.pdf</x:t>
        </x:r>
      </x:text>
    </x:comment>
    <x:comment ref="I165" authorId="0">
      <x:text>
        <x:r>
          <x:t>Sem PDF individual: a pasta '11. Caderno XI' está vazia no Drive; letra lida do PDF do volume (pág. 12). Incipit 'Na estrada da vida' / refrão 'Eu plantei-te nesta estrada'; L.: José Antônio de Oliveira. Impressos por estrofe: Ex 3,1-15; Salmo 102; 1Cor 10. Evangelho (árvore sem fruto; tragédias que não são castigo) identificado pela letra: Lc 13,1-9.</x:t>
        </x:r>
      </x:text>
    </x:comment>
    <x:comment ref="I166" authorId="0">
      <x:text>
        <x:r>
          <x:t>pasta '03. Caderno III' vazia no Drive (sem PDFs individuais). Impresso 'Cf. 2Cor 6,2' (estr. 1), 'Cf. Lc 13,5' (estr. 2), 'Cf. 1Cor 15,45' (estr. 3). Quaresma de 2013</x:t>
        </x:r>
      </x:text>
    </x:comment>
    <x:comment ref="I167" authorId="0">
      <x:text>
        <x:r>
          <x:t>Partitura imprime 'cf 2Cor 6,2' (estr. 1), 'cf Lc 13,5' (estr. 2) e 'cf 1Cor 15,45' (estr. 3) – alusões por estrofe.</x:t>
        </x:r>
      </x:text>
    </x:comment>
    <x:comment ref="J167" authorId="1">
      <x:text>
        <x:r>
          <x:t>Tempo de tua graça, dom de conversão.pdf</x:t>
        </x:r>
      </x:text>
    </x:comment>
    <x:comment ref="J168" authorId="1">
      <x:text>
        <x:r>
          <x:t>3. C - Senhor deixa a figueira.pdf</x:t>
        </x:r>
      </x:text>
    </x:comment>
    <x:comment ref="J169" authorId="1">
      <x:text>
        <x:r>
          <x:t>21. C. Esforçai-vos por entrar.pdf</x:t>
        </x:r>
      </x:text>
    </x:comment>
    <x:comment ref="I170" authorId="0">
      <x:text>
        <x:r>
          <x:t>Recorte da partitura (antífona + salmo) extraído do caderno da Missa do domingo</x:t>
        </x:r>
      </x:text>
    </x:comment>
    <x:comment ref="J170" authorId="1">
      <x:text>
        <x:r>
          <x:t>oferendas-21-c.pdf</x:t>
        </x:r>
      </x:text>
    </x:comment>
    <x:comment ref="J171" authorId="1">
      <x:text>
        <x:r>
          <x:t>22. C. Quem se exaltar será humilhado.pdf</x:t>
        </x:r>
      </x:text>
    </x:comment>
    <x:comment ref="I172" authorId="0">
      <x:text>
        <x:r>
          <x:t>Recorte da partitura (antífona + salmo) extraído do caderno da Missa do domingo</x:t>
        </x:r>
      </x:text>
    </x:comment>
    <x:comment ref="J172" authorId="1">
      <x:text>
        <x:r>
          <x:t>oferendas-22-c.pdf</x:t>
        </x:r>
      </x:text>
    </x:comment>
    <x:comment ref="I173" authorId="0">
      <x:text>
        <x:r>
          <x:t>Recorte da partitura (antífona + salmo) extraído do caderno da Missa do domingo</x:t>
        </x:r>
      </x:text>
    </x:comment>
    <x:comment ref="J173" authorId="1">
      <x:text>
        <x:r>
          <x:t>oferendas-28-a.pdf</x:t>
        </x:r>
      </x:text>
    </x:comment>
    <x:comment ref="I174" authorId="0">
      <x:text>
        <x:r>
          <x:t>Recorte da partitura (antífona + salmo) extraído do caderno da Missa do domingo</x:t>
        </x:r>
      </x:text>
    </x:comment>
    <x:comment ref="J174" authorId="1">
      <x:text>
        <x:r>
          <x:t>oferendas-23-c.pdf</x:t>
        </x:r>
      </x:text>
    </x:comment>
    <x:comment ref="J175" authorId="1">
      <x:text>
        <x:r>
          <x:t>23. C. Quem não renunciar.pdf</x:t>
        </x:r>
      </x:text>
    </x:comment>
    <x:comment ref="J176" authorId="1">
      <x:text>
        <x:r>
          <x:t>5. A - Jesus nos disse.pdf</x:t>
        </x:r>
      </x:text>
    </x:comment>
    <x:comment ref="I177" authorId="0">
      <x:text>
        <x:r>
          <x:t>Recorte da partitura (antífona + salmo) extraído do caderno da Missa do domingo</x:t>
        </x:r>
      </x:text>
    </x:comment>
    <x:comment ref="J177" authorId="1">
      <x:text>
        <x:r>
          <x:t>oferendas-24-c.pdf</x:t>
        </x:r>
      </x:text>
    </x:comment>
    <x:comment ref="I178" authorId="0">
      <x:text>
        <x:r>
          <x:t>Caderno XIV sem PDFs individuais (só MSCZ/PNG); letra lida do PNG 12wDBmdtDjWwP7GNu-vHydBPSUKk71GRg; ref. impressa é temática; letra parafraseia Sl 31(32); L.: Mª de Fátima de Oliveira</x:t>
        </x:r>
      </x:text>
    </x:comment>
    <x:comment ref="I179" authorId="0">
      <x:text>
        <x:r>
          <x:t>parábola do filho pródigo ('ao cair em si', 'este meu filho renasceu': Lc 15,17.24)</x:t>
        </x:r>
      </x:text>
    </x:comment>
    <x:comment ref="J179" authorId="1">
      <x:text>
        <x:r>
          <x:t>28 Sabe quanto custa.pdf</x:t>
        </x:r>
      </x:text>
    </x:comment>
    <x:comment ref="I180" authorId="0">
      <x:text>
        <x:r>
          <x:t>sem PDF individual: a pasta do caderno no Drive está vazia (nenhum arquivo/subpasta visível); aclamação ao Evangelho com versículos para os 5 domingos da Quaresma: 1º Mt 4,4 (Dt 8,3); 2º Mt 17,5; 3º Jo 4,15; 4º Lc 15,18-19; 5º Jo 11,25</x:t>
        </x:r>
      </x:text>
    </x:comment>
    <x:comment ref="I181" authorId="0">
      <x:text>
        <x:r>
          <x:t>Sem PDF individual: a pasta '11. Caderno XI' está vazia no Drive; letra lida do PDF do volume (pág. 14). 'Eu vou levantar-me e voltar para o meu Pai'. Impressos Lc 15,18-19 e Salmo 50 (51).</x:t>
        </x:r>
      </x:text>
    </x:comment>
    <x:comment ref="I182" authorId="0">
      <x:text>
        <x:r>
          <x:t>Caderno XIV sem PDFs individuais (só MSCZ/PNG); letra lida do PNG 1xdi7rm4dH4atykinxlyfAfR8NZ_v5eGg</x:t>
        </x:r>
      </x:text>
    </x:comment>
    <x:comment ref="I183" authorId="0">
      <x:text>
        <x:r>
          <x:t>sem PDF individual no caderno (pasta PDFs do Caderno I só contém os nºs 1-18). Refrão evoca o filho pródigo (veste nova no lar paterno) e Ap 19,9; estr. 1 Sl 31,1</x:t>
        </x:r>
      </x:text>
    </x:comment>
    <x:comment ref="I184" authorId="0">
      <x:text>
        <x:r>
          <x:t>Sem PDF individual: a pasta '11. Caderno XI' está vazia no Drive; letra lida do PDF do volume (pág. 15). Refrão 'Meu filho, tu sempre estás comigo'. Impresso Lc 15,31-32; estrofes do Sl 129 (Das profundezas).</x:t>
        </x:r>
      </x:text>
    </x:comment>
    <x:comment ref="I185" authorId="0">
      <x:text>
        <x:r>
          <x:t>Caderno XIV sem PDFs individuais (só MSCZ/PNG); letra lida do PNG 1qXJ1HcAfkIcEuTUUB5hy0ueFj1N-AGcU</x:t>
        </x:r>
      </x:text>
    </x:comment>
    <x:comment ref="J186" authorId="1">
      <x:text>
        <x:r>
          <x:t>24. C. É necessário festejar.pdf</x:t>
        </x:r>
      </x:text>
    </x:comment>
    <x:comment ref="J187" authorId="1">
      <x:text>
        <x:r>
          <x:t>4. C-  Antífona da Comunhão - É necessário festejar.pdf</x:t>
        </x:r>
      </x:text>
    </x:comment>
    <x:comment ref="J189" authorId="1">
      <x:text>
        <x:r>
          <x:t>25. C. Quem é fiel no pouco.pdf</x:t>
        </x:r>
      </x:text>
    </x:comment>
    <x:comment ref="I190" authorId="0">
      <x:text>
        <x:r>
          <x:t>Recorte da partitura (antífona + salmo) extraído do caderno da Missa do domingo</x:t>
        </x:r>
      </x:text>
    </x:comment>
    <x:comment ref="J190" authorId="1">
      <x:text>
        <x:r>
          <x:t>oferendas-25-c.pdf</x:t>
        </x:r>
      </x:text>
    </x:comment>
    <x:comment ref="J191" authorId="1">
      <x:text>
        <x:r>
          <x:t>26. C. Recorda-te, meu filho.pdf</x:t>
        </x:r>
      </x:text>
    </x:comment>
    <x:comment ref="I192" authorId="0">
      <x:text>
        <x:r>
          <x:t>Recorte da partitura (antífona + salmo) extraído do caderno da Missa do domingo</x:t>
        </x:r>
      </x:text>
    </x:comment>
    <x:comment ref="J192" authorId="1">
      <x:text>
        <x:r>
          <x:t>oferendas-26-c.pdf</x:t>
        </x:r>
      </x:text>
    </x:comment>
    <x:comment ref="J193" authorId="1">
      <x:text>
        <x:r>
          <x:t>23. A - Se teu irmão errar e pecar.pdf</x:t>
        </x:r>
      </x:text>
    </x:comment>
    <x:comment ref="J194" authorId="1">
      <x:text>
        <x:r>
          <x:t>24. A - Comunhão - Ó Pedro não te digo sete vezes.pdf</x:t>
        </x:r>
      </x:text>
    </x:comment>
    <x:comment ref="I195" authorId="0">
      <x:text>
        <x:r>
          <x:t>Recorte da partitura (antífona + salmo) extraído do caderno da Missa do domingo</x:t>
        </x:r>
      </x:text>
    </x:comment>
    <x:comment ref="J195" authorId="1">
      <x:text>
        <x:r>
          <x:t>oferendas-24-a.pdf</x:t>
        </x:r>
      </x:text>
    </x:comment>
    <x:comment ref="J196" authorId="1">
      <x:text>
        <x:r>
          <x:t>27. C. Os Apóstolos disseram a Jesus.pdf</x:t>
        </x:r>
      </x:text>
    </x:comment>
    <x:comment ref="I197" authorId="0">
      <x:text>
        <x:r>
          <x:t>Recorte da partitura (antífona + salmo) extraído do caderno da Missa do domingo</x:t>
        </x:r>
      </x:text>
    </x:comment>
    <x:comment ref="J197" authorId="1">
      <x:text>
        <x:r>
          <x:t>oferendas-27-c.pdf</x:t>
        </x:r>
      </x:text>
    </x:comment>
    <x:comment ref="I198" authorId="0">
      <x:text>
        <x:r>
          <x:t>Recorte da partitura (antífona + salmo) extraído do caderno da Missa do domingo</x:t>
        </x:r>
      </x:text>
    </x:comment>
    <x:comment ref="J198" authorId="1">
      <x:text>
        <x:r>
          <x:t>oferendas-28-c.pdf</x:t>
        </x:r>
      </x:text>
    </x:comment>
    <x:comment ref="J199" authorId="1">
      <x:text>
        <x:r>
          <x:t>28. C. Não houve quem voltasse.pdf</x:t>
        </x:r>
      </x:text>
    </x:comment>
    <x:comment ref="J200" authorId="1">
      <x:text>
        <x:r>
          <x:t>29. C. Jesus disse, então, aos seus seguidores.pdf</x:t>
        </x:r>
      </x:text>
    </x:comment>
    <x:comment ref="I201" authorId="0">
      <x:text>
        <x:r>
          <x:t>Recorte da partitura (antífona + salmo) extraído do caderno da Missa do domingo</x:t>
        </x:r>
      </x:text>
    </x:comment>
    <x:comment ref="J201" authorId="1">
      <x:text>
        <x:r>
          <x:t>oferendas-29-c.pdf</x:t>
        </x:r>
      </x:text>
    </x:comment>
    <x:comment ref="J202" authorId="1">
      <x:text>
        <x:r>
          <x:t>30. C. O publicano suplicava.pdf</x:t>
        </x:r>
      </x:text>
    </x:comment>
    <x:comment ref="I203" authorId="0">
      <x:text>
        <x:r>
          <x:t>Recorte da partitura (antífona + salmo) extraído do caderno da Missa do domingo</x:t>
        </x:r>
      </x:text>
    </x:comment>
    <x:comment ref="J203" authorId="1">
      <x:text>
        <x:r>
          <x:t>oferendas-30-c.pdf</x:t>
        </x:r>
      </x:text>
    </x:comment>
    <x:comment ref="I204" authorId="0">
      <x:text>
        <x:r>
          <x:t>Recorte da partitura (antífona + salmo) extraído do caderno da Missa do domingo</x:t>
        </x:r>
      </x:text>
    </x:comment>
    <x:comment ref="J204" authorId="1">
      <x:text>
        <x:r>
          <x:t>oferendas-27-b.pdf</x:t>
        </x:r>
      </x:text>
    </x:comment>
    <x:comment ref="J205" authorId="1">
      <x:text>
        <x:r>
          <x:t>28. B - Quem deixar sua família.pdf</x:t>
        </x:r>
      </x:text>
    </x:comment>
    <x:comment ref="I206" authorId="0">
      <x:text>
        <x:r>
          <x:t>Sem PDF individual no caderno (pasta só tem .sib/.svg e Book_16.pdf, sem camada de texto); letra extraída do SVG 19rL3bOzOP-2RZvAEGkCQQ1TrSSKLTZU5. Refrão: 'sou o cego pelo caminho... eu vos quero ver' (Bartimeu); estr. 5 'comigo ficai' cf. Lc 24,29.</x:t>
        </x:r>
      </x:text>
    </x:comment>
    <x:comment ref="I207" authorId="0">
      <x:text>
        <x:r>
          <x:t>Recorte da partitura (antífona + salmo) extraído do caderno da Missa do domingo</x:t>
        </x:r>
      </x:text>
    </x:comment>
    <x:comment ref="J207" authorId="1">
      <x:text>
        <x:r>
          <x:t>oferendas-30-b.pdf</x:t>
        </x:r>
      </x:text>
    </x:comment>
    <x:comment ref="E208" authorId="2">
      <x:text>
        <x:r>
          <x:t>Corrigido — original: 20,3. zero final perdido pelo Excel (20,3 → 20,30)</x:t>
        </x:r>
      </x:text>
    </x:comment>
    <x:comment ref="J208" authorId="1">
      <x:text>
        <x:r>
          <x:t>30. B - Jesus, FIlho de Davi.pdf</x:t>
        </x:r>
      </x:text>
    </x:comment>
    <x:comment ref="J209" authorId="1">
      <x:text>
        <x:r>
          <x:t>31. C. Zaqueu, vem depressa.pdf</x:t>
        </x:r>
      </x:text>
    </x:comment>
    <x:comment ref="I210" authorId="0">
      <x:text>
        <x:r>
          <x:t>Recorte da partitura (antífona + salmo) extraído do caderno da Missa do domingo</x:t>
        </x:r>
      </x:text>
    </x:comment>
    <x:comment ref="J210" authorId="1">
      <x:text>
        <x:r>
          <x:t>oferendas-31-c.pdf</x:t>
        </x:r>
      </x:text>
    </x:comment>
    <x:comment ref="I211" authorId="0">
      <x:text>
        <x:r>
          <x:t>Recorte da partitura (antífona + salmo) extraído do caderno da Missa do domingo</x:t>
        </x:r>
      </x:text>
    </x:comment>
    <x:comment ref="J211" authorId="1">
      <x:text>
        <x:r>
          <x:t>oferendas-33-a.pdf</x:t>
        </x:r>
      </x:text>
    </x:comment>
    <x:comment ref="I212" authorId="0">
      <x:text>
        <x:r>
          <x:t>pasta '03. Caderno III' vazia no Drive (sem PDFs individuais)</x:t>
        </x:r>
      </x:text>
    </x:comment>
    <x:comment ref="I213" authorId="0">
      <x:text>
        <x:r>
          <x:t>Sem PDF individual no caderno; letra por OCR do SVG 18smxJNpIdvDCA1beP6Hs5VWFbQC0tUhV. Partitura: 'Lc 19,40'. OCR da letra muito ruidoso.</x:t>
        </x:r>
      </x:text>
    </x:comment>
    <x:comment ref="I214" authorId="0">
      <x:text>
        <x:r>
          <x:t>sem PDF individual no caderno (pasta PDFs do Caderno I só contém os nºs 1-18). Referência impressa 'Mc 12, 1-12'</x:t>
        </x:r>
      </x:text>
    </x:comment>
    <x:comment ref="J215" authorId="1">
      <x:text>
        <x:r>
          <x:t>27. A - Comunhão - O dono arrendará .pdf</x:t>
        </x:r>
      </x:text>
    </x:comment>
    <x:comment ref="I216" authorId="0">
      <x:text>
        <x:r>
          <x:t>Recorte da partitura (antífona + salmo) extraído do caderno da Missa do domingo</x:t>
        </x:r>
      </x:text>
    </x:comment>
    <x:comment ref="J216" authorId="1">
      <x:text>
        <x:r>
          <x:t>oferendas-27-a.pdf</x:t>
        </x:r>
      </x:text>
    </x:comment>
    <x:comment ref="J217" authorId="1">
      <x:text>
        <x:r>
          <x:t>29. A - Dai a César.pdf</x:t>
        </x:r>
      </x:text>
    </x:comment>
    <x:comment ref="I218" authorId="0">
      <x:text>
        <x:r>
          <x:t>Recorte da partitura (antífona + salmo) extraído do caderno da Missa do domingo</x:t>
        </x:r>
      </x:text>
    </x:comment>
    <x:comment ref="J218" authorId="1">
      <x:text>
        <x:r>
          <x:t>oferendas-29-a.pdf</x:t>
        </x:r>
      </x:text>
    </x:comment>
    <x:comment ref="I219" authorId="0">
      <x:text>
        <x:r>
          <x:t>Recorte da partitura (antífona + salmo) extraído do caderno da Missa do domingo</x:t>
        </x:r>
      </x:text>
    </x:comment>
    <x:comment ref="J219" authorId="1">
      <x:text>
        <x:r>
          <x:t>oferendas-32-c.pdf</x:t>
        </x:r>
      </x:text>
    </x:comment>
    <x:comment ref="J220" authorId="1">
      <x:text>
        <x:r>
          <x:t>32. C. O Senhor é o Deus dos vivos.pdf</x:t>
        </x:r>
      </x:text>
    </x:comment>
    <x:comment ref="J221" authorId="1">
      <x:text>
        <x:r>
          <x:t>32. B. Eu vos digo que a viúva.pdf</x:t>
        </x:r>
      </x:text>
    </x:comment>
    <x:comment ref="I222" authorId="0">
      <x:text>
        <x:r>
          <x:t>Recorte da partitura (antífona + salmo) extraído do caderno da Missa do domingo</x:t>
        </x:r>
      </x:text>
    </x:comment>
    <x:comment ref="J222" authorId="1">
      <x:text>
        <x:r>
          <x:t>oferendas-32-b.pdf</x:t>
        </x:r>
      </x:text>
    </x:comment>
    <x:comment ref="I223" authorId="0">
      <x:text>
        <x:r>
          <x:t>Recorte da partitura (antífona + salmo) extraído do caderno da Missa do domingo</x:t>
        </x:r>
      </x:text>
    </x:comment>
    <x:comment ref="J223" authorId="1">
      <x:text>
        <x:r>
          <x:t>oferendas-33-c.pdf</x:t>
        </x:r>
      </x:text>
    </x:comment>
    <x:comment ref="J224" authorId="1">
      <x:text>
        <x:r>
          <x:t>33. C. Nenhum dos cabelos.pdf</x:t>
        </x:r>
      </x:text>
    </x:comment>
    <x:comment ref="J225" authorId="1">
      <x:text>
        <x:r>
          <x:t>1.C - Levantai vossa cabeça.pdf</x:t>
        </x:r>
      </x:text>
    </x:comment>
    <x:comment ref="I226" authorId="0">
      <x:text>
        <x:r>
          <x:t>Sem PDF individual no caderno '12. Caderno XII' (há só 11 PDFs: 01,04,06,09,12,17,18,19,21,24,27); letra do PDF do volume. 'Já vem vindo a libertação! Ergam a cabeça e levantem do chão'.</x:t>
        </x:r>
      </x:text>
    </x:comment>
    <x:comment ref="I227" authorId="0">
      <x:text>
        <x:r>
          <x:t>'Já vem vindo a libertação! Ergam a cabeça e levantem do chão'. = vol. 12 nº 02.</x:t>
        </x:r>
      </x:text>
    </x:comment>
    <x:comment ref="J227" authorId="1">
      <x:text>
        <x:r>
          <x:t>02_-_Já_vem_vindo....pdf</x:t>
        </x:r>
      </x:text>
    </x:comment>
    <x:comment ref="E228" authorId="2">
      <x:text>
        <x:r>
          <x:t>Verificar: "O céu e a terra passarão" está em Mt 24,35.</x:t>
        </x:r>
      </x:text>
    </x:comment>
    <x:comment ref="J228" authorId="1">
      <x:text>
        <x:r>
          <x:t>33. B - O céu e a terra passarão.pdf</x:t>
        </x:r>
      </x:text>
    </x:comment>
    <x:comment ref="I229" authorId="0">
      <x:text>
        <x:r>
          <x:t>Recorte da partitura (antífona + salmo) extraído do caderno da Missa do domingo</x:t>
        </x:r>
      </x:text>
    </x:comment>
    <x:comment ref="J229" authorId="1">
      <x:text>
        <x:r>
          <x:t>oferendas-33-b.pdf</x:t>
        </x:r>
      </x:text>
    </x:comment>
    <x:comment ref="I230" authorId="0">
      <x:text>
        <x:r>
          <x:t>pasta '03. Caderno III' vazia no Drive (sem PDFs individuais)</x:t>
        </x:r>
      </x:text>
    </x:comment>
    <x:comment ref="I231" authorId="0">
      <x:text>
        <x:r>
          <x:t>'Eu quis comer esta ceia agora' (Lc 22,15); 'Tomai, comei: é meu corpo'; estrofe 4 Jo 15,12. L. e M.: Waldeci Farias.</x:t>
        </x:r>
      </x:text>
    </x:comment>
    <x:comment ref="J231" authorId="1">
      <x:text>
        <x:r>
          <x:t>29_-_Eu_quis_comer....pdf</x:t>
        </x:r>
      </x:text>
    </x:comment>
    <x:comment ref="I232" authorId="0">
      <x:text>
        <x:r>
          <x:t>Refrão: palavras da instituição ('corpo por vós doado... sangue da nova aliança'); estrofes 1-4 parafraseiam Jo 6,35.51.54-55; estr. 5 Jo 13,34 / 15,12</x:t>
        </x:r>
      </x:text>
    </x:comment>
    <x:comment ref="J232" authorId="1">
      <x:text>
        <x:r>
          <x:t>Eis meu corpo por vós doado.pdf</x:t>
        </x:r>
      </x:text>
    </x:comment>
    <x:comment ref="I233" authorId="0">
      <x:text>
        <x:r>
          <x:t>impresso 'Mt 26,20'; a frase cantada ('Um de vós haverá de me trair') é Mt 26,21; estrofes = Sl 40(41)</x:t>
        </x:r>
      </x:text>
    </x:comment>
    <x:comment ref="J233" authorId="1">
      <x:text>
        <x:r>
          <x:t>06 Na Ceia Jesus declarou.pdf</x:t>
        </x:r>
      </x:text>
    </x:comment>
    <x:comment ref="J234" authorId="1">
      <x:text>
        <x:r>
          <x:t>29. B - O Filho do Homem não veio.pdf</x:t>
        </x:r>
      </x:text>
    </x:comment>
    <x:comment ref="I235" authorId="0">
      <x:text>
        <x:r>
          <x:t>pasta '03. Caderno III' vazia no Drive (sem PDFs individuais)</x:t>
        </x:r>
      </x:text>
    </x:comment>
    <x:comment ref="I236" authorId="0">
      <x:text>
        <x:r>
          <x:t>Partitura imprime 'Lc 23, 42' e 'Salmo 50'.</x:t>
        </x:r>
      </x:text>
    </x:comment>
    <x:comment ref="J236" authorId="1">
      <x:text>
        <x:r>
          <x:t>lembrai-vos de mim senhor.pdf</x:t>
        </x:r>
      </x:text>
    </x:comment>
    <x:comment ref="J237" authorId="1">
      <x:text>
        <x:r>
          <x:t>1. ABC. Não procureis entre os mortos.pdf</x:t>
        </x:r>
      </x:text>
    </x:comment>
    <x:comment ref="I238" authorId="0">
      <x:text>
        <x:r>
          <x:t>pasta '03. Caderno III' vazia no Drive (sem PDFs individuais). Letra: ODC. 'Fica entre nós, Senhor Jesus, pois já morre do dia a luz' (Lc 24,29); estr. 4 reconhecimento na Ceia (Lc 24,30-31)</x:t>
        </x:r>
      </x:text>
    </x:comment>
    <x:comment ref="J239" authorId="1">
      <x:text>
        <x:r>
          <x:t>3. A - Antífona da Comunhão - Jesus tomou o pão.pdf</x:t>
        </x:r>
      </x:text>
    </x:comment>
    <x:comment ref="I240" authorId="0">
      <x:text>
        <x:r>
          <x:t>Alusão a Emaús; 4ª estrofe cita Jo 16,33.</x:t>
        </x:r>
      </x:text>
    </x:comment>
    <x:comment ref="J240" authorId="1">
      <x:text>
        <x:r>
          <x:t>Ao partirmos o pão reconhecemos.pdf</x:t>
        </x:r>
      </x:text>
    </x:comment>
    <x:comment ref="I242" authorId="0">
      <x:text>
        <x:r>
          <x:t>2ª opção de antífona da comunhão (no caderno do domingo)</x:t>
        </x:r>
      </x:text>
    </x:comment>
    <x:comment ref="J243" authorId="1">
      <x:text>
        <x:r>
          <x:t>Vendo Jesus aparecer.pdf</x:t>
        </x:r>
      </x:text>
    </x:comment>
    <x:comment ref="I245" authorId="0">
      <x:text>
        <x:r>
          <x:t>Partitura: Lc 24,46 e Sl 17; o refrão inclui também o v. 47 (conversão e perdão anunciados a todos os povos).</x:t>
        </x:r>
      </x:text>
    </x:comment>
    <x:comment ref="J245" authorId="1">
      <x:text>
        <x:r>
          <x:t>Era preciso que o Cristo sofresse.pdf</x:t>
        </x:r>
      </x:text>
    </x:comment>
  </x:commentList>
</x:comments>
</file>

<file path=xl/comments5.xml><?xml version="1.0" encoding="utf-8"?>
<x:comments xmlns:x="http://schemas.openxmlformats.org/spreadsheetml/2006/main">
  <x:authors>
    <x:author>Nota</x:author>
    <x:author>Drive</x:author>
    <x:author>Revisão</x:author>
  </x:authors>
  <x:commentList>
    <x:comment ref="I5" authorId="0">
      <x:text>
        <x:r>
          <x:t>sem PDF individual: a pasta do caderno no Drive está vazia (nenhum arquivo/subpasta visível); estrofe 4 = doxologia</x:t>
        </x:r>
      </x:text>
    </x:comment>
    <x:comment ref="I6" authorId="0">
      <x:text>
        <x:r>
          <x:t>impresso 'Jo 1,1-6.10-14'; a letra cita também 1,9 e 1,16</x:t>
        </x:r>
      </x:text>
    </x:comment>
    <x:comment ref="J6" authorId="1">
      <x:text>
        <x:r>
          <x:t>20 O Verbo eterno e humano.pdf</x:t>
        </x:r>
      </x:text>
    </x:comment>
    <x:comment ref="I7" authorId="0">
      <x:text>
        <x:r>
          <x:t>sem PDF individual: a pasta do caderno no Drive está vazia (nenhum arquivo/subpasta visível); tropos com citações impressas de Jo 1,3; 1,9; 1,5 (prólogo de João)</x:t>
        </x:r>
      </x:text>
    </x:comment>
    <x:comment ref="J8" authorId="1">
      <x:text>
        <x:r>
          <x:t>1. NATAL - O Verbo se fez carne.pdf</x:t>
        </x:r>
      </x:text>
    </x:comment>
    <x:comment ref="I9" authorId="0">
      <x:text>
        <x:r>
          <x:t>Sem PDF individual no caderno '12. Caderno XII' (há só 11 PDFs: 01,04,06,09,12,17,18,19,21,24,27); letra do PDF do volume. Is 40,3.</x:t>
        </x:r>
      </x:text>
    </x:comment>
    <x:comment ref="I10" authorId="0">
      <x:text>
        <x:r>
          <x:t>Partitura imprime '1 Pd 1,18 + Jo 1,29' e 'Salmo 33'.</x:t>
        </x:r>
      </x:text>
    </x:comment>
    <x:comment ref="J10" authorId="1">
      <x:text>
        <x:r>
          <x:t>Não foi com prata nem ouro que goste vós resgatados.pdf</x:t>
        </x:r>
      </x:text>
    </x:comment>
    <x:comment ref="I11" authorId="0">
      <x:text>
        <x:r>
          <x:t>Partitura: 1Pd 1,18-19 (OCR '1,18-18'); 1Jo 1,7; Jo 1,29; Ef 2,18. Letra LH.</x:t>
        </x:r>
      </x:text>
    </x:comment>
    <x:comment ref="J11" authorId="1">
      <x:text>
        <x:r>
          <x:t>Não foi nem com ouro nem prata.pdf</x:t>
        </x:r>
      </x:text>
    </x:comment>
    <x:comment ref="I12" authorId="0">
      <x:text>
        <x:r>
          <x:t>Recorte da partitura (antífona + salmo) extraído do caderno da Missa do domingo</x:t>
        </x:r>
      </x:text>
    </x:comment>
    <x:comment ref="J12" authorId="1">
      <x:text>
        <x:r>
          <x:t>oferendas-02-a.pdf</x:t>
        </x:r>
      </x:text>
    </x:comment>
    <x:comment ref="J14" authorId="1">
      <x:text>
        <x:r>
          <x:t>2. AB. Eis aqui o Cordeiro.pdf</x:t>
        </x:r>
      </x:text>
    </x:comment>
    <x:comment ref="I15" authorId="0">
      <x:text>
        <x:r>
          <x:t>Recorte da partitura (antífona + salmo) extraído do caderno da Missa do domingo</x:t>
        </x:r>
      </x:text>
    </x:comment>
    <x:comment ref="J15" authorId="1">
      <x:text>
        <x:r>
          <x:t>oferendas-02-b.pdf</x:t>
        </x:r>
      </x:text>
    </x:comment>
    <x:comment ref="I17" authorId="0">
      <x:text>
        <x:r>
          <x:t>Recorte da partitura (antífona + salmo) extraído do caderno da Missa do domingo</x:t>
        </x:r>
      </x:text>
    </x:comment>
    <x:comment ref="J17" authorId="1">
      <x:text>
        <x:r>
          <x:t>oferendas-02-c.pdf</x:t>
        </x:r>
      </x:text>
    </x:comment>
    <x:comment ref="A18" authorId="2">
      <x:text>
        <x:r>
          <x:t>Corrigido — original: 2,59. Jo 2 tem 25 versículos; "Disse a Mãe de Jesus" = Jo 2,5 (original: 2,59)</x:t>
        </x:r>
      </x:text>
    </x:comment>
    <x:comment ref="J18" authorId="1">
      <x:text>
        <x:r>
          <x:t>2. C. Disse a Mãe de Jesus.pdf</x:t>
        </x:r>
      </x:text>
    </x:comment>
    <x:comment ref="I19" authorId="0">
      <x:text>
        <x:r>
          <x:t>Estrofes 4-5 parafraseiam Jo 2,19-21.17 (evangelho do dia); estrofe 2 alude ao Êxodo. Letra de Telles Ramón.</x:t>
        </x:r>
      </x:text>
    </x:comment>
    <x:comment ref="J19" authorId="1">
      <x:text>
        <x:r>
          <x:t>Este pão Senhor alimenta a nossa vida.pdf</x:t>
        </x:r>
      </x:text>
    </x:comment>
    <x:comment ref="J20" authorId="1">
      <x:text>
        <x:r>
          <x:t>3. B - Comunhão - Destruí este templo .pdf</x:t>
        </x:r>
      </x:text>
    </x:comment>
    <x:comment ref="I21" authorId="0">
      <x:text>
        <x:r>
          <x:t>sem PDF individual: a pasta do caderno no Drive está vazia (nenhum arquivo/subpasta visível); composição livre com citações impressas por estrofe: Gl 3,13; Jo 3,5; Mt 12,18; At 8,32; Mt 4,16; Mt 16,16; Mt 3,17</x:t>
        </x:r>
      </x:text>
    </x:comment>
    <x:comment ref="J22" authorId="1">
      <x:text>
        <x:r>
          <x:t>4. B - Comunhão - Tanto Deus amou o mundo.pdf</x:t>
        </x:r>
      </x:text>
    </x:comment>
    <x:comment ref="I23" authorId="0">
      <x:text>
        <x:r>
          <x:t>2ª opção de antífona da comunhão (no caderno do domingo)</x:t>
        </x:r>
      </x:text>
    </x:comment>
    <x:comment ref="I24" authorId="0">
      <x:text>
        <x:r>
          <x:t>Sem PDF individual no caderno (pasta só tem .sib/.svg e Book_16.pdf, sem camada de texto); letra extraída do SVG 1_fqywoP938Wneqky34oD9wUWYxr4VE4Z. Subtítulo 'A samaritana'; narra Jo 4,5-15.</x:t>
        </x:r>
      </x:text>
    </x:comment>
    <x:comment ref="J25" authorId="1">
      <x:text>
        <x:r>
          <x:t>3. A - Antífona da Comunhão - quem beber daquela água (1).pdf</x:t>
        </x:r>
      </x:text>
    </x:comment>
    <x:comment ref="I27" authorId="0">
      <x:text>
        <x:r>
          <x:t>sem PDF individual: a pasta do caderno no Drive está vazia (nenhum arquivo/subpasta visível); aclamação ao Evangelho com versículos para os 5 domingos da Quaresma: 1º Mt 4,4 (Dt 8,3); 2º Mt 17,5; 3º Jo 4,15; 4º Lc 15,18-19; 5º Jo 11,25</x:t>
        </x:r>
      </x:text>
    </x:comment>
    <x:comment ref="I28" authorId="0">
      <x:text>
        <x:r>
          <x:t>Atribuição pelo título (samaritana, Jo 4,7-15).</x:t>
        </x:r>
      </x:text>
    </x:comment>
    <x:comment ref="I29" authorId="0">
      <x:text>
        <x:r>
          <x:t>Recorte da partitura (antífona + salmo) extraído do caderno da Missa do domingo</x:t>
        </x:r>
      </x:text>
    </x:comment>
    <x:comment ref="J29" authorId="1">
      <x:text>
        <x:r>
          <x:t>oferendas-04-c.pdf</x:t>
        </x:r>
      </x:text>
    </x:comment>
    <x:comment ref="I30" authorId="0">
      <x:text>
        <x:r>
          <x:t>Recorte da partitura (antífona + salmo) extraído do caderno da Missa do domingo</x:t>
        </x:r>
      </x:text>
    </x:comment>
    <x:comment ref="J30" authorId="1">
      <x:text>
        <x:r>
          <x:t>oferendas-17-b.pdf</x:t>
        </x:r>
      </x:text>
    </x:comment>
    <x:comment ref="E31" authorId="2">
      <x:text>
        <x:r>
          <x:t>Corrigido — original: 14,2. "Jesus tomou os pães" = Mt 14,19 (original: 14,2 — provável 14,20 sem o zero)</x:t>
        </x:r>
      </x:text>
    </x:comment>
    <x:comment ref="J31" authorId="1">
      <x:text>
        <x:r>
          <x:t>17.B - Jesus Tomou os pães.pdf</x:t>
        </x:r>
      </x:text>
    </x:comment>
    <x:comment ref="I32" authorId="0">
      <x:text>
        <x:r>
          <x:t>Recorte da partitura (antífona + salmo) extraído do caderno da Missa do domingo</x:t>
        </x:r>
      </x:text>
    </x:comment>
    <x:comment ref="J32" authorId="1">
      <x:text>
        <x:r>
          <x:t>oferendas-18-b.pdf</x:t>
        </x:r>
      </x:text>
    </x:comment>
    <x:comment ref="I33" authorId="0">
      <x:text>
        <x:r>
          <x:t>Refrão Jo 6,33-34 ('dai-nos sempre deste pão'); estrofes citam Jo 6,49-58 e 6,35</x:t>
        </x:r>
      </x:text>
    </x:comment>
    <x:comment ref="J33" authorId="1">
      <x:text>
        <x:r>
          <x:t>O pão de Deus e o Pão da vida.pdf</x:t>
        </x:r>
      </x:text>
    </x:comment>
    <x:comment ref="I34" authorId="0">
      <x:text>
        <x:r>
          <x:t>sem PDF individual: a pasta do caderno no Drive está vazia (nenhum arquivo/subpasta visível); letra baseada num texto de Frei Acílio Mendes; refrão Is 55,1; estrofes citam Mt 26,26; Mt 26,28; Jo 1,29; Jo 6,35; Mt 22,3-9 (impressos)</x:t>
        </x:r>
      </x:text>
    </x:comment>
    <x:comment ref="J35" authorId="1">
      <x:text>
        <x:r>
          <x:t>18. B - Eu sou o pão da vida.pdf</x:t>
        </x:r>
      </x:text>
    </x:comment>
    <x:comment ref="I36" authorId="0">
      <x:text>
        <x:r>
          <x:t>2ª opção de antífona da comunhão (no caderno do domingo)</x:t>
        </x:r>
      </x:text>
    </x:comment>
    <x:comment ref="I37" authorId="0">
      <x:text>
        <x:r>
          <x:t>Caderno XIV sem PDFs individuais (só MSCZ/PNG); letra lida do PNG 1G1TZh9qDRuLnP7TV9nOeFMGJPNCNVOjr; refrão Jo 6,33-34.51; estrofes também Jo 6,53-56</x:t>
        </x:r>
      </x:text>
    </x:comment>
    <x:comment ref="I38" authorId="0">
      <x:text>
        <x:r>
          <x:t>'Quem vem a ti jamais sentirá fome, quem crê em ti jamais sentirá sede' = Jo 6,35; cf. 1Jo 4,19 (estr. 3).</x:t>
        </x:r>
      </x:text>
    </x:comment>
    <x:comment ref="J38" authorId="1">
      <x:text>
        <x:r>
          <x:t>22a - Nutre_sempre,_Senhor,_o_teu_povo.pdf</x:t>
        </x:r>
      </x:text>
    </x:comment>
    <x:comment ref="J39" authorId="1">
      <x:text>
        <x:r>
          <x:t>19. B - Eu sou o pão vivo descido do céu.pdf</x:t>
        </x:r>
      </x:text>
    </x:comment>
    <x:comment ref="J40" authorId="1">
      <x:text>
        <x:r>
          <x:t>20. B - Eu sou o pão vivo descido do céu.pdf</x:t>
        </x:r>
      </x:text>
    </x:comment>
    <x:comment ref="I41" authorId="0">
      <x:text>
        <x:r>
          <x:t>2ª opção de antífona da comunhão (no caderno do domingo)</x:t>
        </x:r>
      </x:text>
    </x:comment>
    <x:comment ref="I42" authorId="0">
      <x:text>
        <x:r>
          <x:t>2ª opção de antífona da comunhão (no caderno do domingo)</x:t>
        </x:r>
      </x:text>
    </x:comment>
    <x:comment ref="I43" authorId="0">
      <x:text>
        <x:r>
          <x:t>Recorte da partitura (antífona + salmo) extraído do caderno da Missa do domingo</x:t>
        </x:r>
      </x:text>
    </x:comment>
    <x:comment ref="J43" authorId="1">
      <x:text>
        <x:r>
          <x:t>oferendas-19-b.pdf</x:t>
        </x:r>
      </x:text>
    </x:comment>
    <x:comment ref="I44" authorId="0">
      <x:text>
        <x:r>
          <x:t>Sem PDF individual no caderno; letra por OCR do SVG 18FNh3e8AajErsw2RyHnllXUTrQ0Xg2LU. 'Pão da vida, pão do céu'; estr. 4 'quem come este pão sempre viverá' = Jo 6,51.</x:t>
        </x:r>
      </x:text>
    </x:comment>
    <x:comment ref="I45" authorId="0">
      <x:text>
        <x:r>
          <x:t>2ª opção de antífona da comunhão (no caderno do domingo)</x:t>
        </x:r>
      </x:text>
    </x:comment>
    <x:comment ref="J46" authorId="1">
      <x:text>
        <x:r>
          <x:t>Corpus Christi - Quem come a minha carne.pdf</x:t>
        </x:r>
      </x:text>
    </x:comment>
    <x:comment ref="I47" authorId="0">
      <x:text>
        <x:r>
          <x:t>Recorte da partitura (antífona + salmo) extraído do caderno da Missa do domingo</x:t>
        </x:r>
      </x:text>
    </x:comment>
    <x:comment ref="J47" authorId="1">
      <x:text>
        <x:r>
          <x:t>oferendas-20-b.pdf</x:t>
        </x:r>
      </x:text>
    </x:comment>
    <x:comment ref="I49" authorId="0">
      <x:text>
        <x:r>
          <x:t>2ª opção de antífona da comunhão (no caderno do domingo)</x:t>
        </x:r>
      </x:text>
    </x:comment>
    <x:comment ref="I50" authorId="0">
      <x:text>
        <x:r>
          <x:t>2ª opção de antífona da comunhão (no caderno do domingo)</x:t>
        </x:r>
      </x:text>
    </x:comment>
    <x:comment ref="J51" authorId="1">
      <x:text>
        <x:r>
          <x:t>21. B - A quem iremos, Senhor.pdf</x:t>
        </x:r>
      </x:text>
    </x:comment>
    <x:comment ref="I52" authorId="0">
      <x:text>
        <x:r>
          <x:t>Recorte da partitura (antífona + salmo) extraído do caderno da Missa do domingo</x:t>
        </x:r>
      </x:text>
    </x:comment>
    <x:comment ref="J52" authorId="1">
      <x:text>
        <x:r>
          <x:t>oferendas-21-b.pdf</x:t>
        </x:r>
      </x:text>
    </x:comment>
    <x:comment ref="I53" authorId="0">
      <x:text>
        <x:r>
          <x:t>pasta '03. Caderno III' vazia no Drive (sem PDFs individuais)</x:t>
        </x:r>
      </x:text>
    </x:comment>
    <x:comment ref="J54" authorId="1">
      <x:text>
        <x:r>
          <x:t>55_-_Palavra_de_vida_-_Jo_6,_68.pdf</x:t>
        </x:r>
      </x:text>
    </x:comment>
    <x:comment ref="J55" authorId="1">
      <x:text>
        <x:r>
          <x:t>Aleluia! A quem iremos, Senhor.pdf</x:t>
        </x:r>
      </x:text>
    </x:comment>
    <x:comment ref="I57" authorId="0">
      <x:text>
        <x:r>
          <x:t>impresso 'Jo 7,37'; o refrão cita também 7,38 (torrentes de água viva)</x:t>
        </x:r>
      </x:text>
    </x:comment>
    <x:comment ref="J57" authorId="1">
      <x:text>
        <x:r>
          <x:t>15 No deserto da vida.pdf</x:t>
        </x:r>
      </x:text>
    </x:comment>
    <x:comment ref="J58" authorId="1">
      <x:text>
        <x:r>
          <x:t>5. C - COMUNHÃO - Mulher ninguém te condenou?.pdf</x:t>
        </x:r>
      </x:text>
    </x:comment>
    <x:comment ref="I60" authorId="0">
      <x:text>
        <x:r>
          <x:t>Texto provável da antífona do Missal Romano; letra não verificada (PDF só imagem, download falhou). Alternativa: Jo 11,25-26.</x:t>
        </x:r>
      </x:text>
    </x:comment>
    <x:comment ref="I61" authorId="0">
      <x:text>
        <x:r>
          <x:t>Sem PDF individual: a pasta '11. Caderno XI' está vazia no Drive; letra lida do PDF do volume (pág. 16). Impresso 'Jo 8, 11'; estrofes do Sl 129.</x:t>
        </x:r>
      </x:text>
    </x:comment>
    <x:comment ref="I62" authorId="0">
      <x:text>
        <x:r>
          <x:t>2ª opção de antífona da comunhão (no caderno do domingo)</x:t>
        </x:r>
      </x:text>
    </x:comment>
    <x:comment ref="I63" authorId="0">
      <x:text>
        <x:r>
          <x:t>2ª opção de antífona da comunhão (no caderno do domingo)</x:t>
        </x:r>
      </x:text>
    </x:comment>
    <x:comment ref="I64" authorId="0">
      <x:text>
        <x:r>
          <x:t>Refrão 'Cristo, luz do mundo, quem te segue tem a luz da vida' = Jo 8,12. Estrofes: Sl 26(27) (impresso 'Salmo 26').</x:t>
        </x:r>
      </x:text>
    </x:comment>
    <x:comment ref="J64" authorId="1">
      <x:text>
        <x:r>
          <x:t>cristo luz, luz do mundo.pdf</x:t>
        </x:r>
      </x:text>
    </x:comment>
    <x:comment ref="I65" authorId="0">
      <x:text>
        <x:r>
          <x:t>refrão 'Quem me segue não anda nas trevas, mas terá a luz da vida' = Jo 8,12; estrofes: 'Salmo do Domingo' (salmo variável)</x:t>
        </x:r>
      </x:text>
    </x:comment>
    <x:comment ref="J65" authorId="1">
      <x:text>
        <x:r>
          <x:t>20 Quem me segue não anda nas trevas.pdf</x:t>
        </x:r>
      </x:text>
    </x:comment>
    <x:comment ref="I66" authorId="0">
      <x:text>
        <x:r>
          <x:t>Partitura: 'Jo 8,12 | Sl 26'.</x:t>
        </x:r>
      </x:text>
    </x:comment>
    <x:comment ref="J66" authorId="1">
      <x:text>
        <x:r>
          <x:t>Cristo luz, luz do mundo.pdf</x:t>
        </x:r>
      </x:text>
    </x:comment>
    <x:comment ref="J67" authorId="1">
      <x:text>
        <x:r>
          <x:t>4. A - Antífona da comunhão - O homem chamado Jesus.pdf</x:t>
        </x:r>
      </x:text>
    </x:comment>
    <x:comment ref="J69" authorId="1">
      <x:text>
        <x:r>
          <x:t>4. ABC. Ressuscitou o Bom pastor.pdf</x:t>
        </x:r>
      </x:text>
    </x:comment>
    <x:comment ref="I70" authorId="0">
      <x:text>
        <x:r>
          <x:t>Texto do Missal Romano (cf. Jo 10,11)</x:t>
        </x:r>
      </x:text>
    </x:comment>
    <x:comment ref="I71" authorId="0">
      <x:text>
        <x:r>
          <x:t>2ª opção de antífona da comunhão (no caderno do domingo)</x:t>
        </x:r>
      </x:text>
    </x:comment>
    <x:comment ref="I72" authorId="0">
      <x:text>
        <x:r>
          <x:t>2ª opção de antífona da comunhão (no caderno do domingo)</x:t>
        </x:r>
      </x:text>
    </x:comment>
    <x:comment ref="I73" authorId="0">
      <x:text>
        <x:r>
          <x:t>'Jo 10,37-38' impresso; estrofes = Sl 30(31)</x:t>
        </x:r>
      </x:text>
    </x:comment>
    <x:comment ref="J73" authorId="1">
      <x:text>
        <x:r>
          <x:t>07 As obras de Jesus Cristo.pdf</x:t>
        </x:r>
      </x:text>
    </x:comment>
    <x:comment ref="I74" authorId="0">
      <x:text>
        <x:r>
          <x:t>refrão: 'Sou a vida e a verdade! Quem crê em mim ressuscitará… para sempre viverá' (Jo 11,25-26 com Jo 14,6); estrofe: 'estes meus olhos te verão' (Jó 19,27)</x:t>
        </x:r>
      </x:text>
    </x:comment>
    <x:comment ref="J74" authorId="1">
      <x:text>
        <x:r>
          <x:t>30 Sou a vida e a verdade.pdf</x:t>
        </x:r>
      </x:text>
    </x:comment>
    <x:comment ref="J75" authorId="1">
      <x:text>
        <x:r>
          <x:t>5. A - Antífona da Comunhão - Todo o que vive e crê em mim.pdf</x:t>
        </x:r>
      </x:text>
    </x:comment>
    <x:comment ref="I77" authorId="0">
      <x:text>
        <x:r>
          <x:t>2ª opção de antífona da comunhão (no caderno do domingo)</x:t>
        </x:r>
      </x:text>
    </x:comment>
    <x:comment ref="I78" authorId="0">
      <x:text>
        <x:r>
          <x:t>'Jo 11,50' impresso; estrofes = Sl 7,2.9-12.18</x:t>
        </x:r>
      </x:text>
    </x:comment>
    <x:comment ref="J78" authorId="1">
      <x:text>
        <x:r>
          <x:t>08 É melhor que pereça um só homem.pdf</x:t>
        </x:r>
      </x:text>
    </x:comment>
    <x:comment ref="I79" authorId="0">
      <x:text>
        <x:r>
          <x:t>Texto provável da antífona do Missal Romano; letra não verificada (PDF só imagem, download falhou).</x:t>
        </x:r>
      </x:text>
    </x:comment>
    <x:comment ref="I80" authorId="0">
      <x:text>
        <x:r>
          <x:t>'Jo 12,7' impresso; estrofes = Sl 34(35)</x:t>
        </x:r>
      </x:text>
    </x:comment>
    <x:comment ref="J80" authorId="1">
      <x:text>
        <x:r>
          <x:t>03 Não impeça Maria de ungir-me.pdf</x:t>
        </x:r>
      </x:text>
    </x:comment>
    <x:comment ref="I81" authorId="0">
      <x:text>
        <x:r>
          <x:t>Partitura imprime '(Jo 12,23)' junto ao refrão; estrofes livres.</x:t>
        </x:r>
      </x:text>
    </x:comment>
    <x:comment ref="J81" authorId="1">
      <x:text>
        <x:r>
          <x:t>A páscoa se aproxima a hora está chegando.pdf</x:t>
        </x:r>
      </x:text>
    </x:comment>
    <x:comment ref="J82" authorId="1">
      <x:text>
        <x:r>
          <x:t>5. B - COMUNHÃO - SE O GRÃO DE TRIGO NÃO MORRER - V DOMINGO DA QUARESMA B.pdf</x:t>
        </x:r>
      </x:text>
    </x:comment>
    <x:comment ref="I84" authorId="0">
      <x:text>
        <x:r>
          <x:t>Sem PDF individual no caderno (pasta só tem .sib/.svg e Book_16.pdf, sem camada de texto); letra extraída do SVG 1wXSGl22loJFKlc4vSjfVVCLdhwaO9Xth. Refrão: grão que cai no chão e morre (Jo 12,24); corpo glorioso (cf. 1Cor 15,36-44).</x:t>
        </x:r>
      </x:text>
    </x:comment>
    <x:comment ref="I85" authorId="0">
      <x:text>
        <x:r>
          <x:t>Caderno XIV sem PDFs individuais (só MSCZ/PNG); letra lida do PNG 1HGagGweYGCc2ETpTmpKpHAORmlypSvr8; partitura imprime 'Jo 10,26' (erro); o texto é Jo 12,26</x:t>
        </x:r>
      </x:text>
    </x:comment>
    <x:comment ref="I86" authorId="0">
      <x:text>
        <x:r>
          <x:t>Texto provável da antífona do Missal Romano; letra não verificada (PDF só imagem, download falhou).</x:t>
        </x:r>
      </x:text>
    </x:comment>
    <x:comment ref="I87" authorId="0">
      <x:text>
        <x:r>
          <x:t>3ª estrofe: 'da terra elevado, a si os povos atrai'.</x:t>
        </x:r>
      </x:text>
    </x:comment>
    <x:comment ref="J87" authorId="1">
      <x:text>
        <x:r>
          <x:t>Morreu meu Jesus na Cruz.pdf</x:t>
        </x:r>
      </x:text>
    </x:comment>
    <x:comment ref="J88" authorId="1">
      <x:text>
        <x:r>
          <x:t>O Senhor, ao passar deste mundo a seu Pai.pdf</x:t>
        </x:r>
      </x:text>
    </x:comment>
    <x:comment ref="I89" authorId="0">
      <x:text>
        <x:r>
          <x:t>Recorte da partitura (antífona + salmo) extraído do caderno da Missa do domingo</x:t>
        </x:r>
      </x:text>
    </x:comment>
    <x:comment ref="J89" authorId="1">
      <x:text>
        <x:r>
          <x:t>oferendas-13-a.pdf</x:t>
        </x:r>
      </x:text>
    </x:comment>
    <x:comment ref="I90" authorId="0">
      <x:text>
        <x:r>
          <x:t>impresso 'Mt 26,20'; a frase cantada ('Um de vós haverá de me trair') é Mt 26,21; estrofes = Sl 40(41)</x:t>
        </x:r>
      </x:text>
    </x:comment>
    <x:comment ref="J90" authorId="1">
      <x:text>
        <x:r>
          <x:t>06 Na Ceia Jesus declarou.pdf</x:t>
        </x:r>
      </x:text>
    </x:comment>
    <x:comment ref="I91" authorId="0">
      <x:text>
        <x:r>
          <x:t>'Jo 13,27' impresso; estrofes = Sl 26(27)</x:t>
        </x:r>
      </x:text>
    </x:comment>
    <x:comment ref="J91" authorId="1">
      <x:text>
        <x:r>
          <x:t>05 Jesus disse a Judas.pdf</x:t>
        </x:r>
      </x:text>
    </x:comment>
    <x:comment ref="I92" authorId="0">
      <x:text>
        <x:r>
          <x:t>Refrão = Jo 14,2-3; estrofe 1 = At 1,11 (Ó varões galileus).</x:t>
        </x:r>
      </x:text>
    </x:comment>
    <x:comment ref="J92" authorId="1">
      <x:text>
        <x:r>
          <x:t>O Senhor foi preparar.pdf</x:t>
        </x:r>
      </x:text>
    </x:comment>
    <x:comment ref="I93" authorId="0">
      <x:text>
        <x:r>
          <x:t>Título conforme índice (provável 'Eu disse a Tomé' / 'Disse-lhe Tomé').</x:t>
        </x:r>
      </x:text>
    </x:comment>
    <x:comment ref="J94" authorId="1">
      <x:text>
        <x:r>
          <x:t>5. A - Antífona da Comunhão - Ano A - Eu sou o caminho, a verdade e a Vida.pdf</x:t>
        </x:r>
      </x:text>
    </x:comment>
    <x:comment ref="I95" authorId="0">
      <x:text>
        <x:r>
          <x:t>Sem PDF individual no caderno (pasta só tem .sib/.svg e Book_16.pdf, sem camada de texto); letra extraída do SVG 1C462_NXXNqEBUZEvshN6HfRGhxNxdTka. 'Caminho, verdade e vida' = Jo 14,6; 'pão descido do céu' cf. Jo 6,51.</x:t>
        </x:r>
      </x:text>
    </x:comment>
    <x:comment ref="I96" authorId="0">
      <x:text>
        <x:r>
          <x:t>Atribuição pelo título (citação literal).</x:t>
        </x:r>
      </x:text>
    </x:comment>
    <x:comment ref="J97" authorId="1">
      <x:text>
        <x:r>
          <x:t>6. ABC. Se me amardes realmente.pdf</x:t>
        </x:r>
      </x:text>
    </x:comment>
    <x:comment ref="I99" authorId="0">
      <x:text>
        <x:r>
          <x:t>Partitura imprime 'Jo 14,21' (cf. Jo 14,15.23). Mantra.</x:t>
        </x:r>
      </x:text>
    </x:comment>
    <x:comment ref="J99" authorId="1">
      <x:text>
        <x:r>
          <x:t>Quem me ama Guardará meus mandamentos.pdf</x:t>
        </x:r>
      </x:text>
    </x:comment>
    <x:comment ref="I102" authorId="0">
      <x:text>
        <x:r>
          <x:t>Partitura imprime 'Jo 14,27'; estrofes citam 2Tm 1,7, Is 32,17 e Ef 2,14.</x:t>
        </x:r>
      </x:text>
    </x:comment>
    <x:comment ref="J102" authorId="1">
      <x:text>
        <x:r>
          <x:t>convosco esteja a paz.pdf</x:t>
        </x:r>
      </x:text>
    </x:comment>
    <x:comment ref="I103" authorId="0">
      <x:text>
        <x:r>
          <x:t>Índice também cita Fl 4,7.</x:t>
        </x:r>
      </x:text>
    </x:comment>
    <x:comment ref="I105" authorId="0">
      <x:text>
        <x:r>
          <x:t>Caderno XIV sem PDFs individuais (só MSCZ/PNG); letra lida do PNG 1Kw9z6DOxWzy-V_0wK5UEbgl8pVbkWkSa; estrofes Jo 15,9-10.14; 13,1.35</x:t>
        </x:r>
      </x:text>
    </x:comment>
    <x:comment ref="I106" authorId="0">
      <x:text>
        <x:r>
          <x:t>Sem PDF individual no caderno '12. Caderno XII' (há só 11 PDFs: 01,04,06,09,12,17,18,19,21,24,27); letra do PDF do volume. Impresso 'Jo 15, 14'; L.: Frei Telles Ramon. Estrofes Sl 99 (100).</x:t>
        </x:r>
      </x:text>
    </x:comment>
    <x:comment ref="I109" authorId="0">
      <x:text>
        <x:r>
          <x:t>Sem PDF individual: a pasta '11. Caderno XI' está vazia no Drive; letra lida do PDF do volume (pág. 13). Impresso 'Jo 16, 15'.</x:t>
        </x:r>
      </x:text>
    </x:comment>
    <x:comment ref="I110" authorId="0">
      <x:text>
        <x:r>
          <x:t>2ª opção de antífona da comunhão (no caderno do domingo)</x:t>
        </x:r>
      </x:text>
    </x:comment>
    <x:comment ref="I111" authorId="0">
      <x:text>
        <x:r>
          <x:t>Impresso '(Jo. 17, 2Cr.)'; refrão Jo 17,21, estrofes Jo 17,11.20-24.</x:t>
        </x:r>
      </x:text>
    </x:comment>
    <x:comment ref="J111" authorId="1">
      <x:text>
        <x:r>
          <x:t>22_-_Para_que_todos_sejam_um.pdf</x:t>
        </x:r>
      </x:text>
    </x:comment>
    <x:comment ref="I112" authorId="0">
      <x:text>
        <x:r>
          <x:t>Caderno XIV sem PDFs individuais (só MSCZ/PNG); letra lida do PNG 1fXLV_uyERod8_f3-bnUT3zsN7vttgG3K</x:t>
        </x:r>
      </x:text>
    </x:comment>
    <x:comment ref="I113" authorId="0">
      <x:text>
        <x:r>
          <x:t>2ª opção de antífona da comunhão (no caderno do domingo)</x:t>
        </x:r>
      </x:text>
    </x:comment>
    <x:comment ref="I114" authorId="0">
      <x:text>
        <x:r>
          <x:t>Índice imprime 'Jo 17, 20.21-22'.</x:t>
        </x:r>
      </x:text>
    </x:comment>
    <x:comment ref="J115" authorId="1">
      <x:text>
        <x:r>
          <x:t>34. B - Eu sou Rei.pdf</x:t>
        </x:r>
      </x:text>
    </x:comment>
    <x:comment ref="I116" authorId="0">
      <x:text>
        <x:r>
          <x:t>Partitura imprime '(Jo 19, 25)' e 'Salmo 129'. Letra de A. Temme.</x:t>
        </x:r>
      </x:text>
    </x:comment>
    <x:comment ref="J116" authorId="1">
      <x:text>
        <x:r>
          <x:t>firme, de pé junto à cruz.pdf</x:t>
        </x:r>
      </x:text>
    </x:comment>
    <x:comment ref="I117" authorId="0">
      <x:text>
        <x:r>
          <x:t>Sem PDF individual no caderno '12. Caderno XII' (há só 11 PDFs: 01,04,06,09,12,17,18,19,21,24,27); letra do PDF do volume. Impresso '(Cf. Jo 19, 20-27)'; o texto corresponde a Jo 19,26-27. Estrofes do Sl 129.</x:t>
        </x:r>
      </x:text>
    </x:comment>
    <x:comment ref="J118" authorId="1">
      <x:text>
        <x:r>
          <x:t>Sagrado Coração de Jesus - Um soldado abriu o lado de Jesus.pdf</x:t>
        </x:r>
      </x:text>
    </x:comment>
    <x:comment ref="J119" authorId="1">
      <x:text>
        <x:r>
          <x:t>Um soldado abriu o lado de Jesus.pdf</x:t>
        </x:r>
      </x:text>
    </x:comment>
    <x:comment ref="I120" authorId="0">
      <x:text>
        <x:r>
          <x:t>refrão 'Madalena anunciou aos discípulos de Jesus: Vi o Senhor ressuscitado!' = Jo 20,18; estrofes = Sl 62(63), impresso</x:t>
        </x:r>
      </x:text>
    </x:comment>
    <x:comment ref="J120" authorId="1">
      <x:text>
        <x:r>
          <x:t>32 Santa Maria Madalena.pdf</x:t>
        </x:r>
      </x:text>
    </x:comment>
    <x:comment ref="I121" authorId="0">
      <x:text>
        <x:r>
          <x:t>Sem PDF individual no caderno (pasta só tem .sib/.svg e Book_16.pdf, sem camada de texto); letra extraída do SVG 1mHkuRrDeU10ta5ExBt2PpZOllGchSvuE. O filii et filiae, trad. Weber; estrofes narram Mc 16,1-7, Jo 20,3-8 e Jo 20,19-29 (Tomé).</x:t>
        </x:r>
      </x:text>
    </x:comment>
    <x:comment ref="J122" authorId="1">
      <x:text>
        <x:r>
          <x:t>Vendo Jesus aparecer.pdf</x:t>
        </x:r>
      </x:text>
    </x:comment>
    <x:comment ref="I123" authorId="0">
      <x:text>
        <x:r>
          <x:t>OCR da partitura: '2 Tm 2,8.19; Jo 20,22-23' (letra: 2Tm 2,8.11 'Se com ele morremos, com ele viveremos'; Jo 20,20 'os discípulos ficaram alegres ao ver o Senhor'; Jo 20,22 'Recebei o Espírito Santo').</x:t>
        </x:r>
      </x:text>
    </x:comment>
    <x:comment ref="J123" authorId="1">
      <x:text>
        <x:r>
          <x:t>Recorda-te de Cristo, o Senhor Jesus.pdf</x:t>
        </x:r>
      </x:text>
    </x:comment>
    <x:comment ref="J124" authorId="1">
      <x:text>
        <x:r>
          <x:t>2. ABC. Com teu dedo vem tocar as minhas mãos.pdf</x:t>
        </x:r>
      </x:text>
    </x:comment>
    <x:comment ref="J126" authorId="1">
      <x:text>
        <x:r>
          <x:t>Meu Senhor e meu Deus!.pdf</x:t>
        </x:r>
      </x:text>
    </x:comment>
    <x:comment ref="I127" authorId="0">
      <x:text>
        <x:r>
          <x:t>Sem PDF individual no caderno (pasta só tem .sib/.svg e Book_16.pdf, sem camada de texto); letra extraída do SVG 1nSNKwS4Cyf4llwhTW57shzpiGr0m2uEu. 'Felizes os que creem mesmo sem ver' = Jo 20,29; refrão com palavras da instituição (Mt 26,26-28 par.).</x:t>
        </x:r>
      </x:text>
    </x:comment>
  </x:commentList>
</x:comments>
</file>

<file path=xl/comments6.xml><?xml version="1.0" encoding="utf-8"?>
<x:comments xmlns:x="http://schemas.openxmlformats.org/spreadsheetml/2006/main">
  <x:authors>
    <x:author>Nota</x:author>
    <x:author>Drive</x:author>
  </x:authors>
  <x:commentList>
    <x:comment ref="F5" authorId="0">
      <x:text>
        <x:r>
          <x:t>Partitura imprime '1 Sam 3,9'. Refrão orante. Escolhida a versão '2' (mod. 2022); outra: 1RKVtv8nnbXzyUUmrz6sJi8ZMjrGhAAct.</x:t>
        </x:r>
      </x:text>
    </x:comment>
    <x:comment ref="G5" authorId="1">
      <x:text>
        <x:r>
          <x:t>19 Fala Senhor; o teu servo escuta! 2.pdf</x:t>
        </x:r>
      </x:text>
    </x:comment>
    <x:comment ref="F6" authorId="0">
      <x:text>
        <x:r>
          <x:t>Caderno XIV sem PDFs individuais (só MSCZ/PNG); letra lida do PNG 1y99KSr8CN1cHk0qHklAyGOWGFt3oTmS7; subtítulo 'Maria, a nova Judite'; PNG nomeado 'Tu és a glória de Israel'</x:t>
        </x:r>
      </x:text>
    </x:comment>
    <x:comment ref="F7" authorId="0">
      <x:text>
        <x:r>
          <x:t>refrão 'Tu és a glória de Jerusalém… a alegria de Israel' = Jt 15,9; estrofes com Lc 1,42</x:t>
        </x:r>
      </x:text>
    </x:comment>
    <x:comment ref="G7" authorId="1">
      <x:text>
        <x:r>
          <x:t>38 Tu és a glória de Jerusalém.pdf</x:t>
        </x:r>
      </x:text>
    </x:comment>
    <x:comment ref="F8" authorId="0">
      <x:text>
        <x:r>
          <x:t>Sem PDF individual: a pasta '11. Caderno XI' está vazia no Drive; letra lida do PDF do volume (pág. 37). Impresso 'Salmo I'.</x:t>
        </x:r>
      </x:text>
    </x:comment>
    <x:comment ref="F9" authorId="0">
      <x:text>
        <x:r>
          <x:t>'Salmo 1' impresso; paráfrase livre (Sl 1,1-2; ecos de Sl 111,1); mesma letra do nº 9</x:t>
        </x:r>
      </x:text>
    </x:comment>
    <x:comment ref="G9" authorId="1">
      <x:text>
        <x:r>
          <x:t>08 Feliz o homem que ama o Senhor.pdf</x:t>
        </x:r>
      </x:text>
    </x:comment>
    <x:comment ref="F10" authorId="0">
      <x:text>
        <x:r>
          <x:t>'Salmo 1' impresso (não Sl 111, como no inventário anterior); versão do nº 8</x:t>
        </x:r>
      </x:text>
    </x:comment>
    <x:comment ref="G10" authorId="1">
      <x:text>
        <x:r>
          <x:t>09 Feliz o homem.pdf</x:t>
        </x:r>
      </x:text>
    </x:comment>
    <x:comment ref="F12" authorId="0">
      <x:text>
        <x:r>
          <x:t>Partitura: '(Salmo 2)'; refrão Sl 2,11.</x:t>
        </x:r>
      </x:text>
    </x:comment>
    <x:comment ref="G12" authorId="1">
      <x:text>
        <x:r>
          <x:t>7a - Servi_ao_senhor,_ó_reis_(Salmo_2).pdf</x:t>
        </x:r>
      </x:text>
    </x:comment>
    <x:comment ref="F13" authorId="0">
      <x:text>
        <x:r>
          <x:t>Índice imprime 'Salmo 2, 2.6.1'.</x:t>
        </x:r>
      </x:text>
    </x:comment>
    <x:comment ref="G16" authorId="1">
      <x:text>
        <x:r>
          <x:t>19 - Quem morar  em vossa casa - Partitura completa.pdf</x:t>
        </x:r>
      </x:text>
    </x:comment>
    <x:comment ref="F17" authorId="0">
      <x:text>
        <x:r>
          <x:t>Estrofes livres; a 4ª ecoa Mt 5,6.10.</x:t>
        </x:r>
      </x:text>
    </x:comment>
    <x:comment ref="G17" authorId="1">
      <x:text>
        <x:r>
          <x:t>Quem, ó Senhor, em tua casa habitará.pdf</x:t>
        </x:r>
      </x:text>
    </x:comment>
    <x:comment ref="F21" authorId="0">
      <x:text>
        <x:r>
          <x:t>Texto provável da antífona do Missal Romano; letra não verificada (PDF só imagem, download falhou).</x:t>
        </x:r>
      </x:text>
    </x:comment>
    <x:comment ref="F22" authorId="0">
      <x:text>
        <x:r>
          <x:t>Partitura imprime 'Salmo 18B' (estrofes = Sl 18B(19B),8-11); o refrão, porém, é Sl 118(119),105.</x:t>
        </x:r>
      </x:text>
    </x:comment>
    <x:comment ref="G22" authorId="1">
      <x:text>
        <x:r>
          <x:t>vossa palavra senhor é uma luz.pdf</x:t>
        </x:r>
      </x:text>
    </x:comment>
    <x:comment ref="F23" authorId="0">
      <x:text>
        <x:r>
          <x:t>Estrofes 3-4 e 6 parafraseiam Sl 18(19),8-9.2 (a lei do Senhor é perfeita...; o céu proclama a glória).</x:t>
        </x:r>
      </x:text>
    </x:comment>
    <x:comment ref="G23" authorId="1">
      <x:text>
        <x:r>
          <x:t>Chegou a hora da alegria.pdf</x:t>
        </x:r>
      </x:text>
    </x:comment>
    <x:comment ref="F25" authorId="0">
      <x:text>
        <x:r>
          <x:t>'Salmo 22' impresso; paráfrase do Sl 22(23)</x:t>
        </x:r>
      </x:text>
    </x:comment>
    <x:comment ref="G25" authorId="1">
      <x:text>
        <x:r>
          <x:t>22 Pelos prados e campinas.pdf</x:t>
        </x:r>
      </x:text>
    </x:comment>
    <x:comment ref="F26" authorId="0">
      <x:text>
        <x:r>
          <x:t>Paráfrase métrica do Sl 22. Nome do arquivo com erro ('meus Pastor').</x:t>
        </x:r>
      </x:text>
    </x:comment>
    <x:comment ref="G26" authorId="1">
      <x:text>
        <x:r>
          <x:t>Vós sois meus Pastor, ó Senhor.pdf</x:t>
        </x:r>
      </x:text>
    </x:comment>
    <x:comment ref="F29" authorId="0">
      <x:text>
        <x:r>
          <x:t>sem PDF individual: a pasta do caderno no Drive está vazia (nenhum arquivo/subpasta visível); refrão parafraseia Sl 23(24),3-4</x:t>
        </x:r>
      </x:text>
    </x:comment>
    <x:comment ref="F30" authorId="0">
      <x:text>
        <x:r>
          <x:t>Partitura imprime 'Salmo 23'; refrão = Sl 23(24),7.</x:t>
        </x:r>
      </x:text>
    </x:comment>
    <x:comment ref="G30" authorId="1">
      <x:text>
        <x:r>
          <x:t>abri-vos portas eternas.pdf</x:t>
        </x:r>
      </x:text>
    </x:comment>
    <x:comment ref="F31" authorId="0">
      <x:text>
        <x:r>
          <x:t>Sem PDF individual no caderno '12. Caderno XII' (há só 11 PDFs: 01,04,06,09,12,17,18,19,21,24,27); letra do PDF do volume. Impresso '(Sl 23, 24)' = Sl 23(24).</x:t>
        </x:r>
      </x:text>
    </x:comment>
    <x:comment ref="F32" authorId="0">
      <x:text>
        <x:r>
          <x:t>Sem PDF individual no caderno '12. Caderno XII' (há só 11 PDFs: 01,04,06,09,12,17,18,19,21,24,27); letra do PDF do volume. M.: Seben Ramos e Pe. José Weber.</x:t>
        </x:r>
      </x:text>
    </x:comment>
    <x:comment ref="F33" authorId="0">
      <x:text>
        <x:r>
          <x:t>Paráfrase do Sl 23(24),3-10; no vol. 12 nº 05 impresso '(Sl 23, 24)'.</x:t>
        </x:r>
      </x:text>
    </x:comment>
    <x:comment ref="G33" authorId="1">
      <x:text>
        <x:r>
          <x:t>05_-_Vem_vindo_o_Senhor....pdf</x:t>
        </x:r>
      </x:text>
    </x:comment>
    <x:comment ref="F34" authorId="0">
      <x:text>
        <x:r>
          <x:t>Impresso 'Sl 23'.</x:t>
        </x:r>
      </x:text>
    </x:comment>
    <x:comment ref="G34" authorId="1">
      <x:text>
        <x:r>
          <x:t>08_-_Abre_as_portas....pdf</x:t>
        </x:r>
      </x:text>
    </x:comment>
    <x:comment ref="G35" authorId="1">
      <x:text>
        <x:r>
          <x:t>Abre as portas, deixa entrar.pdf</x:t>
        </x:r>
      </x:text>
    </x:comment>
    <x:comment ref="F36" authorId="0">
      <x:text>
        <x:r>
          <x:t>Sem PDF individual no caderno (pasta só tem .sib/.svg e Book_16.pdf, sem camada de texto); letra extraída do SVG 1h--pIbdckS6_5So0EDESvBj_xtzd0hsg. 'Mãos limpas e coração puro' = Sl 23,3-4 (cf. Sl 14,1).</x:t>
        </x:r>
      </x:text>
    </x:comment>
    <x:comment ref="F37" authorId="0">
      <x:text>
        <x:r>
          <x:t>Sem PDF individual no caderno (pasta só tem .sib/.svg e Book_16.pdf, sem camada de texto); letra extraída do SVG 1SElkah1qMx93fIKYLh9ryhsmYs6o8Col. 'Quem é este Rei...? É o Senhor, o Forte' = Sl 23,8-10.</x:t>
        </x:r>
      </x:text>
    </x:comment>
    <x:comment ref="F38" authorId="0">
      <x:text>
        <x:r>
          <x:t>Sem PDF individual no caderno (pasta só tem .sib/.svg e Book_16.pdf, sem camada de texto); letra extraída do SVG 1bi3sKqR2h-vsuwOL-7oz3hgkw0olRa_S. Refrão = Sl 24,1-3 (antífona de entrada); estrofes 'Salmo 24'.</x:t>
        </x:r>
      </x:text>
    </x:comment>
    <x:comment ref="F39" authorId="0">
      <x:text>
        <x:r>
          <x:t>Sem PDF individual: a pasta '11. Caderno XI' está vazia no Drive; letra lida do PDF do volume (pág. 28).</x:t>
        </x:r>
      </x:text>
    </x:comment>
    <x:comment ref="F40" authorId="0">
      <x:text>
        <x:r>
          <x:t>Impresso 'Sl 26(27)'. Refrão 'O Senhor há de chegar, sua estrela já brilhou' (alusão a Mt 2,2).</x:t>
        </x:r>
      </x:text>
    </x:comment>
    <x:comment ref="G40" authorId="1">
      <x:text>
        <x:r>
          <x:t>06 - Sigamos sua luz - Partitura completa.pdf</x:t>
        </x:r>
      </x:text>
    </x:comment>
    <x:comment ref="F41" authorId="0">
      <x:text>
        <x:r>
          <x:t>Estrofes Sl 26(27),1; no vol. 12 nº 06 impresso 'Sl 26(27)'. Refrão alude a Mt 2,2.</x:t>
        </x:r>
      </x:text>
    </x:comment>
    <x:comment ref="G41" authorId="1">
      <x:text>
        <x:r>
          <x:t>06_-_O_Senhor_há_de_chegar....pdf</x:t>
        </x:r>
      </x:text>
    </x:comment>
    <x:comment ref="F43" authorId="0">
      <x:text>
        <x:r>
          <x:t>refrão = Sl 26(27),12 (antífona de entrada); estrofes = Sl 26(27)</x:t>
        </x:r>
      </x:text>
    </x:comment>
    <x:comment ref="G43" authorId="1">
      <x:text>
        <x:r>
          <x:t>04 Por causa do inimigo, protegei-me.pdf</x:t>
        </x:r>
      </x:text>
    </x:comment>
    <x:comment ref="F44" authorId="0">
      <x:text>
        <x:r>
          <x:t>Texto provável da antífona do Missal Romano; letra não verificada (PDF só imagem, download falhou).</x:t>
        </x:r>
      </x:text>
    </x:comment>
    <x:comment ref="F46" authorId="0">
      <x:text>
        <x:r>
          <x:t>'Sl 30' impresso; paráfrase do Sl 30(31) (v. 6 cf. Lc 23,46)</x:t>
        </x:r>
      </x:text>
    </x:comment>
    <x:comment ref="G46" authorId="1">
      <x:text>
        <x:r>
          <x:t>39 Eu me entrego, Senhor, em tuas mãos.pdf</x:t>
        </x:r>
      </x:text>
    </x:comment>
    <x:comment ref="F50" authorId="0">
      <x:text>
        <x:r>
          <x:t>Índice imprime 'Salmo 32, 18-39' (provável 18-19).</x:t>
        </x:r>
      </x:text>
    </x:comment>
    <x:comment ref="F51" authorId="0">
      <x:text>
        <x:r>
          <x:t>Sem PDF individual: a pasta '11. Caderno XI' está vazia no Drive; letra lida do PDF do volume (pág. 20). Refrão Sl 33,9; estrofes do Sl 33 (34).</x:t>
        </x:r>
      </x:text>
    </x:comment>
    <x:comment ref="F56" authorId="0">
      <x:text>
        <x:r>
          <x:t>refrão = Sl 34(35),1 (antífona de entrada); estrofes = Sl 34(35)</x:t>
        </x:r>
      </x:text>
    </x:comment>
    <x:comment ref="G56" authorId="1">
      <x:text>
        <x:r>
          <x:t>02 Acusai os que me acusam, ó Senhor!.pdf</x:t>
        </x:r>
      </x:text>
    </x:comment>
    <x:comment ref="F58" authorId="0">
      <x:text>
        <x:r>
          <x:t>'Sl 41' impresso; paráfrase do Sl 41(42)</x:t>
        </x:r>
      </x:text>
    </x:comment>
    <x:comment ref="G58" authorId="1">
      <x:text>
        <x:r>
          <x:t>40 Sede de Deus.pdf</x:t>
        </x:r>
      </x:text>
    </x:comment>
    <x:comment ref="F59" authorId="0">
      <x:text>
        <x:r>
          <x:t>'Salmo 41' impresso; estrofes parafraseiam o Sl 41(42)</x:t>
        </x:r>
      </x:text>
    </x:comment>
    <x:comment ref="G59" authorId="1">
      <x:text>
        <x:r>
          <x:t>01 Quando verei a eterna luz (Salmo 41).pdf</x:t>
        </x:r>
      </x:text>
    </x:comment>
    <x:comment ref="F61" authorId="0">
      <x:text>
        <x:r>
          <x:t>Atribuição pelo título (citação literal).</x:t>
        </x:r>
      </x:text>
    </x:comment>
    <x:comment ref="F62" authorId="0">
      <x:text>
        <x:r>
          <x:t>Partitura imprime 'Salmo 50: Penitencial'.</x:t>
        </x:r>
      </x:text>
    </x:comment>
    <x:comment ref="G62" authorId="1">
      <x:text>
        <x:r>
          <x:t>tende piedade ó meu Deus misericórdia.pdf</x:t>
        </x:r>
      </x:text>
    </x:comment>
    <x:comment ref="F63" authorId="0">
      <x:text>
        <x:r>
          <x:t>Sem PDF individual no caderno (pasta só tem .sib/.svg e Book_16.pdf, sem camada de texto); letra extraída do SVG 1FN0HuSDo0uo2zYavGZT0GqiHlKPgwTTC. Rito da aspersão (VIII - Penitencial): refrão Sl 50,9; estrofes do Sl 50.</x:t>
        </x:r>
      </x:text>
    </x:comment>
    <x:comment ref="F65" authorId="0">
      <x:text>
        <x:r>
          <x:t>Texto LH; baseado no canto gregoriano.</x:t>
        </x:r>
      </x:text>
    </x:comment>
    <x:comment ref="G65" authorId="1">
      <x:text>
        <x:r>
          <x:t>Tende piedade, ó meu Deus, misericórdia.pdf</x:t>
        </x:r>
      </x:text>
    </x:comment>
    <x:comment ref="G66" authorId="1">
      <x:text>
        <x:r>
          <x:t>Quem me dera morar sempre em vossa casa.pdf</x:t>
        </x:r>
      </x:text>
    </x:comment>
    <x:comment ref="F67" authorId="0">
      <x:text>
        <x:r>
          <x:t>sem PDF individual: a pasta do caderno no Drive está vazia (nenhum arquivo/subpasta visível); letra: Liturgia das Horas; Salmo 66(67)</x:t>
        </x:r>
      </x:text>
    </x:comment>
    <x:comment ref="F68" authorId="0">
      <x:text>
        <x:r>
          <x:t>Na partitura: 'Que os povos vos louvem, ó Deus'.</x:t>
        </x:r>
      </x:text>
    </x:comment>
    <x:comment ref="G68" authorId="1">
      <x:text>
        <x:r>
          <x:t>Que os povos louvem, ó Deus.pdf</x:t>
        </x:r>
      </x:text>
    </x:comment>
    <x:comment ref="F69" authorId="0">
      <x:text>
        <x:r>
          <x:t>Refrão = Sl 72,28; estrofe 1 'me tomastes pela mão' = v. 23.</x:t>
        </x:r>
      </x:text>
    </x:comment>
    <x:comment ref="G69" authorId="1">
      <x:text>
        <x:r>
          <x:t>Minha alegria é estar perto de Deus.pdf</x:t>
        </x:r>
      </x:text>
    </x:comment>
    <x:comment ref="F71" authorId="0">
      <x:text>
        <x:r>
          <x:t>sem PDF individual: a pasta do caderno no Drive está vazia (nenhum arquivo/subpasta visível); letra: ODC; Salmo 75(76)</x:t>
        </x:r>
      </x:text>
    </x:comment>
    <x:comment ref="F73" authorId="0">
      <x:text>
        <x:r>
          <x:t>OCR da partitura: 'Sl 179' (leia-se Sl 79).</x:t>
        </x:r>
      </x:text>
    </x:comment>
    <x:comment ref="G73" authorId="1">
      <x:text>
        <x:r>
          <x:t>Convertei-nos, Senhor Deus.pdf</x:t>
        </x:r>
      </x:text>
    </x:comment>
    <x:comment ref="F76" authorId="0">
      <x:text>
        <x:r>
          <x:t>pasta '03. Caderno III' vazia no Drive (sem PDFs individuais). Formulário B do ato penitencial: 'Mostrai-nos, Senhor, vossa misericórdia e dai-nos vossa salvação' (Sl 84,8); 'Tende compaixão... somos pecadores' ecoa Br 3,2</x:t>
        </x:r>
      </x:text>
    </x:comment>
    <x:comment ref="F77" authorId="0">
      <x:text>
        <x:r>
          <x:t>Fórmula B do Ato penitencial (Missal Romano); 'Manifestai vossa misericórdia e dai-nos vossa salvação' = Sl 84(85),8.</x:t>
        </x:r>
      </x:text>
    </x:comment>
    <x:comment ref="G77" authorId="1">
      <x:text>
        <x:r>
          <x:t>58_-_Tende_compaixão_de_nós.pdf</x:t>
        </x:r>
      </x:text>
    </x:comment>
    <x:comment ref="F79" authorId="0">
      <x:text>
        <x:r>
          <x:t>'Salmo 84,13' impresso (refrão); estrofes = Sl 84(85),2-3.5.7-8.10</x:t>
        </x:r>
      </x:text>
    </x:comment>
    <x:comment ref="G79" authorId="1">
      <x:text>
        <x:r>
          <x:t>02 O Senhor nos dará tudo que é bom (Salmo 84).pdf</x:t>
        </x:r>
      </x:text>
    </x:comment>
    <x:comment ref="F81" authorId="0">
      <x:text>
        <x:r>
          <x:t>Sem PDF individual: a pasta '11. Caderno XI' está vazia no Drive; letra lida do PDF do volume (pág. 10). Impresso 'Salmo 91 (90)'. Refrão Sl 90,11-12 (citado em Mt 4,6 / Lc 4,10-11).</x:t>
        </x:r>
      </x:text>
    </x:comment>
    <x:comment ref="F83" authorId="0">
      <x:text>
        <x:r>
          <x:t>Partitura: 'Salmo 92' (numeração hebraica = Sl 91 litúrgico); refrão Sl 91,2-3; estrofes livres com ecos de Sl 8 e Sl 18. Música e letra: Ney Brasil (arranjo Weber)</x:t>
        </x:r>
      </x:text>
    </x:comment>
    <x:comment ref="G83" authorId="1">
      <x:text>
        <x:r>
          <x:t>Bom é louvar o Senhor nosso Deus.pdf</x:t>
        </x:r>
      </x:text>
    </x:comment>
    <x:comment ref="F84" authorId="0">
      <x:text>
        <x:r>
          <x:t>Partitura: '(Salmo 91)'.</x:t>
        </x:r>
      </x:text>
    </x:comment>
    <x:comment ref="G84" authorId="1">
      <x:text>
        <x:r>
          <x:t>07 - Como_é_bom_louvar_o_Senhor!_(Salmo_91).pdf</x:t>
        </x:r>
      </x:text>
    </x:comment>
    <x:comment ref="F85" authorId="0">
      <x:text>
        <x:r>
          <x:t>pasta '03. Caderno III' vazia no Drive (sem PDFs individuais)</x:t>
        </x:r>
      </x:text>
    </x:comment>
    <x:comment ref="F86" authorId="0">
      <x:text>
        <x:r>
          <x:t>Sem PDF individual: a pasta '11. Caderno XI' está vazia no Drive; letra lida do PDF do volume (pág. 18). 'Hoje não fecheis o vosso coração, mas ouvi a voz do Senhor' (Sl 94,8). Impresso 'Salmo 94 + Penitência'. Não consta no índice do volume.</x:t>
        </x:r>
      </x:text>
    </x:comment>
    <x:comment ref="F87" authorId="0">
      <x:text>
        <x:r>
          <x:t>Sem PDF individual: a pasta '11. Caderno XI' está vazia no Drive; letra lida do PDF do volume (pág. 31). Impresso 'Salmo 94 (95)'.</x:t>
        </x:r>
      </x:text>
    </x:comment>
    <x:comment ref="F88" authorId="0">
      <x:text>
        <x:r>
          <x:t>Caderno XIV sem PDFs individuais (só MSCZ/PNG); letra lida do PNG 1iG5AIdgqxceBfHMApOMDc5KcMxzcbKja; aclamação ao Evangelho; refrão 'Jesus Cristo, sois bendito'; versículo Sl 94(95),7-8</x:t>
        </x:r>
      </x:text>
    </x:comment>
    <x:comment ref="F89" authorId="0">
      <x:text>
        <x:r>
          <x:t>'Sl 94' impresso; estrofes parafraseiam o Sl 94(95); refrão = Sl 50(51),17 (invitatório)</x:t>
        </x:r>
      </x:text>
    </x:comment>
    <x:comment ref="G89" authorId="1">
      <x:text>
        <x:r>
          <x:t>22 Abre, Senhor, os meus lábios.pdf</x:t>
        </x:r>
      </x:text>
    </x:comment>
    <x:comment ref="F90" authorId="0">
      <x:text>
        <x:r>
          <x:t>Partitura: '(Salmo 94)'.</x:t>
        </x:r>
      </x:text>
    </x:comment>
    <x:comment ref="G90" authorId="1">
      <x:text>
        <x:r>
          <x:t>9b - Hoje_não_fecheis_o_vosso_coração_(Salmo_94).pdf</x:t>
        </x:r>
      </x:text>
    </x:comment>
    <x:comment ref="F91" authorId="0">
      <x:text>
        <x:r>
          <x:t>Partitura imprime 'Salmo 95(96)'.</x:t>
        </x:r>
      </x:text>
    </x:comment>
    <x:comment ref="G91" authorId="1">
      <x:text>
        <x:r>
          <x:t>12 Cantai ao Senhor um cntico novo.pdf</x:t>
        </x:r>
      </x:text>
    </x:comment>
    <x:comment ref="F92" authorId="0">
      <x:text>
        <x:r>
          <x:t>Sem PDF individual: a pasta '11. Caderno XI' está vazia no Drive; letra lida do PDF do volume (pág. 29). Cânone a 3 vozes; 'Cantai ao Senhor, bendizei o seu nome' (Sl 95,2).</x:t>
        </x:r>
      </x:text>
    </x:comment>
    <x:comment ref="F93" authorId="0">
      <x:text>
        <x:r>
          <x:t>Partitura imprime 'Salmo 96'; refrão = Sl 96(97),11.</x:t>
        </x:r>
      </x:text>
    </x:comment>
    <x:comment ref="G93" authorId="1">
      <x:text>
        <x:r>
          <x:t>uma luz já se levanta para os justos.pdf</x:t>
        </x:r>
      </x:text>
    </x:comment>
    <x:comment ref="F94" authorId="0">
      <x:text>
        <x:r>
          <x:t>Caderno XIV sem PDFs individuais (só MSCZ/PNG); letra lida do PNG 1vExUz0vvmjd_cLG0bQgdaE90j0ow4C7m</x:t>
        </x:r>
      </x:text>
    </x:comment>
    <x:comment ref="F95" authorId="0">
      <x:text>
        <x:r>
          <x:t>Partitura: 'Salmo 99' (= Sl 100 hebr.); refrão 'O Senhor é bom, eterno é seu amor' (Sl 99,5)</x:t>
        </x:r>
      </x:text>
    </x:comment>
    <x:comment ref="G95" authorId="1">
      <x:text>
        <x:r>
          <x:t>Cante ao Senhor a terra inteira.pdf</x:t>
        </x:r>
      </x:text>
    </x:comment>
    <x:comment ref="F96" authorId="0">
      <x:text>
        <x:r>
          <x:t>Paráfrase de Sl 99(100),1-2 ('servi ao Senhor com alegria'). Duplicata idêntica 1AA5JGpUag8GMKWj6DYgU53VoAiQziIaQ.</x:t>
        </x:r>
      </x:text>
    </x:comment>
    <x:comment ref="G96" authorId="1">
      <x:text>
        <x:r>
          <x:t>13 Alegrai-vos todos, toda gente.pdf</x:t>
        </x:r>
      </x:text>
    </x:comment>
    <x:comment ref="F97" authorId="0">
      <x:text>
        <x:r>
          <x:t>'Sl 99' impresso; paráfrase do Sl 99(100)</x:t>
        </x:r>
      </x:text>
    </x:comment>
    <x:comment ref="G97" authorId="1">
      <x:text>
        <x:r>
          <x:t>23 Cante ao Senhor a terra inteira.pdf</x:t>
        </x:r>
      </x:text>
    </x:comment>
    <x:comment ref="F101" authorId="0">
      <x:text>
        <x:r>
          <x:t>Sem PDF individual no caderno (pasta só tem .sib/.svg e Book_16.pdf, sem camada de texto); letra extraída do SVG 1MVyy2cP1tphdgq38dh7FtnPUPS3Orsru. Partitura (IV - Páscoa) indica 'Gn 1' (1ª leitura; resposta = paráfrase do Sl 103,1-2.5-6.10-14.24.30), 'Ex 15,15-31' [sic; cântico Ex 15,1-18], 'Is 55,1-11' e 'Is 12,1-6'.</x:t>
        </x:r>
      </x:text>
    </x:comment>
    <x:comment ref="F102" authorId="0">
      <x:text>
        <x:r>
          <x:t>Partitura: 'Salmo 103'; texto LH.</x:t>
        </x:r>
      </x:text>
    </x:comment>
    <x:comment ref="G102" authorId="1">
      <x:text>
        <x:r>
          <x:t>Bendize, ó minh'alma, ao Senhor.pdf</x:t>
        </x:r>
      </x:text>
    </x:comment>
    <x:comment ref="G103" authorId="1">
      <x:text>
        <x:r>
          <x:t>Envia teu Espírito, Senhor!.pdf</x:t>
        </x:r>
      </x:text>
    </x:comment>
    <x:comment ref="F105" authorId="0">
      <x:text>
        <x:r>
          <x:t>refrão parafraseia Sl 103(104),30 ('se o vosso Espírito nos enviais… renovada ficará a terra'); estrofe 3 = Sb 1,7 (inventário anterior dava só Sb 1,7)</x:t>
        </x:r>
      </x:text>
    </x:comment>
    <x:comment ref="G105" authorId="1">
      <x:text>
        <x:r>
          <x:t>29 Vinde Espírito de Deus.pdf</x:t>
        </x:r>
      </x:text>
    </x:comment>
    <x:comment ref="F108" authorId="0">
      <x:text>
        <x:r>
          <x:t>PDF individual imprime 'Salmo 107' (OCR do volume leu 'Salmo 102'); estrofes = Sl 107(108),2-6 (= Sl 56(57),8-12); refrão parafraseia o v. 2.</x:t>
        </x:r>
      </x:text>
    </x:comment>
    <x:comment ref="G108" authorId="1">
      <x:text>
        <x:r>
          <x:t>pronto está meu coração.pdf</x:t>
        </x:r>
      </x:text>
    </x:comment>
    <x:comment ref="F110" authorId="0">
      <x:text>
        <x:r>
          <x:t>Sem PDF individual no caderno (pasta só tem .sib/.svg e Book_16.pdf, sem camada de texto); letra extraída do SVG 19a4DRsz48SzzlFIGhUIZ0GQZdtcWzSAb. Refrão = Sl 112,2.</x:t>
        </x:r>
      </x:text>
    </x:comment>
    <x:comment ref="F111" authorId="0">
      <x:text>
        <x:r>
          <x:t>Partitura imprime 'Salmo 115' (Sl 115(116B),12-17).</x:t>
        </x:r>
      </x:text>
    </x:comment>
    <x:comment ref="G111" authorId="1">
      <x:text>
        <x:r>
          <x:t>Que poderei retribuir ao senhor.pdf</x:t>
        </x:r>
      </x:text>
    </x:comment>
    <x:comment ref="F112" authorId="0">
      <x:text>
        <x:r>
          <x:t>Caderno XIV sem PDFs individuais (só MSCZ/PNG); letra lida do PNG 1LRUVVJ34Q9rBfn8nGLc7bZdFhPD4cM79</x:t>
        </x:r>
      </x:text>
    </x:comment>
    <x:comment ref="F113" authorId="0">
      <x:text>
        <x:r>
          <x:t>'Salmo 116' impresso; texto do Sl 116(117)</x:t>
        </x:r>
      </x:text>
    </x:comment>
    <x:comment ref="G113" authorId="1">
      <x:text>
        <x:r>
          <x:t>03 Louvor de todos os povos (Salmo 116).pdf</x:t>
        </x:r>
      </x:text>
    </x:comment>
    <x:comment ref="G114" authorId="1">
      <x:text>
        <x:r>
          <x:t>Aleluia, louvai o Senhor.pdf</x:t>
        </x:r>
      </x:text>
    </x:comment>
    <x:comment ref="F115" authorId="0">
      <x:text>
        <x:r>
          <x:t>Partitura: Sl 116 (refrão parafraseia o salmo; estrofes livres).</x:t>
        </x:r>
      </x:text>
    </x:comment>
    <x:comment ref="G115" authorId="1">
      <x:text>
        <x:r>
          <x:t>Louvai a Deus, ó povos!.pdf</x:t>
        </x:r>
      </x:text>
    </x:comment>
    <x:comment ref="G116" authorId="1">
      <x:text>
        <x:r>
          <x:t>Cantai louvores ao Senhor, todas as gentes.pdf</x:t>
        </x:r>
      </x:text>
    </x:comment>
    <x:comment ref="F117" authorId="0">
      <x:text>
        <x:r>
          <x:t>Sem PDF individual: a pasta '11. Caderno XI' está vazia no Drive; letra lida do PDF do volume (pág. 27).</x:t>
        </x:r>
      </x:text>
    </x:comment>
    <x:comment ref="F121" authorId="0">
      <x:text>
        <x:r>
          <x:t>Sem PDF individual: a pasta '11. Caderno XI' está vazia no Drive; letra lida do PDF do volume (pág. 21). Impresso 'Salmo 125 (126)'; refrão 'Quem semeia entre lágrimas colherá com alegria'.</x:t>
        </x:r>
      </x:text>
    </x:comment>
    <x:comment ref="F122" authorId="0">
      <x:text>
        <x:r>
          <x:t>Sem PDF individual: a pasta '11. Caderno XI' está vazia no Drive; letra lida do PDF do volume (pág. 29). Impresso 'Salmo 125 (126)'.</x:t>
        </x:r>
      </x:text>
    </x:comment>
    <x:comment ref="F123" authorId="0">
      <x:text>
        <x:r>
          <x:t>L.: ODC.</x:t>
        </x:r>
      </x:text>
    </x:comment>
    <x:comment ref="G123" authorId="1">
      <x:text>
        <x:r>
          <x:t>61_-__Quem_planta_na_dor,_colhe_na_alegria__-_Sl_125(126).pdf</x:t>
        </x:r>
      </x:text>
    </x:comment>
    <x:comment ref="F124" authorId="0">
      <x:text>
        <x:r>
          <x:t>Partitura intitulada 'Salmo 126(127)' (paráfrase métrica, letra ODC).</x:t>
        </x:r>
      </x:text>
    </x:comment>
    <x:comment ref="G124" authorId="1">
      <x:text>
        <x:r>
          <x:t>Se o Senhor não constroi a morada.pdf</x:t>
        </x:r>
      </x:text>
    </x:comment>
    <x:comment ref="F125" authorId="0">
      <x:text>
        <x:r>
          <x:t>Sem PDF individual: a pasta '11. Caderno XI' está vazia no Drive; letra lida do PDF do volume (pág. 19). Impresso 'Salmo 129: Confiança em Deus'.</x:t>
        </x:r>
      </x:text>
    </x:comment>
    <x:comment ref="F127" authorId="0">
      <x:text>
        <x:r>
          <x:t>Paráfrase livre do Sl 135(136) com refrão 'eterno é seu amor'. L. e M.: Luiz Carlos Susin.</x:t>
        </x:r>
      </x:text>
    </x:comment>
    <x:comment ref="G127" authorId="1">
      <x:text>
        <x:r>
          <x:t>25_-_Em_coro_a_Deus_louvamos.pdf</x:t>
        </x:r>
      </x:text>
    </x:comment>
    <x:comment ref="G129" authorId="1">
      <x:text>
        <x:r>
          <x:t>Tu me conheces quando estou sentado.pdf</x:t>
        </x:r>
      </x:text>
    </x:comment>
    <x:comment ref="F130" authorId="0">
      <x:text>
        <x:r>
          <x:t>Partitura imprime 'Sl 138,12'. PDF de mesmo tamanho que o do nº 16 (mesma página).</x:t>
        </x:r>
      </x:text>
    </x:comment>
    <x:comment ref="G130" authorId="1">
      <x:text>
        <x:r>
          <x:t>mesmo as trevas não são trevas.pdf</x:t>
        </x:r>
      </x:text>
    </x:comment>
    <x:comment ref="F131" authorId="0">
      <x:text>
        <x:r>
          <x:t>sem PDF individual: a pasta do caderno no Drive está vazia (nenhum arquivo/subpasta visível); letra baseada num texto de E. Beirão; refrão = Sl 141(142),2</x:t>
        </x:r>
      </x:text>
    </x:comment>
    <x:comment ref="F133" authorId="0">
      <x:text>
        <x:r>
          <x:t>Sem PDF individual no caderno (pasta só tem .sib/.svg e Book_16.pdf, sem camada de texto); letra extraída do SVG 1HrkHO8sC2xRfBScbg0CjJpFxQFLDeAGS. Partitura: 'Salmo 145' (paráfrase).</x:t>
        </x:r>
      </x:text>
    </x:comment>
    <x:comment ref="F134" authorId="0">
      <x:text>
        <x:r>
          <x:t>'Salmo 145' impresso; paráfrase do Sl 145(146),3-9</x:t>
        </x:r>
      </x:text>
    </x:comment>
    <x:comment ref="G134" authorId="1">
      <x:text>
        <x:r>
          <x:t>24 Por melhor que seja alguém.pdf</x:t>
        </x:r>
      </x:text>
    </x:comment>
    <x:comment ref="F136" authorId="0">
      <x:text>
        <x:r>
          <x:t>Título impresso 'Salmo 149' (paráfrase de Jocy Rodrigues); o refrão 'O Senhor vai falar-nos de paz' é Sl 84(85),9. Há refrão alternativo para os Santos.</x:t>
        </x:r>
      </x:text>
    </x:comment>
    <x:comment ref="G136" authorId="1">
      <x:text>
        <x:r>
          <x:t>O senhor vai falar-nos de Paz.pdf</x:t>
        </x:r>
      </x:text>
    </x:comment>
    <x:comment ref="F137" authorId="0">
      <x:text>
        <x:r>
          <x:t>Sem PDF individual no caderno (pasta só tem .sib/.svg e Book_16.pdf, sem camada de texto); letra extraída do SVG 12htndeaOIcRvo3HIzr9uAHEYvabjLwQR. Partitura: 'Salmo 150' (IX - Diversos).</x:t>
        </x:r>
      </x:text>
    </x:comment>
    <x:comment ref="F138" authorId="0">
      <x:text>
        <x:r>
          <x:t>Sem PDF individual no caderno (pasta só tem .sib/.svg e Book_16.pdf, sem camada de texto); letra extraída do SVG 1eN7_DNCejCXH5boXKi_XSSHl5Vl-LfVh. Refrão = Ct 6,10 (aurora, lua, sol); estr. 2 'doze estrelas' cf. Ap 12,1.</x:t>
        </x:r>
      </x:text>
    </x:comment>
    <x:comment ref="F139" authorId="0">
      <x:text>
        <x:r>
          <x:t>Arquivo grafa 'mãe de Deus'.</x:t>
        </x:r>
      </x:text>
    </x:comment>
    <x:comment ref="G139" authorId="1">
      <x:text>
        <x:r>
          <x:t>17 - A vida dos justos está na mãe de Deus - Partitura completa.pdf</x:t>
        </x:r>
      </x:text>
    </x:comment>
    <x:comment ref="F140" authorId="0">
      <x:text>
        <x:r>
          <x:t>Refrão Sb 3,5-6; estrofes Sl 65(66),9-12.</x:t>
        </x:r>
      </x:text>
    </x:comment>
    <x:comment ref="G140" authorId="1">
      <x:text>
        <x:r>
          <x:t>18 - Ouro no fogo, oferta agrad vel - Partitura completa.pdf</x:t>
        </x:r>
      </x:text>
    </x:comment>
    <x:comment ref="F141" authorId="0">
      <x:text>
        <x:r>
          <x:t>'Viveu pouco, mas completou longa carreira' = Sb 4,13; intervalo conforme índice.</x:t>
        </x:r>
      </x:text>
    </x:comment>
    <x:comment ref="F142" authorId="0">
      <x:text>
        <x:r>
          <x:t>'Sab 15,1-3' impresso</x:t>
        </x:r>
      </x:text>
    </x:comment>
    <x:comment ref="G142" authorId="1">
      <x:text>
        <x:r>
          <x:t>04 Nosso Deus, Tu és bom! (Sb 15).pdf</x:t>
        </x:r>
      </x:text>
    </x:comment>
    <x:comment ref="F145" authorId="0">
      <x:text>
        <x:r>
          <x:t>Sem PDF individual no caderno (pasta só tem .sib/.svg e Book_16.pdf, sem camada de texto); letra extraída do SVG 1t8m5tG_Tw1wvnuOprebzI9N3Gbt0gJ4G. Refrão = Is 9,5. Partitura indica 'Salmo 95' para as estrofes, mas o texto ('cantai um canto novo... a salvação resplandeceu... a justiça apareceu... ao Rei Senhor aclamai') é do Sl 97(98).</x:t>
        </x:r>
      </x:text>
    </x:comment>
    <x:comment ref="F146" authorId="0">
      <x:text>
        <x:r>
          <x:t>Sem PDF individual no caderno (pasta só tem .sib/.svg e Book_16.pdf, sem camada de texto); letra extraída do SVG 1rp9b0Kpxtlf8xWZ868nxGxBrLz1-4oOE. Paráfrase contínua de Is 11,1-10 (rebento de Jessé, dons do Espírito, lobo e cordeiro).</x:t>
        </x:r>
      </x:text>
    </x:comment>
    <x:comment ref="F147" authorId="0">
      <x:text>
        <x:r>
          <x:t>estrofes percorrem os sete dons do Espírito (Is 11,2-3)</x:t>
        </x:r>
      </x:text>
    </x:comment>
    <x:comment ref="G147" authorId="1">
      <x:text>
        <x:r>
          <x:t>30 Senhor, vem dar-nos sabedoria.pdf</x:t>
        </x:r>
      </x:text>
    </x:comment>
    <x:comment ref="F149" authorId="0">
      <x:text>
        <x:r>
          <x:t>Recorte da partitura (antífona + salmo) extraído do caderno da Missa do domingo</x:t>
        </x:r>
      </x:text>
    </x:comment>
    <x:comment ref="G149" authorId="1">
      <x:text>
        <x:r>
          <x:t>oferendas-23-b.pdf</x:t>
        </x:r>
      </x:text>
    </x:comment>
    <x:comment ref="F150" authorId="0">
      <x:text>
        <x:r>
          <x:t>'Is 12,1-6' impresso (estrofes); o refrão 'Dizei aos que estão desanimados: coragem, não temais' é Is 35,4 (antífona da comunhão)</x:t>
        </x:r>
      </x:text>
    </x:comment>
    <x:comment ref="G150" authorId="1">
      <x:text>
        <x:r>
          <x:t>05 Dizei aos que estão desanimados (Is 12).pdf</x:t>
        </x:r>
      </x:text>
    </x:comment>
    <x:comment ref="F151" authorId="0">
      <x:text>
        <x:r>
          <x:t>sem PDF individual: a pasta do caderno no Drive está vazia (nenhum arquivo/subpasta visível); refrão = Rorate caeli (Is 45,8: 'Destilai, ó céus... as nuvens chovam o Justo; abra-se a terra e germine')</x:t>
        </x:r>
      </x:text>
    </x:comment>
    <x:comment ref="F152" authorId="0">
      <x:text>
        <x:r>
          <x:t>Sem PDF individual no caderno (pasta só tem .sib/.svg e Book_16.pdf, sem camada de texto); letra extraída do SVG 1CtoBgUKQkfMEjlmSZMY1SkS3LdUi_17v. Estr. 2 parafraseia Is 45,8 (Rorate: 'o céu orvalhe o Redentor... germine a terra'); hino tradicional.</x:t>
        </x:r>
      </x:text>
    </x:comment>
    <x:comment ref="F153" authorId="0">
      <x:text>
        <x:r>
          <x:t>Partitura traz 'Is 45,23'; a imagem da chuva/palavra que não volta vazia corresponde melhor a Is 55,10-11.</x:t>
        </x:r>
      </x:text>
    </x:comment>
    <x:comment ref="G153" authorId="1">
      <x:text>
        <x:r>
          <x:t>É como a chuva que lava.pdf</x:t>
        </x:r>
      </x:text>
    </x:comment>
    <x:comment ref="F154" authorId="0">
      <x:text>
        <x:r>
          <x:t>Partitura imprime 'Ap 21,23' (alusão), mas a letra ('Teu sol não se apagará, tua lua não terá minguante; será o Senhor tua luz') é Is 60,19-20. Mantra. PDF de tamanho quase idêntico ao do nº 17 (provável página compartilhada).</x:t>
        </x:r>
      </x:text>
    </x:comment>
    <x:comment ref="G154" authorId="1">
      <x:text>
        <x:r>
          <x:t>Teu sol não se apagará.pdf</x:t>
        </x:r>
      </x:text>
    </x:comment>
    <x:comment ref="F155" authorId="0">
      <x:text>
        <x:r>
          <x:t>Partitura imprime 'Is 61,10 + Sl 44'. Letra CPD.</x:t>
        </x:r>
      </x:text>
    </x:comment>
    <x:comment ref="G155" authorId="1">
      <x:text>
        <x:r>
          <x:t>De alegria vibrei.pdf</x:t>
        </x:r>
      </x:text>
    </x:comment>
    <x:comment ref="F156" authorId="0">
      <x:text>
        <x:r>
          <x:t>Partitura: 'De Sl 44' (estrofes: 'Transborda o meu coração em belos versos ao Rei...'). Refrão ('De alegria vibrei no Senhor, pois vestiu-me com sua justiça... como a noiva com joias') = Is 61,10, identificado pela letra.</x:t>
        </x:r>
      </x:text>
    </x:comment>
    <x:comment ref="G156" authorId="1">
      <x:text>
        <x:r>
          <x:t>De alegria vibrei no Senhor.pdf</x:t>
        </x:r>
      </x:text>
    </x:comment>
    <x:comment ref="F157" authorId="0">
      <x:text>
        <x:r>
          <x:t>'Brasa no peito', 'pensei calar... fiquei seduzido' ecoam Jr 20,7-9.</x:t>
        </x:r>
      </x:text>
    </x:comment>
    <x:comment ref="G157" authorId="1">
      <x:text>
        <x:r>
          <x:t>05 - Chamados_para_caminhar.pdf</x:t>
        </x:r>
      </x:text>
    </x:comment>
    <x:comment ref="F158" authorId="0">
      <x:text>
        <x:r>
          <x:t>Sem PDF individual no caderno (pasta só tem .sib/.svg e Book_16.pdf, sem camada de texto); letra extraída do SVG 1m7_YLVzHPRS1VBO0G_PheohP468_5wlF. Texto = Lm 1,12 (O vos omnes).</x:t>
        </x:r>
      </x:text>
    </x:comment>
    <x:comment ref="F161" authorId="0">
      <x:text>
        <x:r>
          <x:t>Sem PDF individual no caderno; letra por OCR do SVG 1v3z0NfZvk_p4-0jucpsTOubu7ZUMoGE-. Refrão parafraseia Br 5,5 (levanta-te, Jerusalém, olha para o Oriente); estrofes do Sl 147 ('Louva, Jerusalém'); estr. final Is 7,14-15.</x:t>
        </x:r>
      </x:text>
    </x:comment>
    <x:comment ref="F162" authorId="0">
      <x:text>
        <x:r>
          <x:t>impresso 'Baruc 5,5'; o refrão continua com Br 4,36 ('Vem a ti a alegria do teu Deus'); estrofes = Sl 125(126), impresso</x:t>
        </x:r>
      </x:text>
    </x:comment>
    <x:comment ref="G162" authorId="1">
      <x:text>
        <x:r>
          <x:t>06 De pé, Jerusalém! (Br 5).pdf</x:t>
        </x:r>
      </x:text>
    </x:comment>
    <x:comment ref="F163" authorId="0">
      <x:text>
        <x:r>
          <x:t>Sem PDF individual: a pasta '11. Caderno XI' está vazia no Drive; letra lida do PDF do volume (pág. 17). Cântico 'Haverei de derramar sobre vós uma água pura... Dar-vos-ei um novo coração'.</x:t>
        </x:r>
      </x:text>
    </x:comment>
    <x:comment ref="F164" authorId="0">
      <x:text>
        <x:r>
          <x:t>Sem PDF individual no caderno (pasta só tem .sib/.svg e Book_16.pdf, sem camada de texto); letra extraída do SVG 1uiewpcYrhQbyQlxWYi1JzfVkyEKHdtCA. Vidi aquam: Ez 47,1-2.9 (com Jo 19,34 'lado aberto de Cristo'); estrofes do Sl 117.</x:t>
        </x:r>
      </x:text>
    </x:comment>
    <x:comment ref="F165" authorId="0">
      <x:text>
        <x:r>
          <x:t>Sem PDF individual: a pasta '11. Caderno XI' está vazia no Drive; letra lida do PDF do volume (pág. 36). Impresso 'Dn 3, 29-34' (oração de Azarias; na numeração corrente Dn 3,37-41). L.: refrão Reginaldo Veloso e Liturgia das Horas.</x:t>
        </x:r>
      </x:text>
    </x:comment>
    <x:comment ref="F166" authorId="0">
      <x:text>
        <x:r>
          <x:t>Referência impressa 'Dm 3, 57-88.56' (OCR) = Dn</x:t>
        </x:r>
      </x:text>
    </x:comment>
    <x:comment ref="G166" authorId="1">
      <x:text>
        <x:r>
          <x:t>Obras do Senhor, bendizei o Senhor.pdf</x:t>
        </x:r>
      </x:text>
    </x:comment>
    <x:comment ref="F167" authorId="0">
      <x:text>
        <x:r>
          <x:t>Partitura imprime 'Dn 3,57...'; cântico dos três jovens (inclui doxologia e Dn 3,56).</x:t>
        </x:r>
      </x:text>
    </x:comment>
    <x:comment ref="G167" authorId="1">
      <x:text>
        <x:r>
          <x:t>obras do senhor bendizei o senhor.pdf</x:t>
        </x:r>
      </x:text>
    </x:comment>
    <x:comment ref="F168" authorId="0">
      <x:text>
        <x:r>
          <x:t>Sem PDF individual: a pasta '11. Caderno XI' está vazia no Drive; letra lida do PDF do volume (pág. 34). Antífona da Quarta-feira de Cinzas (Immutemur habitu), baseada em Jl 2,13-17; estrofes do Sl 129.</x:t>
        </x:r>
      </x:text>
    </x:comment>
    <x:comment ref="F169" authorId="0">
      <x:text>
        <x:r>
          <x:t>Impropérios (Missal Romano); refrão = Mq 6,3</x:t>
        </x:r>
      </x:text>
    </x:comment>
    <x:comment ref="G169" authorId="1">
      <x:text>
        <x:r>
          <x:t>25 Povo meu, que te fiz eu.pdf</x:t>
        </x:r>
      </x:text>
    </x:comment>
    <x:comment ref="F170" authorId="0">
      <x:text>
        <x:r>
          <x:t>Sem PDF individual no caderno; letra por OCR do SVG 172Ha82hGiKv66B8Mgr25ineIK62cEq8g / 1PeLGgg322cAUAN9596rD8zSKlLvukMbv. Dies irae (Liturgia das Horas); incipit de Sf 1,15.</x:t>
        </x:r>
      </x:text>
    </x:comment>
    <x:comment ref="F171" authorId="0">
      <x:text>
        <x:r>
          <x:t>Partitura imprime 'Atos 1,3'. Título na partitura: 'Jesus ressuscitado mostrou-se aos Apóstolos...'.</x:t>
        </x:r>
      </x:text>
    </x:comment>
    <x:comment ref="G171" authorId="1">
      <x:text>
        <x:r>
          <x:t>Jesus Cristo depois da Paixão.pdf</x:t>
        </x:r>
      </x:text>
    </x:comment>
    <x:comment ref="F172" authorId="0">
      <x:text>
        <x:r>
          <x:t>Partitura imprime 'Atos 1,8' e 'Salmo 116'. Título na partitura: 'A força do Espírito para dar testemunho...'.</x:t>
        </x:r>
      </x:text>
    </x:comment>
    <x:comment ref="G172" authorId="1">
      <x:text>
        <x:r>
          <x:t>Recebereis nova força do espírito.pdf</x:t>
        </x:r>
      </x:text>
    </x:comment>
    <x:comment ref="F173" authorId="0">
      <x:text>
        <x:r>
          <x:t>Partitura imprime 'Atos 1,14'.</x:t>
        </x:r>
      </x:text>
    </x:comment>
    <x:comment ref="G173" authorId="1">
      <x:text>
        <x:r>
          <x:t>Perseveravam os Apóstolos.pdf</x:t>
        </x:r>
      </x:text>
    </x:comment>
    <x:comment ref="F174" authorId="0">
      <x:text>
        <x:r>
          <x:t>Partitura: Sl 67 (estrofes); refrão identificado pela letra (At 2,3-4.11).</x:t>
        </x:r>
      </x:text>
    </x:comment>
    <x:comment ref="G174" authorId="1">
      <x:text>
        <x:r>
          <x:t>As línguas de fogo repousaram.pdf</x:t>
        </x:r>
      </x:text>
    </x:comment>
    <x:comment ref="F175" authorId="0">
      <x:text>
        <x:r>
          <x:t>Partitura imprime 'Atos 2,42'. Título na partitura: 'O que é necessário para ser cristão'.</x:t>
        </x:r>
      </x:text>
    </x:comment>
    <x:comment ref="G175" authorId="1">
      <x:text>
        <x:r>
          <x:t>Perseverantes eles eram.pdf</x:t>
        </x:r>
      </x:text>
    </x:comment>
    <x:comment ref="F176" authorId="0">
      <x:text>
        <x:r>
          <x:t>Caderno XIV sem PDFs individuais (só MSCZ/PNG); letra lida do PNG 1QftX_YCuf6QuLSLSrEoA8rroqXXMy5S6; L. e M.: E. Peixoto</x:t>
        </x:r>
      </x:text>
    </x:comment>
    <x:comment ref="F177" authorId="0">
      <x:text>
        <x:r>
          <x:t>Sem PDF individual no caderno; letra por OCR do SVG 1Z6lxRYkd6gHASSa6VIIXE-9UAFz7DxVd. Refrão parafraseia At 2,44-45 (cf. At 4,32).</x:t>
        </x:r>
      </x:text>
    </x:comment>
    <x:comment ref="F178" authorId="0">
      <x:text>
        <x:r>
          <x:t>Partitura imprime 'At 3,6'; a letra segue até At 3,8. Estrofes: Sl 145(146).</x:t>
        </x:r>
      </x:text>
    </x:comment>
    <x:comment ref="G178" authorId="1">
      <x:text>
        <x:r>
          <x:t>Não tenho nem ouro nem prata.pdf</x:t>
        </x:r>
      </x:text>
    </x:comment>
    <x:comment ref="F179" authorId="0">
      <x:text>
        <x:r>
          <x:t>sem PDF individual: a pasta do caderno no Drive está vazia (nenhum arquivo/subpasta visível)</x:t>
        </x:r>
      </x:text>
    </x:comment>
    <x:comment ref="F180" authorId="0">
      <x:text>
        <x:r>
          <x:t>Partitura imprime 'At 2,44-45 + 4,32' e 'Salmo 132 (133)'.</x:t>
        </x:r>
      </x:text>
    </x:comment>
    <x:comment ref="G180" authorId="1">
      <x:text>
        <x:r>
          <x:t>A multidão dos fiéis que seguiam.pdf</x:t>
        </x:r>
      </x:text>
    </x:comment>
    <x:comment ref="F181" authorId="0">
      <x:text>
        <x:r>
          <x:t>Sem PDF individual no caderno; letra por OCR do SVG 10Q6kaIjRt4dWz1JeIMxxngLL63aOjRur. CF-1975. Refrão: 'não havia necessitados entre eles' (At 4,34); estr. 1 parafraseia At 2,44-46.</x:t>
        </x:r>
      </x:text>
    </x:comment>
    <x:comment ref="F182" authorId="0">
      <x:text>
        <x:r>
          <x:t>Partitura imprime 'At 4,19', mas a letra ('É preciso obedecer mais a Deus do que aos homens') é literalmente At 5,29. Estrofes: Sl 93(94).</x:t>
        </x:r>
      </x:text>
    </x:comment>
    <x:comment ref="G182" authorId="1">
      <x:text>
        <x:r>
          <x:t>É preciso obedecermos mais a Deus.pdf</x:t>
        </x:r>
      </x:text>
    </x:comment>
    <x:comment ref="F183" authorId="0">
      <x:text>
        <x:r>
          <x:t>'At 9,4-5' impresso ('o Nazareno' cf. At 22,8); estrofes = Sl 129(130)</x:t>
        </x:r>
      </x:text>
    </x:comment>
    <x:comment ref="G183" authorId="1">
      <x:text>
        <x:r>
          <x:t>23 Saulo, Saulo, por que tu me persegues.pdf</x:t>
        </x:r>
      </x:text>
    </x:comment>
    <x:comment ref="F184" authorId="0">
      <x:text>
        <x:r>
          <x:t>Sem PDF individual: a pasta '11. Caderno XI' está vazia no Drive; letra lida do PDF do volume (pág. 24). Impresso 'Atos 10, 32' (o texto corresponde a At 10,34-35). Estrofes: Sl 116 (117).</x:t>
        </x:r>
      </x:text>
    </x:comment>
    <x:comment ref="F185" authorId="0">
      <x:text>
        <x:r>
          <x:t>Sem PDF individual: a pasta '11. Caderno XI' está vazia no Drive; letra lida do PDF do volume (pág. 22-23). Impresso 'Atos 10, 38-43'.</x:t>
        </x:r>
      </x:text>
    </x:comment>
    <x:comment ref="G186" authorId="1">
      <x:text>
        <x:r>
          <x:t>08 Nós somos testemunhas de Jesus de Nazaré.pdf</x:t>
        </x:r>
      </x:text>
    </x:comment>
    <x:comment ref="G187" authorId="1">
      <x:text>
        <x:r>
          <x:t>09 Nós comemos e bebemos com Jesus ressuscitado.pdf</x:t>
        </x:r>
      </x:text>
    </x:comment>
    <x:comment ref="F189" authorId="0">
      <x:text>
        <x:r>
          <x:t>Partitura: At 13,32-33; 10,42; Sl 109,1; At 2,27 (estrofes: 'juiz dos vivos e dos mortos', 'Falou o Senhor ao meu Senhor', 'Não deixarás o teu Santo conhecer a corrupção').</x:t>
        </x:r>
      </x:text>
    </x:comment>
    <x:comment ref="G189" authorId="1">
      <x:text>
        <x:r>
          <x:t>Deus cumpriu a promessa.pdf</x:t>
        </x:r>
      </x:text>
    </x:comment>
    <x:comment ref="F190" authorId="0">
      <x:text>
        <x:r>
          <x:t>Partitura imprime 'At 17,28' e 'Salmo 138'.</x:t>
        </x:r>
      </x:text>
    </x:comment>
    <x:comment ref="G190" authorId="1">
      <x:text>
        <x:r>
          <x:t>Em Deus nós vivemos em Deus nos movemos.pdf</x:t>
        </x:r>
      </x:text>
    </x:comment>
    <x:comment ref="F191" authorId="0">
      <x:text>
        <x:r>
          <x:t>Partitura imprime 'At 20,28' e 'Salmo 22'.</x:t>
        </x:r>
      </x:text>
    </x:comment>
    <x:comment ref="G191" authorId="1">
      <x:text>
        <x:r>
          <x:t>Cuidai de vós mesmos e de todo o rebanho.pdf</x:t>
        </x:r>
      </x:text>
    </x:comment>
    <x:comment ref="F192" authorId="0">
      <x:text>
        <x:r>
          <x:t>Partitura imprime 'At 20,35' e 'Salmo 111' (palavra do Senhor não registrada nos Evangelhos).</x:t>
        </x:r>
      </x:text>
    </x:comment>
    <x:comment ref="G192" authorId="1">
      <x:text>
        <x:r>
          <x:t>Recordemos a palavra do Senhor.pdf</x:t>
        </x:r>
      </x:text>
    </x:comment>
    <x:comment ref="F193" authorId="0">
      <x:text>
        <x:r>
          <x:t>'At 22,3-16' impresso; refrão = At 22,15; estrofes = Sl 116(117)</x:t>
        </x:r>
      </x:text>
    </x:comment>
    <x:comment ref="G193" authorId="1">
      <x:text>
        <x:r>
          <x:t>21 Paulo, serás minha testemunha.pdf</x:t>
        </x:r>
      </x:text>
    </x:comment>
    <x:comment ref="F19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19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196" authorId="0">
      <x:text>
        <x:r>
          <x:t>Partitura imprime 'Rm 2,10-11'.</x:t>
        </x:r>
      </x:text>
    </x:comment>
    <x:comment ref="G196" authorId="1">
      <x:text>
        <x:r>
          <x:t>a glória a honra e a paz.pdf</x:t>
        </x:r>
      </x:text>
    </x:comment>
    <x:comment ref="F197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19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19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0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207" authorId="1">
      <x:text>
        <x:r>
          <x:t>54_-_Morte_e_ressurreição_em_Cristo_-_Rm_6,_1-11.pdf</x:t>
        </x:r>
      </x:text>
    </x:comment>
    <x:comment ref="F208" authorId="0">
      <x:text>
        <x:r>
          <x:t>Partitura imprime '(São Gregório Nazianzeno e Romanos 6,2-11)'. Índice: 'Vida nova + Morte e Ressureição e Cristo'.</x:t>
        </x:r>
      </x:text>
    </x:comment>
    <x:comment ref="G208" authorId="1">
      <x:text>
        <x:r>
          <x:t>sepultemo-nos com cristo.pdf</x:t>
        </x:r>
      </x:text>
    </x:comment>
    <x:comment ref="F20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0" authorId="0">
      <x:text>
        <x:r>
          <x:t>'Rm 6,3-4' impresso; refrão cita Rm 6,3-4</x:t>
        </x:r>
      </x:text>
    </x:comment>
    <x:comment ref="G210" authorId="1">
      <x:text>
        <x:r>
          <x:t>08 Batizados nós fomos em Cristo.pdf</x:t>
        </x:r>
      </x:text>
    </x:comment>
    <x:comment ref="F21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3" authorId="0">
      <x:text>
        <x:r>
          <x:t>Título na partitura: 'Oferecei-vos a Deus como pessoas'.</x:t>
        </x:r>
      </x:text>
    </x:comment>
    <x:comment ref="G213" authorId="1">
      <x:text>
        <x:r>
          <x:t>Oferecei-vos a Deus.pdf</x:t>
        </x:r>
      </x:text>
    </x:comment>
    <x:comment ref="F214" authorId="0">
      <x:text>
        <x:r>
          <x:t>número real desconhecido (volume sem índice legível; numeração sequencial por ordem bíblica); sem PDF individual; lista e ref pelo nome do .mscz; letra não verificada; ref do arquivo 'Rm 6,26' inexistente (Rm 6 tem 23 vv.); provável Rm 6,23</x:t>
        </x:r>
      </x:text>
    </x:comment>
    <x:comment ref="F21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7" authorId="0">
      <x:text>
        <x:r>
          <x:t>impresso 'Rm 8,1', mas a letra ('A lei do Espírito e da vida… Deus fez o que a lei nunca fez: enviou o seu Filho numa carne semelhante à do pecado') é Rm 8,2-3</x:t>
        </x:r>
      </x:text>
    </x:comment>
    <x:comment ref="G217" authorId="1">
      <x:text>
        <x:r>
          <x:t>14 A lei do Espírito e da vida.pdf</x:t>
        </x:r>
      </x:text>
    </x:comment>
    <x:comment ref="F21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1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4" authorId="0">
      <x:text>
        <x:r>
          <x:t>número real desconhecido (volume sem índice legível; numeração sequencial por ordem bíblica); sem PDF individual; lista e ref pelo nome do .mscz; letra não verificada; o texto título corresponde a Rm 8,18</x:t>
        </x:r>
      </x:text>
    </x:comment>
    <x:comment ref="F22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7" authorId="0">
      <x:text>
        <x:r>
          <x:t>número real desconhecido (volume sem índice legível; numeração sequencial por ordem bíblica); sem PDF individual; lista e ref pelo nome do .mscz; letra não verificada; mesmo título do anterior, ref diferente</x:t>
        </x:r>
      </x:text>
    </x:comment>
    <x:comment ref="F22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2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3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31" authorId="0">
      <x:text>
        <x:r>
          <x:t>Partitura imprime 'Rm 8,30'. Estrofes: Sl 138(139). Escolhida a versão '2' (mod. 2022); outra: 1H9glxTFlZ-jzgBDWAm2nzP2yukQJMd5L.</x:t>
        </x:r>
      </x:text>
    </x:comment>
    <x:comment ref="G231" authorId="1">
      <x:text>
        <x:r>
          <x:t>17 Deus predestinou, chamou, justificou e glorificou 2.pdf</x:t>
        </x:r>
      </x:text>
    </x:comment>
    <x:comment ref="F23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3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234" authorId="1">
      <x:text>
        <x:r>
          <x:t>Quem nos separará.pdf</x:t>
        </x:r>
      </x:text>
    </x:comment>
    <x:comment ref="F236" authorId="0">
      <x:text>
        <x:r>
          <x:t>Texto provável da antífona do Missal Romano; letra não verificada (PDF só imagem, download falhou).</x:t>
        </x:r>
      </x:text>
    </x:comment>
    <x:comment ref="F237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38" authorId="0">
      <x:text>
        <x:r>
          <x:t>Estrofes parafraseiam Rm 8,35-39.</x:t>
        </x:r>
      </x:text>
    </x:comment>
    <x:comment ref="G238" authorId="1">
      <x:text>
        <x:r>
          <x:t>Quem nos separará.pdf</x:t>
        </x:r>
      </x:text>
    </x:comment>
    <x:comment ref="F23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240" authorId="1">
      <x:text>
        <x:r>
          <x:t>65_-_Nem_a_vida,_nem_a_morte_-_Rm_8,_38-39.pdf</x:t>
        </x:r>
      </x:text>
    </x:comment>
    <x:comment ref="F24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5" authorId="0">
      <x:text>
        <x:r>
          <x:t>Partitura imprime 'Rm 10, 19' (erro: o texto é Rm 10,9). Estrofes = cântico Fl 2,6-11. Duplicata idêntica 1Gi8NvpOJC1zpGJHHd2aT3IP6RaXci7xt.</x:t>
        </x:r>
      </x:text>
    </x:comment>
    <x:comment ref="G245" authorId="1">
      <x:text>
        <x:r>
          <x:t>16 Confessar com a boca e crer de coração.pdf</x:t>
        </x:r>
      </x:text>
    </x:comment>
    <x:comment ref="F246" authorId="0">
      <x:text>
        <x:r>
          <x:t>Sem PDF individual no caderno; letra por OCR do SVG 1LF1yf1voAz5Lzc23-LB7yxLv8m8vNd4x / 1XEd-0xrQKT12my9bDgNul8YnGco_7AMZ / 11I-yeDPnrAn7qdJrbcH9c_rZTVIg35Y5. Partitura imprime 'Rm 10,19' (erro); o texto é Rm 10,9.</x:t>
        </x:r>
      </x:text>
    </x:comment>
    <x:comment ref="F247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4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7" authorId="0">
      <x:text>
        <x:r>
          <x:t>número real desconhecido (volume sem índice legível; numeração sequencial por ordem bíblica); sem PDF individual; lista e ref pelo nome do .mscz; letra não verificada; talvez versão alternativa do seguinte</x:t>
        </x:r>
      </x:text>
    </x:comment>
    <x:comment ref="F25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5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1" authorId="0">
      <x:text>
        <x:r>
          <x:t>Volume imprime a referência (OCR 'Rm 15,12'), texto = Rm 13,12; o PDF individual não traz a referência. Estrofes: Sl 17(18),5-7.29-30.</x:t>
        </x:r>
      </x:text>
    </x:comment>
    <x:comment ref="G261" authorId="1">
      <x:text>
        <x:r>
          <x:t>18 A noite est  quase passando.pdf</x:t>
        </x:r>
      </x:text>
    </x:comment>
    <x:comment ref="F26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5" authorId="0">
      <x:text>
        <x:r>
          <x:t>'Rm 14,17' impresso; estrofes = Sl 14(15)</x:t>
        </x:r>
      </x:text>
    </x:comment>
    <x:comment ref="G265" authorId="1">
      <x:text>
        <x:r>
          <x:t>21 O Reino de Deus não consiste em comida e bebida.pdf</x:t>
        </x:r>
      </x:text>
    </x:comment>
    <x:comment ref="F26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7" authorId="0">
      <x:text>
        <x:r>
          <x:t>número real desconhecido (volume sem índice legível; numeração sequencial por ordem bíblica); sem PDF individual; lista e ref pelo nome do .mscz; letra não verificada; 2 versões .mscz</x:t>
        </x:r>
      </x:text>
    </x:comment>
    <x:comment ref="F26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69" authorId="0">
      <x:text>
        <x:r>
          <x:t>número real desconhecido (volume sem índice legível; numeração sequencial por ordem bíblica); sem PDF individual; lista e ref pelo nome do .mscz; letra não verificada; 2 versões .mscz</x:t>
        </x:r>
      </x:text>
    </x:comment>
    <x:comment ref="F270" authorId="0">
      <x:text>
        <x:r>
          <x:t>Partitura: 1Cor 1,10; 12,7.12-13; Sl 32,12; 66,3.</x:t>
        </x:r>
      </x:text>
    </x:comment>
    <x:comment ref="G270" authorId="1">
      <x:text>
        <x:r>
          <x:t>Reúne o teu povo.pdf</x:t>
        </x:r>
      </x:text>
    </x:comment>
    <x:comment ref="G271" authorId="1">
      <x:text>
        <x:r>
          <x:t>15 A linguagem da cruz.pdf</x:t>
        </x:r>
      </x:text>
    </x:comment>
    <x:comment ref="F272" authorId="0">
      <x:text>
        <x:r>
          <x:t>'1Cor 1,18 e Fl 2,6-11' impresso; refrão = 1Cor 1,18; estrofes = cântico de Fl 2,6-11 (Liturgia das Horas)</x:t>
        </x:r>
      </x:text>
    </x:comment>
    <x:comment ref="G272" authorId="1">
      <x:text>
        <x:r>
          <x:t>01 A linguagem da cruz.pdf</x:t>
        </x:r>
      </x:text>
    </x:comment>
    <x:comment ref="F274" authorId="0">
      <x:text>
        <x:r>
          <x:t>impresso '1Cor 1,22'; a letra segue até 1,24</x:t>
        </x:r>
      </x:text>
    </x:comment>
    <x:comment ref="G274" authorId="1">
      <x:text>
        <x:r>
          <x:t>16 Os judeus e os gregos.pdf</x:t>
        </x:r>
      </x:text>
    </x:comment>
    <x:comment ref="F275" authorId="0">
      <x:text>
        <x:r>
          <x:t>Índice do volume traz 'anunciaremos'; partitura e arquivo: 'anunciamos'.</x:t>
        </x:r>
      </x:text>
    </x:comment>
    <x:comment ref="G275" authorId="1">
      <x:text>
        <x:r>
          <x:t>Nós, porém, anunciamos o Cristo crucificado.pdf</x:t>
        </x:r>
      </x:text>
    </x:comment>
    <x:comment ref="F276" authorId="0">
      <x:text>
        <x:r>
          <x:t>Partitura imprime '1Cor 2,9' e 'Salmo 17' (Sl 17(18),2-7).</x:t>
        </x:r>
      </x:text>
    </x:comment>
    <x:comment ref="G276" authorId="1">
      <x:text>
        <x:r>
          <x:t>nenhum olho viu, nenhum ouvido ouviu.pdf</x:t>
        </x:r>
      </x:text>
    </x:comment>
    <x:comment ref="F277" authorId="0">
      <x:text>
        <x:r>
          <x:t>Refrão = 1Cor 2,9.</x:t>
        </x:r>
      </x:text>
    </x:comment>
    <x:comment ref="G277" authorId="1">
      <x:text>
        <x:r>
          <x:t>26 - Os_olhos_jamais_contemplaram.pdf</x:t>
        </x:r>
      </x:text>
    </x:comment>
    <x:comment ref="F27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79" authorId="0">
      <x:text>
        <x:r>
          <x:t>número real desconhecido (volume sem índice legível; numeração sequencial por ordem bíblica); sem PDF individual; lista e ref pelo nome do .mscz; letra não verificada; nome do arquivo 'Deus ouviou' (erro); possível versão alternativa do anterior</x:t>
        </x:r>
      </x:text>
    </x:comment>
    <x:comment ref="F28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81" authorId="0">
      <x:text>
        <x:r>
          <x:t>Subtítulo no cabeçalho: 'Catequistas, sois...' (OCR truncado).</x:t>
        </x:r>
      </x:text>
    </x:comment>
    <x:comment ref="G281" authorId="1">
      <x:text>
        <x:r>
          <x:t>Eu plantei a semente da fé.pdf</x:t>
        </x:r>
      </x:text>
    </x:comment>
    <x:comment ref="G282" authorId="1">
      <x:text>
        <x:r>
          <x:t>17 Ninguém pode colocar outro fundamento.pdf</x:t>
        </x:r>
      </x:text>
    </x:comment>
    <x:comment ref="F283" authorId="0">
      <x:text>
        <x:r>
          <x:t>Sem PDF individual: a pasta '11. Caderno XI' está vazia no Drive; letra lida do PDF do volume (pág. 18). 'Tudo pertence a nós, nós pertencemos a Cristo, Cristo pertence a Deus'. Impresso '1 Cor 3, 22-23'.</x:t>
        </x:r>
      </x:text>
    </x:comment>
    <x:comment ref="F28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85" authorId="0">
      <x:text>
        <x:r>
          <x:t>Partitura: '1Cor 4,4'; o refrão abrange 4,4-5 ('aguardai até que venha').</x:t>
        </x:r>
      </x:text>
    </x:comment>
    <x:comment ref="G285" authorId="1">
      <x:text>
        <x:r>
          <x:t>Quem me julga é o Senhor.pdf</x:t>
        </x:r>
      </x:text>
    </x:comment>
    <x:comment ref="F28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87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88" authorId="0">
      <x:text>
        <x:r>
          <x:t>impresso '1Cor 4,11-12'; a letra inclui 'caluniados, nós encorajamos' (4,13)</x:t>
        </x:r>
      </x:text>
    </x:comment>
    <x:comment ref="G288" authorId="1">
      <x:text>
        <x:r>
          <x:t>18 Amaldiçoados, nós bendizemos.pdf</x:t>
        </x:r>
      </x:text>
    </x:comment>
    <x:comment ref="F291" authorId="0">
      <x:text>
        <x:r>
          <x:t>Versículo 'Cristo, nosso cordeiro pascal, foi imolado: celebremos sua festa'. M.: Silvio Milanez.</x:t>
        </x:r>
      </x:text>
    </x:comment>
    <x:comment ref="G291" authorId="1">
      <x:text>
        <x:r>
          <x:t>20_-_Aleluia....pdf</x:t>
        </x:r>
      </x:text>
    </x:comment>
    <x:comment ref="F29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93" authorId="0">
      <x:text>
        <x:r>
          <x:t>número real desconhecido (volume sem índice legível; numeração sequencial por ordem bíblica); sem PDF individual; lista e ref pelo nome do .mscz; letra não verificada; título corresponde a 1 Cor 6,14</x:t>
        </x:r>
      </x:text>
    </x:comment>
    <x:comment ref="G294" authorId="1">
      <x:text>
        <x:r>
          <x:t>19 Vós fostes lavados e santificados.pdf</x:t>
        </x:r>
      </x:text>
    </x:comment>
    <x:comment ref="F29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296" authorId="1">
      <x:text>
        <x:r>
          <x:t>20 Existe um só Deus e nosso Pai.pdf</x:t>
        </x:r>
      </x:text>
    </x:comment>
    <x:comment ref="G297" authorId="1">
      <x:text>
        <x:r>
          <x:t>21 Anunciar o Evangelho.pdf</x:t>
        </x:r>
      </x:text>
    </x:comment>
    <x:comment ref="F29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299" authorId="0">
      <x:text>
        <x:r>
          <x:t>Índice imprime '1 Cor 10, 15'; o texto 'Deus é fiel e não permitirá…' é 1 Cor 10,13.</x:t>
        </x:r>
      </x:text>
    </x:comment>
    <x:comment ref="F300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03" authorId="0">
      <x:text>
        <x:r>
          <x:t>Caderno XIV sem PDFs individuais (só MSCZ/PNG); letra lida do PNG 10y4SGHav8N_r2KHhuwbx5xtZyuhtaG_u; refrão parafraseia 1Cor 10,16-17</x:t>
        </x:r>
      </x:text>
    </x:comment>
    <x:comment ref="F30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05" authorId="0">
      <x:text>
        <x:r>
          <x:t>Caderno XIV sem PDFs individuais (só MSCZ/PNG); letra lida do PNG 1SFUihNsZpwqsC2tne0A767P1YyAEubuz</x:t>
        </x:r>
      </x:text>
    </x:comment>
    <x:comment ref="F306" authorId="0">
      <x:text>
        <x:r>
          <x:t>Título na partitura: '(1Cor 13,1-13)'. Há também versão '02b' (1-O-wm3WwE2T2SAGRpkfhSvWCM-qejakM), mesma letra.</x:t>
        </x:r>
      </x:text>
    </x:comment>
    <x:comment ref="G306" authorId="1">
      <x:text>
        <x:r>
          <x:t>02a - Não_existe_amor_sem_entrega_(1Cor_13,_1-13_.pdf</x:t>
        </x:r>
      </x:text>
    </x:comment>
    <x:comment ref="F307" authorId="0">
      <x:text>
        <x:r>
          <x:t>Refrão entre aspas: 'O amor é paciente, não se alegra na injustiça'. L.: João R. Machado.</x:t>
        </x:r>
      </x:text>
    </x:comment>
    <x:comment ref="G307" authorId="1">
      <x:text>
        <x:r>
          <x:t>60_-_O_Pastor_da_caridade.pdf</x:t>
        </x:r>
      </x:text>
    </x:comment>
    <x:comment ref="G308" authorId="1">
      <x:text>
        <x:r>
          <x:t>Por enquanto permanecem estas três.pdf</x:t>
        </x:r>
      </x:text>
    </x:comment>
    <x:comment ref="F30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1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12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313" authorId="1">
      <x:text>
        <x:r>
          <x:t>22 Pela graça de Deus sou o que sou.pdf</x:t>
        </x:r>
      </x:text>
    </x:comment>
    <x:comment ref="F314" authorId="0">
      <x:text>
        <x:r>
          <x:t>impresso '1Cor 15,19'; a letra continua em 15,20 ('Jesus ressuscitou dentre os mortos')</x:t>
        </x:r>
      </x:text>
    </x:comment>
    <x:comment ref="G314" authorId="1">
      <x:text>
        <x:r>
          <x:t>02 Se a esperança em Cristo é só para esta vida.pdf</x:t>
        </x:r>
      </x:text>
    </x:comment>
    <x:comment ref="F315" authorId="0">
      <x:text>
        <x:r>
          <x:t>'Ressuscitou dentre os mortos, primícias...' (1Cor 15,20); 'a morte foi tragada pela vida; onde está tua vitória, ó morte' (1Cor 15,54-55).</x:t>
        </x:r>
      </x:text>
    </x:comment>
    <x:comment ref="G315" authorId="1">
      <x:text>
        <x:r>
          <x:t>10a - Senhor,_vencestes_a_morte_.pdf</x:t>
        </x:r>
      </x:text>
    </x:comment>
    <x:comment ref="F316" authorId="0">
      <x:text>
        <x:r>
          <x:t>Índice imprime '1 Cor 14, 22.45.47'; o texto é de 1 Cor 15.</x:t>
        </x:r>
      </x:text>
    </x:comment>
    <x:comment ref="F317" authorId="0">
      <x:text>
        <x:r>
          <x:t>impresso '1Cor 15,25'; o refrão inclui 15,26 ('o último inimigo a ser vencido é a morte'); estrofes = Sl 71(72), impresso</x:t>
        </x:r>
      </x:text>
    </x:comment>
    <x:comment ref="G317" authorId="1">
      <x:text>
        <x:r>
          <x:t>03 É preciso que reine Jesus Cristo!.pdf</x:t>
        </x:r>
      </x:text>
    </x:comment>
    <x:comment ref="F31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319" authorId="1">
      <x:text>
        <x:r>
          <x:t>Se não há ressurreição, comamos e bebamos.pdf</x:t>
        </x:r>
      </x:text>
    </x:comment>
    <x:comment ref="F321" authorId="0">
      <x:text>
        <x:r>
          <x:t>OCR da partitura: '1 Cor 15,5-6; Sl 17' (leia-se 15,55-56); o refrão inclui o v. 57 ('Graças a Deus pela vitória em Jesus Cristo').</x:t>
        </x:r>
      </x:text>
    </x:comment>
    <x:comment ref="G321" authorId="1">
      <x:text>
        <x:r>
          <x:t>Ó morte, onde está tua vitória.pdf</x:t>
        </x:r>
      </x:text>
    </x:comment>
    <x:comment ref="F322" authorId="0">
      <x:text>
        <x:r>
          <x:t>impresso '1Cor 16,13'; 'Em tudo procedei com a força do amor' = 16,14</x:t>
        </x:r>
      </x:text>
    </x:comment>
    <x:comment ref="G322" authorId="1">
      <x:text>
        <x:r>
          <x:t>04 Sede vigilantes e firmes na fé.pdf</x:t>
        </x:r>
      </x:text>
    </x:comment>
    <x:comment ref="F32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24" authorId="0">
      <x:text>
        <x:r>
          <x:t>impresso '2Cor 1,3'; a letra continua em 1,4 ('nos consola em todas as tribulações')</x:t>
        </x:r>
      </x:text>
    </x:comment>
    <x:comment ref="G324" authorId="1">
      <x:text>
        <x:r>
          <x:t>10 Bendito seja Deus e Pai.pdf</x:t>
        </x:r>
      </x:text>
    </x:comment>
    <x:comment ref="G327" authorId="1">
      <x:text>
        <x:r>
          <x:t>11 O Senhor é Espírito.pdf</x:t>
        </x:r>
      </x:text>
    </x:comment>
    <x:comment ref="F32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2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30" authorId="0">
      <x:text>
        <x:r>
          <x:t>Refrão 2Cor 4,10-11.16; estrofes Sl 89(90),10-17.</x:t>
        </x:r>
      </x:text>
    </x:comment>
    <x:comment ref="G330" authorId="1">
      <x:text>
        <x:r>
          <x:t>64_-_Nós_levamos_no_corpo.pdf</x:t>
        </x:r>
      </x:text>
    </x:comment>
    <x:comment ref="F33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32" authorId="0">
      <x:text>
        <x:r>
          <x:t>'2Cor 4,14' impresso; estrofes = Sl 3</x:t>
        </x:r>
      </x:text>
    </x:comment>
    <x:comment ref="G332" authorId="1">
      <x:text>
        <x:r>
          <x:t>12 Sabemos que Aquele que ressuscitou Jesus.pdf</x:t>
        </x:r>
      </x:text>
    </x:comment>
    <x:comment ref="F333" authorId="0">
      <x:text>
        <x:r>
          <x:t>'2Cor 4,18' impresso; estrofes = Sl 89(90)</x:t>
        </x:r>
      </x:text>
    </x:comment>
    <x:comment ref="G333" authorId="1">
      <x:text>
        <x:r>
          <x:t>13 Não busquemos as coisas que se veem.pdf</x:t>
        </x:r>
      </x:text>
    </x:comment>
    <x:comment ref="F334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335" authorId="1">
      <x:text>
        <x:r>
          <x:t>14 Todos nós estaremos diante do tribunal de Cristo.pdf</x:t>
        </x:r>
      </x:text>
    </x:comment>
    <x:comment ref="F33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337" authorId="1">
      <x:text>
        <x:r>
          <x:t>15 O amor de Cristo nos obriga.pdf</x:t>
        </x:r>
      </x:text>
    </x:comment>
    <x:comment ref="F338" authorId="0">
      <x:text>
        <x:r>
          <x:t>número real desconhecido (volume sem índice legível; numeração sequencial por ordem bíblica); sem PDF individual; lista e ref pelo nome do .mscz; letra não verificada; título corresponde a 2 Cor 5,15</x:t>
        </x:r>
      </x:text>
    </x:comment>
    <x:comment ref="F33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0" authorId="0">
      <x:text>
        <x:r>
          <x:t>Estrofe 1 'Os caminhos do Senhor são verdade, são amor' (Sl 24,10).</x:t>
        </x:r>
      </x:text>
    </x:comment>
    <x:comment ref="G340" authorId="1">
      <x:text>
        <x:r>
          <x:t>30_-_Eis_o_tempo_de_conversão_(2Cor_6,_2).pdf</x:t>
        </x:r>
      </x:text>
    </x:comment>
    <x:comment ref="F34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3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6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8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349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G350" authorId="1">
      <x:text>
        <x:r>
          <x:t>16 Alegrai-vos, irmãos, procurai o melhor.pdf</x:t>
        </x:r>
      </x:text>
    </x:comment>
    <x:comment ref="G352" authorId="1">
      <x:text>
        <x:r>
          <x:t>10 Deus me chamou desde o ventre.pdf</x:t>
        </x:r>
      </x:text>
    </x:comment>
    <x:comment ref="F353" authorId="0">
      <x:text>
        <x:r>
          <x:t>Partitura imprime 'Gl 2,20'. Mantra.</x:t>
        </x:r>
      </x:text>
    </x:comment>
    <x:comment ref="G353" authorId="1">
      <x:text>
        <x:r>
          <x:t>Cristo me amoiu e se entregou por mim.pdf</x:t>
        </x:r>
      </x:text>
    </x:comment>
    <x:comment ref="F354" authorId="0">
      <x:text>
        <x:r>
          <x:t>Refrão/estrofe 2 citam Gl 2,20 ('me amou e se entregou por mim').</x:t>
        </x:r>
      </x:text>
    </x:comment>
    <x:comment ref="G354" authorId="1">
      <x:text>
        <x:r>
          <x:t>Por sua morte, a morte viu o fim.pdf</x:t>
        </x:r>
      </x:text>
    </x:comment>
    <x:comment ref="F356" authorId="0">
      <x:text>
        <x:r>
          <x:t>'Gl 6,9' impresso (refrão); estrofes = Sl 124(125),1-5</x:t>
        </x:r>
      </x:text>
    </x:comment>
    <x:comment ref="G356" authorId="1">
      <x:text>
        <x:r>
          <x:t>14 Não nos cansemos de fazer o bem.pdf</x:t>
        </x:r>
      </x:text>
    </x:comment>
    <x:comment ref="G357" authorId="1">
      <x:text>
        <x:r>
          <x:t>Nossa glória é a cruz.pdf</x:t>
        </x:r>
      </x:text>
    </x:comment>
    <x:comment ref="F358" authorId="0">
      <x:text>
        <x:r>
          <x:t>pasta '03. Caderno III' vazia no Drive (sem PDFs individuais). há versão para órgão</x:t>
        </x:r>
      </x:text>
    </x:comment>
    <x:comment ref="F359" authorId="0">
      <x:text>
        <x:r>
          <x:t>pasta '03. Caderno III' vazia no Drive (sem PDFs individuais). texto Ef 2,8-9</x:t>
        </x:r>
      </x:text>
    </x:comment>
    <x:comment ref="F360" authorId="0">
      <x:text>
        <x:r>
          <x:t>pasta '03. Caderno III' vazia no Drive (sem PDFs individuais). há versão para órgão</x:t>
        </x:r>
      </x:text>
    </x:comment>
    <x:comment ref="F361" authorId="0">
      <x:text>
        <x:r>
          <x:t>sem PDF individual: a pasta do caderno no Drive está vazia (nenhum arquivo/subpasta visível)</x:t>
        </x:r>
      </x:text>
    </x:comment>
    <x:comment ref="F362" authorId="0">
      <x:text>
        <x:r>
          <x:t>pasta '03. Caderno III' vazia no Drive (sem PDFs individuais). há versão para órgão</x:t>
        </x:r>
      </x:text>
    </x:comment>
    <x:comment ref="F363" authorId="0">
      <x:text>
        <x:r>
          <x:t>pasta '03. Caderno III' vazia no Drive (sem PDFs individuais)</x:t>
        </x:r>
      </x:text>
    </x:comment>
    <x:comment ref="F364" authorId="0">
      <x:text>
        <x:r>
          <x:t>pasta '03. Caderno III' vazia no Drive (sem PDFs individuais)</x:t>
        </x:r>
      </x:text>
    </x:comment>
    <x:comment ref="F365" authorId="0">
      <x:text>
        <x:r>
          <x:t>pasta '03. Caderno III' vazia no Drive (sem PDFs individuais)</x:t>
        </x:r>
      </x:text>
    </x:comment>
    <x:comment ref="F366" authorId="0">
      <x:text>
        <x:r>
          <x:t>sem PDF individual: a pasta do caderno no Drive está vazia (nenhum arquivo/subpasta visível)</x:t>
        </x:r>
      </x:text>
    </x:comment>
    <x:comment ref="F367" authorId="0">
      <x:text>
        <x:r>
          <x:t>pasta '03. Caderno III' vazia no Drive (sem PDFs individuais)</x:t>
        </x:r>
      </x:text>
    </x:comment>
    <x:comment ref="F368" authorId="0">
      <x:text>
        <x:r>
          <x:t>pasta '03. Caderno III' vazia no Drive (sem PDFs individuais)</x:t>
        </x:r>
      </x:text>
    </x:comment>
    <x:comment ref="F369" authorId="0">
      <x:text>
        <x:r>
          <x:t>pasta '03. Caderno III' vazia no Drive (sem PDFs individuais)</x:t>
        </x:r>
      </x:text>
    </x:comment>
    <x:comment ref="F370" authorId="0">
      <x:text>
        <x:r>
          <x:t>pasta '03. Caderno III' vazia no Drive (sem PDFs individuais)</x:t>
        </x:r>
      </x:text>
    </x:comment>
    <x:comment ref="G371" authorId="1">
      <x:text>
        <x:r>
          <x:t>23 Há um só corpo e um só Espírito.pdf</x:t>
        </x:r>
      </x:text>
    </x:comment>
    <x:comment ref="F372" authorId="0">
      <x:text>
        <x:r>
          <x:t>Partitura imprime 1Cor 8,6 (paralelo); refrão ('um só Senhor, uma só fé, um só batismo, um só Deus e Pai') e estrofes ('guardar a unidade do Espírito pelo vínculo da paz', 'crescendo naquele que é a Cabeça') seguem Ef 4,3-6.15.</x:t>
        </x:r>
      </x:text>
    </x:comment>
    <x:comment ref="G372" authorId="1">
      <x:text>
        <x:r>
          <x:t>Um só é o Senhor, uma só é nossa fé.pdf</x:t>
        </x:r>
      </x:text>
    </x:comment>
    <x:comment ref="F373" authorId="0">
      <x:text>
        <x:r>
          <x:t>pasta '03. Caderno III' vazia no Drive (sem PDFs individuais). texto cobre Ef 4,4-6</x:t>
        </x:r>
      </x:text>
    </x:comment>
    <x:comment ref="F374" authorId="0">
      <x:text>
        <x:r>
          <x:t>sem PDF individual: a pasta do caderno no Drive está vazia (nenhum arquivo/subpasta visível); partitura imprime Ef 4,4; a letra abrange 4,4-6</x:t>
        </x:r>
      </x:text>
    </x:comment>
    <x:comment ref="F375" authorId="0">
      <x:text>
        <x:r>
          <x:t>pasta '03. Caderno III' vazia no Drive (sem PDFs individuais)</x:t>
        </x:r>
      </x:text>
    </x:comment>
    <x:comment ref="F376" authorId="0">
      <x:text>
        <x:r>
          <x:t>pasta '03. Caderno III' vazia no Drive (sem PDFs individuais)</x:t>
        </x:r>
      </x:text>
    </x:comment>
    <x:comment ref="F377" authorId="0">
      <x:text>
        <x:r>
          <x:t>pasta '03. Caderno III' vazia no Drive (sem PDFs individuais)</x:t>
        </x:r>
      </x:text>
    </x:comment>
    <x:comment ref="F378" authorId="0">
      <x:text>
        <x:r>
          <x:t>pasta '03. Caderno III' vazia no Drive (sem PDFs individuais)</x:t>
        </x:r>
      </x:text>
    </x:comment>
    <x:comment ref="F379" authorId="0">
      <x:text>
        <x:r>
          <x:t>pasta '03. Caderno III' vazia no Drive (sem PDFs individuais). variante do nº 16, repetida como mantra</x:t>
        </x:r>
      </x:text>
    </x:comment>
    <x:comment ref="F380" authorId="0">
      <x:text>
        <x:r>
          <x:t>impresso 'Ef 5,9'; a letra começa em 5,8 ('Vós antes vivíeis nas trevas, agora sois luz no Senhor')</x:t>
        </x:r>
      </x:text>
    </x:comment>
    <x:comment ref="G380" authorId="1">
      <x:text>
        <x:r>
          <x:t>24 Vós antes vivíeis nas trevas.pdf</x:t>
        </x:r>
      </x:text>
    </x:comment>
    <x:comment ref="F381" authorId="0">
      <x:text>
        <x:r>
          <x:t>pasta '03. Caderno III' vazia no Drive (sem PDFs individuais)</x:t>
        </x:r>
      </x:text>
    </x:comment>
    <x:comment ref="F382" authorId="0">
      <x:text>
        <x:r>
          <x:t>Partitura imprime 'Ef 5,14'; 'Preparemos o caminho do Senhor' ecoa Is 40,3 / Lc 3,4. Mantra.</x:t>
        </x:r>
      </x:text>
    </x:comment>
    <x:comment ref="G382" authorId="1">
      <x:text>
        <x:r>
          <x:t>Quem cochila desperte.pdf</x:t>
        </x:r>
      </x:text>
    </x:comment>
    <x:comment ref="F383" authorId="0">
      <x:text>
        <x:r>
          <x:t>pasta '03. Caderno III' vazia no Drive (sem PDFs individuais). texto Ef 5,15-16</x:t>
        </x:r>
      </x:text>
    </x:comment>
    <x:comment ref="F384" authorId="0">
      <x:text>
        <x:r>
          <x:t>pasta '03. Caderno III' vazia no Drive (sem PDFs individuais)</x:t>
        </x:r>
      </x:text>
    </x:comment>
    <x:comment ref="F385" authorId="0">
      <x:text>
        <x:r>
          <x:t>sem PDF individual: a pasta do caderno no Drive está vazia (nenhum arquivo/subpasta visível)</x:t>
        </x:r>
      </x:text>
    </x:comment>
    <x:comment ref="F386" authorId="0">
      <x:text>
        <x:r>
          <x:t>pasta '03. Caderno III' vazia no Drive (sem PDFs individuais)</x:t>
        </x:r>
      </x:text>
    </x:comment>
    <x:comment ref="F387" authorId="0">
      <x:text>
        <x:r>
          <x:t>pasta '03. Caderno III' vazia no Drive (sem PDFs individuais)</x:t>
        </x:r>
      </x:text>
    </x:comment>
    <x:comment ref="G388" authorId="1">
      <x:text>
        <x:r>
          <x:t>25 Jesus Cristo há de ser engrandecido.pdf</x:t>
        </x:r>
      </x:text>
    </x:comment>
    <x:comment ref="F389" authorId="0">
      <x:text>
        <x:r>
          <x:t>sem PDF individual: a pasta do caderno no Drive está vazia (nenhum arquivo/subpasta visível)</x:t>
        </x:r>
      </x:text>
    </x:comment>
    <x:comment ref="F390" authorId="0">
      <x:text>
        <x:r>
          <x:t>L.: Reginaldo Veloso; M.: Silvio Milanez. Paráfrase de Fl 2,8-10.</x:t>
        </x:r>
      </x:text>
    </x:comment>
    <x:comment ref="G390" authorId="1">
      <x:text>
        <x:r>
          <x:t>17_-_Salve_o_Cristo_obediente.pdf</x:t>
        </x:r>
      </x:text>
    </x:comment>
    <x:comment ref="F391" authorId="0">
      <x:text>
        <x:r>
          <x:t>Impresso 'Fl 2, 11' e cântico 'Fl 2, 6-11'.</x:t>
        </x:r>
      </x:text>
    </x:comment>
    <x:comment ref="G391" authorId="1">
      <x:text>
        <x:r>
          <x:t>33_-_Toda_língua_confesse_(Fl_2,_11).pdf</x:t>
        </x:r>
      </x:text>
    </x:comment>
    <x:comment ref="F392" authorId="0">
      <x:text>
        <x:r>
          <x:t>Caderno XIV sem PDFs individuais (só MSCZ/PNG); letra lida do PNG 1wydHxCdEHPLBjCIpSKLVu9IXvGkOMZHZ</x:t>
        </x:r>
      </x:text>
    </x:comment>
    <x:comment ref="F393" authorId="0">
      <x:text>
        <x:r>
          <x:t>Sem PDF individual no caderno (pasta só tem .sib/.svg e Book_16.pdf, sem camada de texto); letra extraída do SVG 1hH12CbREh0nKJE1qzMIMFWKokc1WKiwj. Partitura: 'Sl 143,15 + Hb 12,2' (refrão) e 'Fl 2,6-11' (estrofes).</x:t>
        </x:r>
      </x:text>
    </x:comment>
    <x:comment ref="F394" authorId="0">
      <x:text>
        <x:r>
          <x:t>Sem PDF individual no caderno (pasta só tem .sib/.svg e Book_16.pdf, sem camada de texto); letra extraída do SVG 1XCvH2Sasud8UCWbu-6GE-l_dfdl2pH4c. Partitura: 'Cântico Fl 2,6-11'.</x:t>
        </x:r>
      </x:text>
    </x:comment>
    <x:comment ref="F395" authorId="0">
      <x:text>
        <x:r>
          <x:t>Sem PDF individual: a pasta '11. Caderno XI' está vazia no Drive; letra lida do PDF do volume (pág. 28). Aclamação antes da Paixão. Impresso 'Fl 2, 8-9'. Não consta no índice do volume.</x:t>
        </x:r>
      </x:text>
    </x:comment>
    <x:comment ref="F396" authorId="0">
      <x:text>
        <x:r>
          <x:t>versículo = Fl 2,8-9</x:t>
        </x:r>
      </x:text>
    </x:comment>
    <x:comment ref="G396" authorId="1">
      <x:text>
        <x:r>
          <x:t>09 Louvor e glória.pdf</x:t>
        </x:r>
      </x:text>
    </x:comment>
    <x:comment ref="F397" authorId="0">
      <x:text>
        <x:r>
          <x:t>sem PDF individual: a pasta do caderno no Drive está vazia (nenhum arquivo/subpasta visível); partitura imprime Fl 2,12; a letra inclui 2,13 ('tanto o querer como o fazer')</x:t>
        </x:r>
      </x:text>
    </x:comment>
    <x:comment ref="F398" authorId="0">
      <x:text>
        <x:r>
          <x:t>sem PDF individual: a pasta do caderno no Drive está vazia (nenhum arquivo/subpasta visível)</x:t>
        </x:r>
      </x:text>
    </x:comment>
    <x:comment ref="F399" authorId="0">
      <x:text>
        <x:r>
          <x:t>sem PDF individual: a pasta do caderno no Drive está vazia (nenhum arquivo/subpasta visível)</x:t>
        </x:r>
      </x:text>
    </x:comment>
    <x:comment ref="F400" authorId="0">
      <x:text>
        <x:r>
          <x:t>número real desconhecido (volume sem índice legível; numeração sequencial por ordem bíblica); sem PDF individual; lista e ref pelo nome do .mscz; letra não verificada; título corresponde a Fl 4,20</x:t>
        </x:r>
      </x:text>
    </x:comment>
    <x:comment ref="F401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402" authorId="0">
      <x:text>
        <x:r>
          <x:t>sem PDF individual: a pasta do caderno no Drive está vazia (nenhum arquivo/subpasta visível); partitura imprime 'Fl 4,12-13' (repetição do canto anterior); a letra é Fl 4,20</x:t>
        </x:r>
      </x:text>
    </x:comment>
    <x:comment ref="F403" authorId="0">
      <x:text>
        <x:r>
          <x:t>Caderno XIV sem PDFs individuais (só MSCZ/PNG); letra lida do PNG 1PYPEIMrBZJkjyyWBEFv8-x9G0gxqOZBX; subtítulo 'Hino Cristológico'; índice traz 'Ai Pai agradecemos' (erro)</x:t>
        </x:r>
      </x:text>
    </x:comment>
    <x:comment ref="F404" authorId="0">
      <x:text>
        <x:r>
          <x:t>Texto provável da antífona do Missal Romano; letra não verificada (PDF só imagem, download falhou).</x:t>
        </x:r>
      </x:text>
    </x:comment>
    <x:comment ref="F405" authorId="0">
      <x:text>
        <x:r>
          <x:t>Refrão = hino Phos hilaron (L.H.); estrofes = cântico Col 1,15-20.</x:t>
        </x:r>
      </x:text>
    </x:comment>
    <x:comment ref="G405" authorId="1">
      <x:text>
        <x:r>
          <x:t>Ó Luz radiosa.pdf</x:t>
        </x:r>
      </x:text>
    </x:comment>
    <x:comment ref="F406" authorId="0">
      <x:text>
        <x:r>
          <x:t>'Col 1,16-18' impresso; estrofes = Sl 71(72)</x:t>
        </x:r>
      </x:text>
    </x:comment>
    <x:comment ref="G406" authorId="1">
      <x:text>
        <x:r>
          <x:t>21 Em Jesus Cristo tudo foi criado.pdf</x:t>
        </x:r>
      </x:text>
    </x:comment>
    <x:comment ref="F407" authorId="0">
      <x:text>
        <x:r>
          <x:t>sem PDF individual: a pasta do caderno no Drive está vazia (nenhum arquivo/subpasta visível)</x:t>
        </x:r>
      </x:text>
    </x:comment>
    <x:comment ref="F408" authorId="0">
      <x:text>
        <x:r>
          <x:t>sem PDF individual: a pasta do caderno no Drive está vazia (nenhum arquivo/subpasta visível); partitura imprime 'Cl 3,15' — a letra corresponde a Cl 3,1-4 (e Rm 6 no batismo); provável erro de impressão</x:t>
        </x:r>
      </x:text>
    </x:comment>
    <x:comment ref="F409" authorId="0">
      <x:text>
        <x:r>
          <x:t>sem PDF individual: a pasta do caderno no Drive está vazia (nenhum arquivo/subpasta visível)</x:t>
        </x:r>
      </x:text>
    </x:comment>
    <x:comment ref="F410" authorId="0">
      <x:text>
        <x:r>
          <x:t>Partitura imprime 'Cl 3,1s' (OCR 'Cl 3,15'). Índice grafa 'Ressureição'. PDF de mesmo tamanho que o do nº 06 (provável página compartilhada).</x:t>
        </x:r>
      </x:text>
    </x:comment>
    <x:comment ref="G410" authorId="1">
      <x:text>
        <x:r>
          <x:t>se com cristo ressurgiste.pdf</x:t>
        </x:r>
      </x:text>
    </x:comment>
    <x:comment ref="F411" authorId="0">
      <x:text>
        <x:r>
          <x:t>sem PDF individual: a pasta do caderno no Drive está vazia (nenhum arquivo/subpasta visível)</x:t>
        </x:r>
      </x:text>
    </x:comment>
    <x:comment ref="F412" authorId="0">
      <x:text>
        <x:r>
          <x:t>sem PDF individual: a pasta do caderno no Drive está vazia (nenhum arquivo/subpasta visível)</x:t>
        </x:r>
      </x:text>
    </x:comment>
    <x:comment ref="F413" authorId="0">
      <x:text>
        <x:r>
          <x:t>sem PDF individual: a pasta do caderno no Drive está vazia (nenhum arquivo/subpasta visível)</x:t>
        </x:r>
      </x:text>
    </x:comment>
    <x:comment ref="F414" authorId="0">
      <x:text>
        <x:r>
          <x:t>sem PDF individual: a pasta do caderno no Drive está vazia (nenhum arquivo/subpasta visível)</x:t>
        </x:r>
      </x:text>
    </x:comment>
    <x:comment ref="F415" authorId="0">
      <x:text>
        <x:r>
          <x:t>impresso 'Col 4,4-6'; a letra começa em Cl 4,2 ('Perseverem na oração… ação de graças') e segue 4,5-6; título impresso na partitura: 'Perseverem na oração'</x:t>
        </x:r>
      </x:text>
    </x:comment>
    <x:comment ref="G415" authorId="1">
      <x:text>
        <x:r>
          <x:t>22 Perseverai na oração.pdf</x:t>
        </x:r>
      </x:text>
    </x:comment>
    <x:comment ref="G416" authorId="1">
      <x:text>
        <x:r>
          <x:t>33 Vós deixastes os ídolos de outrora.pdf</x:t>
        </x:r>
      </x:text>
    </x:comment>
    <x:comment ref="G417" authorId="1">
      <x:text>
        <x:r>
          <x:t>05 Nós somos cidadãos do dia.pdf</x:t>
        </x:r>
      </x:text>
    </x:comment>
    <x:comment ref="F418" authorId="0">
      <x:text>
        <x:r>
          <x:t>sem PDF individual: a pasta do caderno no Drive está vazia (nenhum arquivo/subpasta visível)</x:t>
        </x:r>
      </x:text>
    </x:comment>
    <x:comment ref="F419" authorId="0">
      <x:text>
        <x:r>
          <x:t>sem PDF individual: a pasta do caderno no Drive está vazia (nenhum arquivo/subpasta visível); referência não impressa (só '*'); letra = 1Ts 5,14</x:t>
        </x:r>
      </x:text>
    </x:comment>
    <x:comment ref="F420" authorId="0">
      <x:text>
        <x:r>
          <x:t>impresso '1Ts 5,14-16'; a letra vai só até 5,15 ('buscai sempre o que é bom')</x:t>
        </x:r>
      </x:text>
    </x:comment>
    <x:comment ref="G420" authorId="1">
      <x:text>
        <x:r>
          <x:t>06 Irmãos, nós vos pedimos.pdf</x:t>
        </x:r>
      </x:text>
    </x:comment>
    <x:comment ref="F421" authorId="0">
      <x:text>
        <x:r>
          <x:t>sem PDF individual: a pasta do caderno no Drive está vazia (nenhum arquivo/subpasta visível)</x:t>
        </x:r>
      </x:text>
    </x:comment>
    <x:comment ref="G422" authorId="1">
      <x:text>
        <x:r>
          <x:t>17 Jesus virá do céu.pdf</x:t>
        </x:r>
      </x:text>
    </x:comment>
    <x:comment ref="G423" authorId="1">
      <x:text>
        <x:r>
          <x:t>18 Jesus Cristo chegará naquele dia.pdf</x:t>
        </x:r>
      </x:text>
    </x:comment>
    <x:comment ref="F424" authorId="0">
      <x:text>
        <x:r>
          <x:t>'2Tess 3,13' impresso; refrão = 2Ts 3,13 (cf. Gl 6,9)</x:t>
        </x:r>
      </x:text>
    </x:comment>
    <x:comment ref="G424" authorId="1">
      <x:text>
        <x:r>
          <x:t>18 Não te canses de fazer o bem!.pdf</x:t>
        </x:r>
      </x:text>
    </x:comment>
    <x:comment ref="F425" authorId="0">
      <x:text>
        <x:r>
          <x:t>sem PDF individual: a pasta do caderno no Drive está vazia (nenhum arquivo/subpasta visível)</x:t>
        </x:r>
      </x:text>
    </x:comment>
    <x:comment ref="G426" authorId="1">
      <x:text>
        <x:r>
          <x:t>Ao Rei dos séculos.pdf</x:t>
        </x:r>
      </x:text>
    </x:comment>
    <x:comment ref="F427" authorId="0">
      <x:text>
        <x:r>
          <x:t>sem PDF individual: a pasta do caderno no Drive está vazia (nenhum arquivo/subpasta visível); índice/OCR traz 'sejam salmos'</x:t>
        </x:r>
      </x:text>
    </x:comment>
    <x:comment ref="F428" authorId="0">
      <x:text>
        <x:r>
          <x:t>'1Tm 5,1-2' impresso; estrofes = Sl 132(133), impresso</x:t>
        </x:r>
      </x:text>
    </x:comment>
    <x:comment ref="G428" authorId="1">
      <x:text>
        <x:r>
          <x:t>07 A Família Cristã.pdf</x:t>
        </x:r>
      </x:text>
    </x:comment>
    <x:comment ref="G429" authorId="1">
      <x:text>
        <x:r>
          <x:t>08 Nada trouxemos para o mundo.pdf</x:t>
        </x:r>
      </x:text>
    </x:comment>
    <x:comment ref="F431" authorId="0">
      <x:text>
        <x:r>
          <x:t>'1Tm 6,12' impresso; estrofes = Sl 120(121)</x:t>
        </x:r>
      </x:text>
    </x:comment>
    <x:comment ref="G431" authorId="1">
      <x:text>
        <x:r>
          <x:t>09 Combate o bom combate da fé!.pdf</x:t>
        </x:r>
      </x:text>
    </x:comment>
    <x:comment ref="F432" authorId="0">
      <x:text>
        <x:r>
          <x:t>sem PDF individual: a pasta do caderno no Drive está vazia (nenhum arquivo/subpasta visível)</x:t>
        </x:r>
      </x:text>
    </x:comment>
    <x:comment ref="F433" authorId="0">
      <x:text>
        <x:r>
          <x:t>sem PDF individual: a pasta do caderno no Drive está vazia (nenhum arquivo/subpasta visível)</x:t>
        </x:r>
      </x:text>
    </x:comment>
    <x:comment ref="F434" authorId="0">
      <x:text>
        <x:r>
          <x:t>Impressos 2Tm 1,12 e 'Sl 115' nas estrofes.</x:t>
        </x:r>
      </x:text>
    </x:comment>
    <x:comment ref="G434" authorId="1">
      <x:text>
        <x:r>
          <x:t>32_-_Eu_sei_em_quem_acreditei_(2Tm_1,_12).pdf</x:t>
        </x:r>
      </x:text>
    </x:comment>
    <x:comment ref="F435" authorId="0">
      <x:text>
        <x:r>
          <x:t>'2Tm 2,5-6' impresso; estrofes = Sl 66(67)</x:t>
        </x:r>
      </x:text>
    </x:comment>
    <x:comment ref="G435" authorId="1">
      <x:text>
        <x:r>
          <x:t>19 O atleta só ganha a coroa.pdf</x:t>
        </x:r>
      </x:text>
    </x:comment>
    <x:comment ref="F436" authorId="0">
      <x:text>
        <x:r>
          <x:t>Partitura imprime '2 Tm 2,8-12'.</x:t>
        </x:r>
      </x:text>
    </x:comment>
    <x:comment ref="G436" authorId="1">
      <x:text>
        <x:r>
          <x:t>lembra-te de jesus cristo.pdf</x:t>
        </x:r>
      </x:text>
    </x:comment>
    <x:comment ref="G437" authorId="1">
      <x:text>
        <x:r>
          <x:t>20 Se nós morremos com Cristo.pdf</x:t>
        </x:r>
      </x:text>
    </x:comment>
    <x:comment ref="G438" authorId="1">
      <x:text>
        <x:r>
          <x:t>A Sagrada Escritura é inspirada por Deus.pdf</x:t>
        </x:r>
      </x:text>
    </x:comment>
    <x:comment ref="F439" authorId="0">
      <x:text>
        <x:r>
          <x:t>Partitura: Hb 1,1; a letra segue também o v. 2.</x:t>
        </x:r>
      </x:text>
    </x:comment>
    <x:comment ref="G439" authorId="1">
      <x:text>
        <x:r>
          <x:t>Muitas vezes e de modos diferentes.pdf</x:t>
        </x:r>
      </x:text>
    </x:comment>
    <x:comment ref="F440" authorId="0">
      <x:text>
        <x:r>
          <x:t>sem PDF individual: a pasta do caderno no Drive está vazia (nenhum arquivo/subpasta visível)</x:t>
        </x:r>
      </x:text>
    </x:comment>
    <x:comment ref="F444" authorId="0">
      <x:text>
        <x:r>
          <x:t>Sem PDF individual no caderno (pasta só tem .sib/.svg e Book_16.pdf, sem camada de texto); letra extraída do SVG 1e7X4P7mDwyvY_x0rBRp-dZuJblNQrEiU. Sumo sacerdote que entrou no céu, provado sem pecado, trono da graça = Hb 4,14-16 (cf. Hb 5,7-9).</x:t>
        </x:r>
      </x:text>
    </x:comment>
    <x:comment ref="F445" authorId="0">
      <x:text>
        <x:r>
          <x:t>sem PDF individual: a pasta do caderno no Drive está vazia (nenhum arquivo/subpasta visível)</x:t>
        </x:r>
      </x:text>
    </x:comment>
    <x:comment ref="F446" authorId="0">
      <x:text>
        <x:r>
          <x:t>sem PDF individual: a pasta do caderno no Drive está vazia (nenhum arquivo/subpasta visível)</x:t>
        </x:r>
      </x:text>
    </x:comment>
    <x:comment ref="F447" authorId="0">
      <x:text>
        <x:r>
          <x:t>sem PDF individual: a pasta do caderno no Drive está vazia (nenhum arquivo/subpasta visível)</x:t>
        </x:r>
      </x:text>
    </x:comment>
    <x:comment ref="F448" authorId="0">
      <x:text>
        <x:r>
          <x:t>Índice imprime 'Hb 5, 7,9'.</x:t>
        </x:r>
      </x:text>
    </x:comment>
    <x:comment ref="F449" authorId="0">
      <x:text>
        <x:r>
          <x:t>sem PDF individual: a pasta do caderno no Drive está vazia (nenhum arquivo/subpasta visível)</x:t>
        </x:r>
      </x:text>
    </x:comment>
    <x:comment ref="F453" authorId="0">
      <x:text>
        <x:r>
          <x:t>sem PDF individual: a pasta do caderno no Drive está vazia (nenhum arquivo/subpasta visível)</x:t>
        </x:r>
      </x:text>
    </x:comment>
    <x:comment ref="F455" authorId="0">
      <x:text>
        <x:r>
          <x:t>sem PDF individual: a pasta do caderno no Drive está vazia (nenhum arquivo/subpasta visível); estrofes: 'Esperando, esperei no Senhor' = Sl 39(40)</x:t>
        </x:r>
      </x:text>
    </x:comment>
    <x:comment ref="F458" authorId="0">
      <x:text>
        <x:r>
          <x:t>'Olhos fixos em Jesus' é Hb 12,2; índice imprime 12,3.</x:t>
        </x:r>
      </x:text>
    </x:comment>
    <x:comment ref="F460" authorId="0">
      <x:text>
        <x:r>
          <x:t>'Hb 13,8' e 'Ap 1,4' impressos; estrofes = cântico de Ap 4,11; 5,9-10.12</x:t>
        </x:r>
      </x:text>
    </x:comment>
    <x:comment ref="G460" authorId="1">
      <x:text>
        <x:r>
          <x:t>32 Jesus Cristo ontem hoje e sempre.pdf</x:t>
        </x:r>
      </x:text>
    </x:comment>
    <x:comment ref="F461" authorId="0">
      <x:text>
        <x:r>
          <x:t>'Hb 13,8 e Col 1,15-20' impresso; refrão = Hb 13,8; estrofes = cântico de Cl 1,12-20</x:t>
        </x:r>
      </x:text>
    </x:comment>
    <x:comment ref="G461" authorId="1">
      <x:text>
        <x:r>
          <x:t>26 Jesus Cristo ontem, hoje e sempre.pdf</x:t>
        </x:r>
      </x:text>
    </x:comment>
    <x:comment ref="F463" authorId="0">
      <x:text>
        <x:r>
          <x:t>Partitura imprime 'Tg 1,12' e 'Salmo 118'.</x:t>
        </x:r>
      </x:text>
    </x:comment>
    <x:comment ref="G463" authorId="1">
      <x:text>
        <x:r>
          <x:t>Feliz de quem suporta a provação.pdf</x:t>
        </x:r>
      </x:text>
    </x:comment>
    <x:comment ref="F464" authorId="0">
      <x:text>
        <x:r>
          <x:t>Partitura imprime 'Tg 1,16'; a letra é Tg 1,17-18.</x:t>
        </x:r>
      </x:text>
    </x:comment>
    <x:comment ref="G464" authorId="1">
      <x:text>
        <x:r>
          <x:t>Toda dádiva perfeita.pdf</x:t>
        </x:r>
      </x:text>
    </x:comment>
    <x:comment ref="F466" authorId="0">
      <x:text>
        <x:r>
          <x:t>Recorte da partitura (antífona + salmo) extraído do caderno da Missa do domingo</x:t>
        </x:r>
      </x:text>
    </x:comment>
    <x:comment ref="G466" authorId="1">
      <x:text>
        <x:r>
          <x:t>oferendas-22-b.pdf</x:t>
        </x:r>
      </x:text>
    </x:comment>
    <x:comment ref="F467" authorId="0">
      <x:text>
        <x:r>
          <x:t>Partitura imprime 'Tg 1,21-23'; a letra cobre os vv. 21-22.</x:t>
        </x:r>
      </x:text>
    </x:comment>
    <x:comment ref="G467" authorId="1">
      <x:text>
        <x:r>
          <x:t>Recebei Docilmente a palavra.pdf</x:t>
        </x:r>
      </x:text>
    </x:comment>
    <x:comment ref="F469" authorId="0">
      <x:text>
        <x:r>
          <x:t>Partitura imprime 'Tg 1,27' e 'Salmo 18B'.</x:t>
        </x:r>
      </x:text>
    </x:comment>
    <x:comment ref="G469" authorId="1">
      <x:text>
        <x:r>
          <x:t>Eis a religião que Deus quer.pdf</x:t>
        </x:r>
      </x:text>
    </x:comment>
    <x:comment ref="F470" authorId="0">
      <x:text>
        <x:r>
          <x:t>Partitura imprime 'Tg 2,14-17' e 'Salmo 115'.</x:t>
        </x:r>
      </x:text>
    </x:comment>
    <x:comment ref="G470" authorId="1">
      <x:text>
        <x:r>
          <x:t>se alguém disser que tem fé.pdf</x:t>
        </x:r>
      </x:text>
    </x:comment>
    <x:comment ref="F473" authorId="0">
      <x:text>
        <x:r>
          <x:t>Partitura imprime '1 Pd 1,8' (letra inclui o v. 9) e 'Salmo 137'.</x:t>
        </x:r>
      </x:text>
    </x:comment>
    <x:comment ref="G473" authorId="1">
      <x:text>
        <x:r>
          <x:t>Embora ao Senhor não tenhais visto.pdf</x:t>
        </x:r>
      </x:text>
    </x:comment>
    <x:comment ref="F474" authorId="0">
      <x:text>
        <x:r>
          <x:t>Caderno XIV sem PDFs individuais (só MSCZ/PNG); letra lida do PNG 1PC1yZmOcYTlOcTF2pcOq8tECCLh9JypR; índice: 'Obedece a verdadeira fé' (erro)</x:t>
        </x:r>
      </x:text>
    </x:comment>
    <x:comment ref="F475" authorId="0">
      <x:text>
        <x:r>
          <x:t>Partitura imprime '1 Pd 2,4' e 'Salmo 117' (estrofe 2 = Sl 117,22).</x:t>
        </x:r>
      </x:text>
    </x:comment>
    <x:comment ref="G475" authorId="1">
      <x:text>
        <x:r>
          <x:t>Aproximai-vos de Jesus Ele é a pedra.pdf</x:t>
        </x:r>
      </x:text>
    </x:comment>
    <x:comment ref="F476" authorId="0">
      <x:text>
        <x:r>
          <x:t>Partitura imprime '1 Pd 2,9' e 'Salmo 147' (Sl 147,12-20).</x:t>
        </x:r>
      </x:text>
    </x:comment>
    <x:comment ref="G476" authorId="1">
      <x:text>
        <x:r>
          <x:t>Vós sois a raça eleita.pdf</x:t>
        </x:r>
      </x:text>
    </x:comment>
    <x:comment ref="F477" authorId="0">
      <x:text>
        <x:r>
          <x:t>Estrofes 2-3: 'da escuridão para a luz', 'povo santo, sacerdotes, nação santa'.</x:t>
        </x:r>
      </x:text>
    </x:comment>
    <x:comment ref="G477" authorId="1">
      <x:text>
        <x:r>
          <x:t>É bom cantar um bendito.pdf</x:t>
        </x:r>
      </x:text>
    </x:comment>
    <x:comment ref="F478" authorId="0">
      <x:text>
        <x:r>
          <x:t>'1Pd 2,21-24' impresso; cântico da Liturgia das Horas; subtítulo 'O Cordeiro de Deus'</x:t>
        </x:r>
      </x:text>
    </x:comment>
    <x:comment ref="G478" authorId="1">
      <x:text>
        <x:r>
          <x:t>11 O Cristo por nós padeceu.pdf</x:t>
        </x:r>
      </x:text>
    </x:comment>
    <x:comment ref="F479" authorId="0">
      <x:text>
        <x:r>
          <x:t>Partitura imprime '1 Pd 2,24-25' e 'Salmo 22'.</x:t>
        </x:r>
      </x:text>
    </x:comment>
    <x:comment ref="G479" authorId="1">
      <x:text>
        <x:r>
          <x:t>Pelas chagas de Cristo.pdf</x:t>
        </x:r>
      </x:text>
    </x:comment>
    <x:comment ref="F480" authorId="0">
      <x:text>
        <x:r>
          <x:t>Texto provável da antífona do Missal Romano; letra não verificada (PDF só imagem, download falhou).</x:t>
        </x:r>
      </x:text>
    </x:comment>
    <x:comment ref="F481" authorId="0">
      <x:text>
        <x:r>
          <x:t>Partitura imprime '1 Pd 3,8-9' e 'Salmo 32'.</x:t>
        </x:r>
      </x:text>
    </x:comment>
    <x:comment ref="G481" authorId="1">
      <x:text>
        <x:r>
          <x:t>Tende bondade e compaixão.pdf</x:t>
        </x:r>
      </x:text>
    </x:comment>
    <x:comment ref="F482" authorId="0">
      <x:text>
        <x:r>
          <x:t>Partitura imprime '1 Pd 3,18' e 'Salmo 33'.</x:t>
        </x:r>
      </x:text>
    </x:comment>
    <x:comment ref="G482" authorId="1">
      <x:text>
        <x:r>
          <x:t>Cristo morreu pelos nossos pecados.pdf</x:t>
        </x:r>
      </x:text>
    </x:comment>
    <x:comment ref="F483" authorId="0">
      <x:text>
        <x:r>
          <x:t>Partitura imprime '1 Pd 5,2' (letra inclui o v. 3); 'Salmo 22 como no nº 9'.</x:t>
        </x:r>
      </x:text>
    </x:comment>
    <x:comment ref="G483" authorId="1">
      <x:text>
        <x:r>
          <x:t>Os pastores apascentem.pdf</x:t>
        </x:r>
      </x:text>
    </x:comment>
    <x:comment ref="F484" authorId="0">
      <x:text>
        <x:r>
          <x:t>Partitura imprime '1 Pd 5,7' e 'Salmo 26'.</x:t>
        </x:r>
      </x:text>
    </x:comment>
    <x:comment ref="G484" authorId="1">
      <x:text>
        <x:r>
          <x:t>Colocai sobre o senhor.pdf</x:t>
        </x:r>
      </x:text>
    </x:comment>
    <x:comment ref="F485" authorId="0">
      <x:text>
        <x:r>
          <x:t>Partitura imprime '2 Pd 3,13' e 'Salmo 25'.</x:t>
        </x:r>
      </x:text>
    </x:comment>
    <x:comment ref="G485" authorId="1">
      <x:text>
        <x:r>
          <x:t>Eis o que nós esperamos.pdf</x:t>
        </x:r>
      </x:text>
    </x:comment>
    <x:comment ref="F486" authorId="0">
      <x:text>
        <x:r>
          <x:t>sem PDF individual: a pasta do caderno no Drive está vazia (nenhum arquivo/subpasta visível)</x:t>
        </x:r>
      </x:text>
    </x:comment>
    <x:comment ref="F487" authorId="0">
      <x:text>
        <x:r>
          <x:t>Partitura imprime '1ª Jo 1,3'. Mantra.</x:t>
        </x:r>
      </x:text>
    </x:comment>
    <x:comment ref="G487" authorId="1">
      <x:text>
        <x:r>
          <x:t>O que vimos e ouvimos isto a vós anunciamos.pdf</x:t>
        </x:r>
      </x:text>
    </x:comment>
    <x:comment ref="F488" authorId="0">
      <x:text>
        <x:r>
          <x:t>Estr. 1 1Jo 1,9; estr. 2 1Jo 2,1-2 (Advogado); estr. 3 1Jo 4,10 ('o amor consiste nisto'); refrão evoca Os 14,2. Nome do arquivo com erro ('Volta eu povo')</x:t>
        </x:r>
      </x:text>
    </x:comment>
    <x:comment ref="G488" authorId="1">
      <x:text>
        <x:r>
          <x:t>Volta eu povo ao teu senhor.pdf</x:t>
        </x:r>
      </x:text>
    </x:comment>
    <x:comment ref="F489" authorId="0">
      <x:text>
        <x:r>
          <x:t>Partitura imprime '1 Jo 1,9' e 'Salmo 129'.</x:t>
        </x:r>
      </x:text>
    </x:comment>
    <x:comment ref="G489" authorId="1">
      <x:text>
        <x:r>
          <x:t>Se nós reconhecemos que somos pecadores.pdf</x:t>
        </x:r>
      </x:text>
    </x:comment>
    <x:comment ref="F490" authorId="0">
      <x:text>
        <x:r>
          <x:t>Partitura imprime '1ª Jo 2,1'. Título na partitura: 'Temos nós um Defensor'.</x:t>
        </x:r>
      </x:text>
    </x:comment>
    <x:comment ref="G490" authorId="1">
      <x:text>
        <x:r>
          <x:t>Eu vos escrevos meus filhinhos.pdf</x:t>
        </x:r>
      </x:text>
    </x:comment>
    <x:comment ref="F491" authorId="0">
      <x:text>
        <x:r>
          <x:t>Partitura imprime '1ª Jo 2,2'.</x:t>
        </x:r>
      </x:text>
    </x:comment>
    <x:comment ref="G491" authorId="1">
      <x:text>
        <x:r>
          <x:t>Cristo é a oferenda que pagou.pdf</x:t>
        </x:r>
      </x:text>
    </x:comment>
    <x:comment ref="F492" authorId="0">
      <x:text>
        <x:r>
          <x:t>Partitura imprime '1 Jo 2,17' e 'Salmo 61'.</x:t>
        </x:r>
      </x:text>
    </x:comment>
    <x:comment ref="G492" authorId="1">
      <x:text>
        <x:r>
          <x:t>Este nosso mundo passa.pdf</x:t>
        </x:r>
      </x:text>
    </x:comment>
    <x:comment ref="F494" authorId="0">
      <x:text>
        <x:r>
          <x:t>sem PDF individual: a pasta do caderno no Drive está vazia (nenhum arquivo/subpasta visível); índice traz 'Cristo provou sua vida mostrando seu amor dando a vida por nós...'</x:t>
        </x:r>
      </x:text>
    </x:comment>
    <x:comment ref="F495" authorId="0">
      <x:text>
        <x:r>
          <x:t>Partitura imprime '1ª Jo 3,16' e 'Salmo 14'.</x:t>
        </x:r>
      </x:text>
    </x:comment>
    <x:comment ref="G495" authorId="1">
      <x:text>
        <x:r>
          <x:t>É nisto que nós conhecemos o amor.pdf</x:t>
        </x:r>
      </x:text>
    </x:comment>
    <x:comment ref="F496" authorId="0">
      <x:text>
        <x:r>
          <x:t>Partitura imprime '1ª Jo 3,23' e 'Salmo 18B'.</x:t>
        </x:r>
      </x:text>
    </x:comment>
    <x:comment ref="G496" authorId="1">
      <x:text>
        <x:r>
          <x:t>Este é o mandamento de Deus pai.pdf</x:t>
        </x:r>
      </x:text>
    </x:comment>
    <x:comment ref="F497" authorId="0">
      <x:text>
        <x:r>
          <x:t>Referência impressa; letra só alude ('criou-nos por amor').</x:t>
        </x:r>
      </x:text>
    </x:comment>
    <x:comment ref="G497" authorId="1">
      <x:text>
        <x:r>
          <x:t>Você já pensou por que Deus nos criou.pdf</x:t>
        </x:r>
      </x:text>
    </x:comment>
    <x:comment ref="F499" authorId="0">
      <x:text>
        <x:r>
          <x:t>pasta '03. Caderno III' vazia no Drive (sem PDFs individuais)</x:t>
        </x:r>
      </x:text>
    </x:comment>
    <x:comment ref="F500" authorId="0">
      <x:text>
        <x:r>
          <x:t>Impresso '1 Jó 4, 10' (= 1Jo 4,10). Estrofes Sl 17 (18).</x:t>
        </x:r>
      </x:text>
    </x:comment>
    <x:comment ref="G500" authorId="1">
      <x:text>
        <x:r>
          <x:t>27 - O amor consiste nisto - Partitura completa.pdf</x:t>
        </x:r>
      </x:text>
    </x:comment>
    <x:comment ref="F501" authorId="0">
      <x:text>
        <x:r>
          <x:t>Partitura imprime '1ª Jo 4,16.9' e 'Salmo 114'.</x:t>
        </x:r>
      </x:text>
    </x:comment>
    <x:comment ref="G501" authorId="1">
      <x:text>
        <x:r>
          <x:t>Nós cremos em Deus que nos ama.pdf</x:t>
        </x:r>
      </x:text>
    </x:comment>
    <x:comment ref="F502" authorId="0">
      <x:text>
        <x:r>
          <x:t>'1Jo 4,17-21' impresso; a letra cantada concentra-se em 4,19-21</x:t>
        </x:r>
      </x:text>
    </x:comment>
    <x:comment ref="G502" authorId="1">
      <x:text>
        <x:r>
          <x:t>12 Nós amamos, pois Deus amou primeiro.pdf</x:t>
        </x:r>
      </x:text>
    </x:comment>
    <x:comment ref="F504" authorId="0">
      <x:text>
        <x:r>
          <x:t>Partitura imprime '1 Jo 4,20'. Mantra.</x:t>
        </x:r>
      </x:text>
    </x:comment>
    <x:comment ref="G504" authorId="1">
      <x:text>
        <x:r>
          <x:t>Quem nao ama seu irmao.pdf</x:t>
        </x:r>
      </x:text>
    </x:comment>
    <x:comment ref="F505" authorId="0">
      <x:text>
        <x:r>
          <x:t>Partitura imprime '1ª Jo 4,21' e 'Salmo 17'.</x:t>
        </x:r>
      </x:text>
    </x:comment>
    <x:comment ref="G505" authorId="1">
      <x:text>
        <x:r>
          <x:t>É este o seu mandamento dele mesmo recebido.pdf</x:t>
        </x:r>
      </x:text>
    </x:comment>
    <x:comment ref="F506" authorId="0">
      <x:text>
        <x:r>
          <x:t>Partitura: Jd 1,25.</x:t>
        </x:r>
      </x:text>
    </x:comment>
    <x:comment ref="G506" authorId="1">
      <x:text>
        <x:r>
          <x:t>Ao Deus único e nosso Pai.pdf</x:t>
        </x:r>
      </x:text>
    </x:comment>
    <x:comment ref="G507" authorId="1">
      <x:text>
        <x:r>
          <x:t>24 A Jesus Cristo que nos ama.pdf</x:t>
        </x:r>
      </x:text>
    </x:comment>
    <x:comment ref="F508" authorId="0">
      <x:text>
        <x:r>
          <x:t>Índice imprime 'Ap 1, 6; C11,1' (segunda ref. ilegível/duvidosa).</x:t>
        </x:r>
      </x:text>
    </x:comment>
    <x:comment ref="F509" authorId="0">
      <x:text>
        <x:r>
          <x:t>'Ap 1,8' impresso; subtítulo 'Cristo é o Alfa e o Ômega'</x:t>
        </x:r>
      </x:text>
    </x:comment>
    <x:comment ref="G509" authorId="1">
      <x:text>
        <x:r>
          <x:t>17 Tudo está a gritar.pdf</x:t>
        </x:r>
      </x:text>
    </x:comment>
    <x:comment ref="G510" authorId="1">
      <x:text>
        <x:r>
          <x:t>25 O Senhor glorioso falou.pdf</x:t>
        </x:r>
      </x:text>
    </x:comment>
    <x:comment ref="G511" authorId="1">
      <x:text>
        <x:r>
          <x:t>26 Não tenhas medo.pdf</x:t>
        </x:r>
      </x:text>
    </x:comment>
    <x:comment ref="F512" authorId="0">
      <x:text>
        <x:r>
          <x:t>Partitura: Ap 1,17-18; Sl 117,24 ('Este é o dia que o Senhor fez para nós').</x:t>
        </x:r>
      </x:text>
    </x:comment>
    <x:comment ref="G512" authorId="1">
      <x:text>
        <x:r>
          <x:t>Eu vi o Filho do Homem.pdf</x:t>
        </x:r>
      </x:text>
    </x:comment>
    <x:comment ref="F513" authorId="0">
      <x:text>
        <x:r>
          <x:t>impresso 'Ap 2,8'; a letra inclui 'Sê fiel até a morte e eu te darei a coroa da vida' (Ap 2,10)</x:t>
        </x:r>
      </x:text>
    </x:comment>
    <x:comment ref="G513" authorId="1">
      <x:text>
        <x:r>
          <x:t>27 Assim fala o Primeiro e o Último.pdf</x:t>
        </x:r>
      </x:text>
    </x:comment>
    <x:comment ref="F515" authorId="0">
      <x:text>
        <x:r>
          <x:t>sem PDF individual no caderno (pasta PDFs do Caderno I só contém os nºs 1-18). 'De porta em porta desejo entrar; se alguém me acolhe... faremos juntos a refeição'. Letra C.A. Navarro, música Waldeci Farias</x:t>
        </x:r>
      </x:text>
    </x:comment>
    <x:comment ref="F516" authorId="0">
      <x:text>
        <x:r>
          <x:t>Partitura: Ap 3,20; 2,7 (estrofe: árvore da vida no paraíso de Deus). Subtítulo 'A ceia do Cordeiro'.</x:t>
        </x:r>
      </x:text>
    </x:comment>
    <x:comment ref="G516" authorId="1">
      <x:text>
        <x:r>
          <x:t>Se alguém escutar minha voz.pdf</x:t>
        </x:r>
      </x:text>
    </x:comment>
    <x:comment ref="F517" authorId="0">
      <x:text>
        <x:r>
          <x:t>sem PDF individual: a pasta do caderno no Drive está vazia (nenhum arquivo/subpasta visível)</x:t>
        </x:r>
      </x:text>
    </x:comment>
    <x:comment ref="F518" authorId="0">
      <x:text>
        <x:r>
          <x:t>Sem PDF individual: a pasta '11. Caderno XI' está vazia no Drive; letra lida do PDF do volume (pág. 33). Impresso 'Ap 4, 11-5, 12'.</x:t>
        </x:r>
      </x:text>
    </x:comment>
    <x:comment ref="G519" authorId="1">
      <x:text>
        <x:r>
          <x:t>28 Vós sois digno, Senhor.pdf</x:t>
        </x:r>
      </x:text>
    </x:comment>
    <x:comment ref="F520" authorId="0">
      <x:text>
        <x:r>
          <x:t>'Contemplam tua glória a multidão celeste... vestindo brancas vestes'. L.: Eurivaldo Silva Ferreira | José Weber.</x:t>
        </x:r>
      </x:text>
    </x:comment>
    <x:comment ref="G520" authorId="1">
      <x:text>
        <x:r>
          <x:t>34_-_Todos_os_Santos_e_Santas.pdf</x:t>
        </x:r>
      </x:text>
    </x:comment>
    <x:comment ref="F521" authorId="0">
      <x:text>
        <x:r>
          <x:t>Caderno XIV sem PDFs individuais (só MSCZ/PNG); letra lida do PNG 15IAoUHG1qp82q2NEJr0YTdxZIxe7XEgE</x:t>
        </x:r>
      </x:text>
    </x:comment>
    <x:comment ref="G522" authorId="1">
      <x:text>
        <x:r>
          <x:t>29 Amém, assim seja.pdf</x:t>
        </x:r>
      </x:text>
    </x:comment>
    <x:comment ref="F523" authorId="0">
      <x:text>
        <x:r>
          <x:t>Sem PDF individual no caderno (pasta só tem .sib/.svg e Book_16.pdf, sem camada de texto); letra extraída do SVG 1JBMnLcver6sxmxFxLRtB0MtjXUqBDw4C. Partitura: 'Ap 11,17; 12,10' (cântico das Vésperas).</x:t>
        </x:r>
      </x:text>
    </x:comment>
    <x:comment ref="G524" authorId="1">
      <x:text>
        <x:r>
          <x:t>30 Graças vos damos.pdf</x:t>
        </x:r>
      </x:text>
    </x:comment>
    <x:comment ref="F525" authorId="0">
      <x:text>
        <x:r>
          <x:t>subtítulo 'O julgamento de Deus' (cântico das Vésperas)</x:t>
        </x:r>
      </x:text>
    </x:comment>
    <x:comment ref="G525" authorId="1">
      <x:text>
        <x:r>
          <x:t>13 Graças vos damos.pdf</x:t>
        </x:r>
      </x:text>
    </x:comment>
    <x:comment ref="F526" authorId="0">
      <x:text>
        <x:r>
          <x:t>Estr. 1 parafraseia Ap 12,1 (vestida de sol, lua sob os pés, doze estrelas). Hino da Liturgia das Horas.</x:t>
        </x:r>
      </x:text>
    </x:comment>
    <x:comment ref="G526" authorId="1">
      <x:text>
        <x:r>
          <x:t>16 - De_sol,_ó_Virgem_vestida.pdf</x:t>
        </x:r>
      </x:text>
    </x:comment>
    <x:comment ref="F527" authorId="0">
      <x:text>
        <x:r>
          <x:t>'Ap 12,1' impresso; estrofes = Magníficat</x:t>
        </x:r>
      </x:text>
    </x:comment>
    <x:comment ref="G527" authorId="1">
      <x:text>
        <x:r>
          <x:t>31 Um sinal grandioso no céu.pdf</x:t>
        </x:r>
      </x:text>
    </x:comment>
    <x:comment ref="G528" authorId="1">
      <x:text>
        <x:r>
          <x:t>32 Chegou agora a salvação.pdf</x:t>
        </x:r>
      </x:text>
    </x:comment>
    <x:comment ref="F529" authorId="0">
      <x:text>
        <x:r>
          <x:t>impresso 'Ap 14,3' (erro; o refrão é Ap 14,13); estrofes = Nunc dimittis, 'Lc 2,29-32' impresso</x:t>
        </x:r>
      </x:text>
    </x:comment>
    <x:comment ref="G529" authorId="1">
      <x:text>
        <x:r>
          <x:t>33 Felizes os mortos fiéis ao Senhor!.pdf</x:t>
        </x:r>
      </x:text>
    </x:comment>
    <x:comment ref="G530" authorId="1">
      <x:text>
        <x:r>
          <x:t>34 Como são grandes.pdf</x:t>
        </x:r>
      </x:text>
    </x:comment>
    <x:comment ref="G531" authorId="1">
      <x:text>
        <x:r>
          <x:t>14 Como são grandes.pdf</x:t>
        </x:r>
      </x:text>
    </x:comment>
    <x:comment ref="F532" authorId="0">
      <x:text>
        <x:r>
          <x:t>impresso 'Ap 22,20', mas a letra ('trarei a recompensa; pagarei a cada um o que merecem suas obras') é Ap 22,12</x:t>
        </x:r>
      </x:text>
    </x:comment>
    <x:comment ref="G532" authorId="1">
      <x:text>
        <x:r>
          <x:t>12 Eis que venho sem demora.pdf</x:t>
        </x:r>
      </x:text>
    </x:comment>
    <x:comment ref="F533" authorId="0">
      <x:text>
        <x:r>
          <x:t>'Alfa e Ômega' (Ap 1,8; 21,6; 22,13); estr. 1 cf. Cl 1,15-17; estr. 3 parafraseia o Credo. Baseado num canto medieval.</x:t>
        </x:r>
      </x:text>
    </x:comment>
    <x:comment ref="G533" authorId="1">
      <x:text>
        <x:r>
          <x:t>01 - Jesus_Cristo__Alfa_e_Ômega.pdf</x:t>
        </x:r>
      </x:text>
    </x:comment>
    <x:comment ref="F534" authorId="0">
      <x:text>
        <x:r>
          <x:t>Também 1Cor 16,22.</x:t>
        </x:r>
      </x:text>
    </x:comment>
    <x:comment ref="G534" authorId="1">
      <x:text>
        <x:r>
          <x:t>59_-_Maranathá_-_Vem,_Senhor_Jesus!.pdf</x:t>
        </x:r>
      </x:text>
    </x:comment>
    <x:comment ref="F535" authorId="0">
      <x:text>
        <x:r>
          <x:t>número real desconhecido (volume sem índice legível; numeração sequencial por ordem bíblica); sem PDF individual; lista e ref pelo nome do .mscz; letra não verificada</x:t>
        </x:r>
      </x:text>
    </x:comment>
    <x:comment ref="F536" authorId="0">
      <x:text>
        <x:r>
          <x:t>Recorte da partitura (antífona + salmo) extraído do caderno da Missa do domingo</x:t>
        </x:r>
      </x:text>
    </x:comment>
    <x:comment ref="G536" authorId="1">
      <x:text>
        <x:r>
          <x:t>oferendas-18-c.pdf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1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b/>
      <x:sz val="14"/>
      <x:color rgb="FF5A4513"/>
      <x:name val="Arial"/>
    </x:font>
    <x:font>
      <x:i/>
      <x:sz val="9"/>
      <x:color rgb="FF6B5B3A"/>
      <x:name val="Arial"/>
    </x:font>
    <x:font>
      <x:b/>
      <x:sz val="10"/>
      <x:color rgb="FFFFFFFF"/>
      <x:name val="Arial"/>
    </x:font>
    <x:font>
      <x:sz val="10"/>
      <x:color rgb="FF1F5FA8"/>
      <x:name val="Arial"/>
    </x:font>
    <x:font>
      <x:b/>
      <x:sz val="10"/>
      <x:name val="Arial"/>
    </x:font>
    <x:font>
      <x:b/>
      <x:sz val="15"/>
      <x:color rgb="FF7A1F2B"/>
      <x:name val="Arial"/>
    </x:font>
    <x:font>
      <x:i/>
      <x:sz val="10"/>
      <x:color rgb="FF5A5142"/>
      <x:name val="Arial"/>
    </x:font>
    <x:font>
      <x:sz val="10"/>
      <x:color rgb="FF2B241C"/>
      <x:name val="Arial"/>
    </x:font>
    <x:font>
      <x:b/>
      <x:sz val="10"/>
      <x:color rgb="FF2B241C"/>
      <x:name val="Arial"/>
    </x:font>
    <x:font>
      <x:sz val="10"/>
      <x:color rgb="FF225E86"/>
      <x:name val="Arial"/>
    </x:font>
    <x:font>
      <x:sz val="10"/>
      <x:color rgb="FF302A25"/>
      <x:name val="Arial"/>
    </x:font>
    <x:font>
      <x:b/>
      <x:sz val="15"/>
      <x:color rgb="FF7B1E2B"/>
      <x:name val="Arial"/>
    </x:font>
    <x:font>
      <x:i/>
      <x:sz val="10"/>
      <x:color rgb="FF655F57"/>
      <x:name val="Arial"/>
    </x:font>
    <x:font>
      <x:b/>
      <x:sz val="10"/>
      <x:color rgb="FF302A25"/>
      <x:name val="Arial"/>
    </x:font>
    <x:font>
      <x:u val="single"/>
      <x:color rgb="FF1F4E9B"/>
    </x:font>
  </x:fonts>
  <x:fills count="8">
    <x:fill>
      <x:patternFill patternType="none"/>
    </x:fill>
    <x:fill>
      <x:patternFill patternType="gray125"/>
    </x:fill>
    <x:fill>
      <x:patternFill patternType="solid">
        <x:fgColor rgb="FF5A4513"/>
      </x:patternFill>
    </x:fill>
    <x:fill>
      <x:patternFill patternType="solid">
        <x:fgColor rgb="FFFBF8F1"/>
      </x:patternFill>
    </x:fill>
    <x:fill>
      <x:patternFill patternType="solid">
        <x:fgColor rgb="FFFCE4B6"/>
      </x:patternFill>
    </x:fill>
    <x:fill>
      <x:patternFill patternType="solid">
        <x:fgColor rgb="FFF8D0C8"/>
      </x:patternFill>
    </x:fill>
    <x:fill>
      <x:patternFill patternType="solid">
        <x:fgColor rgb="FFEFE6D2"/>
      </x:patternFill>
    </x:fill>
    <x:fill>
      <x:patternFill patternType="solid">
        <x:fgColor rgb="FFEDE2CA"/>
      </x:patternFill>
    </x:fill>
  </x:fills>
  <x:borders count="2">
    <x:border/>
    <x:border>
      <x:bottom style="thin">
        <x:color rgb="FFD8CBA8"/>
      </x:bottom>
    </x:border>
  </x:borders>
  <x:cellStyleXfs count="26">
    <x:xf numFmtId="0" fontId="4" fillId="0" borderId="0" applyAlignment="1">
      <x:alignment horizontal="general" vertical="bottom"/>
    </x:xf>
    <x:xf numFmtId="43" fontId="4" fillId="0" borderId="0"/>
    <x:xf numFmtId="41" fontId="4" fillId="0" borderId="0"/>
    <x:xf numFmtId="44" fontId="4" fillId="0" borderId="0"/>
    <x:xf numFmtId="42" fontId="4" fillId="0" borderId="0"/>
    <x:xf numFmtId="9" fontId="4" fillId="0" borderId="0"/>
    <x:xf numFmtId="0" fontId="5" fillId="0" borderId="0" applyAlignment="1">
      <x:alignment horizontal="general" vertical="bottom"/>
    </x:xf>
    <x:xf/>
    <x:xf/>
    <x:xf/>
    <x:xf/>
    <x:xf/>
    <x:xf/>
    <x:xf/>
    <x:xf/>
    <x:xf/>
    <x:xf/>
    <x:xf/>
    <x:xf/>
    <x:xf/>
    <x:xf/>
    <x:xf/>
    <x:xf/>
    <x:xf/>
    <x:xf/>
    <x:xf/>
  </x:cellStyleXfs>
  <x:cellXfs count="69">
    <x:xf numFmtId="0" fontId="0" fillId="0" borderId="0" xfId="0" applyAlignment="1">
      <x:alignment horizontal="general" vertical="bottom"/>
    </x:xf>
    <x:xf numFmtId="0" fontId="6" fillId="0" borderId="0" xfId="25" applyAlignment="1">
      <x:alignment horizontal="general" vertical="bottom"/>
    </x:xf>
    <x:xf numFmtId="0" fontId="7" fillId="0" borderId="0" xfId="25" applyAlignment="1">
      <x:alignment horizontal="general" vertical="bottom"/>
    </x:xf>
    <x:xf numFmtId="0" fontId="8" fillId="2" borderId="0" xfId="25" applyAlignment="1">
      <x:alignment horizontal="center" vertical="center" wrapText="1"/>
    </x:xf>
    <x:xf numFmtId="49" fontId="4" fillId="0" borderId="1" xfId="25" applyAlignment="1">
      <x:alignment horizontal="center" vertical="center"/>
    </x:xf>
    <x:xf numFmtId="49" fontId="4" fillId="0" borderId="1" xfId="25" applyAlignment="1">
      <x:alignment horizontal="left" vertical="center" wrapText="1"/>
    </x:xf>
    <x:xf numFmtId="49" fontId="9" fillId="0" borderId="1" xfId="25" applyAlignment="1">
      <x:alignment horizontal="left" vertical="center" wrapText="1"/>
    </x:xf>
    <x:xf numFmtId="49" fontId="4" fillId="3" borderId="1" xfId="25" applyAlignment="1">
      <x:alignment horizontal="center" vertical="center"/>
    </x:xf>
    <x:xf numFmtId="49" fontId="4" fillId="3" borderId="1" xfId="25" applyAlignment="1">
      <x:alignment horizontal="left" vertical="center" wrapText="1"/>
    </x:xf>
    <x:xf numFmtId="49" fontId="9" fillId="3" borderId="1" xfId="25" applyAlignment="1">
      <x:alignment horizontal="left" vertical="center" wrapText="1"/>
    </x:xf>
    <x:xf numFmtId="49" fontId="4" fillId="4" borderId="1" xfId="25" applyAlignment="1">
      <x:alignment horizontal="center" vertical="center"/>
    </x:xf>
    <x:xf numFmtId="49" fontId="4" fillId="5" borderId="1" xfId="25" applyAlignment="1">
      <x:alignment horizontal="center" vertical="center"/>
    </x:xf>
    <x:xf numFmtId="49" fontId="10" fillId="0" borderId="1" xfId="25" applyAlignment="1">
      <x:alignment horizontal="center" vertical="center"/>
    </x:xf>
    <x:xf numFmtId="49" fontId="10" fillId="3" borderId="1" xfId="25" applyAlignment="1">
      <x:alignment horizontal="center" vertical="center"/>
    </x:xf>
    <x:xf numFmtId="49" fontId="10" fillId="4" borderId="1" xfId="25" applyAlignment="1">
      <x:alignment horizontal="center" vertical="center"/>
    </x:xf>
    <x:xf numFmtId="49" fontId="10" fillId="5" borderId="1" xfId="25" applyAlignment="1">
      <x:alignment horizontal="center" vertical="center"/>
    </x:xf>
    <x:xf numFmtId="49" fontId="4" fillId="4" borderId="1" xfId="25" applyAlignment="1">
      <x:alignment horizontal="left" vertical="center" wrapText="1"/>
    </x:xf>
    <x:xf numFmtId="49" fontId="4" fillId="5" borderId="1" xfId="25" applyAlignment="1">
      <x:alignment horizontal="left" vertical="center" wrapText="1"/>
    </x:xf>
    <x:xf numFmtId="0" fontId="11" fillId="0" borderId="0" xfId="24" applyAlignment="1">
      <x:alignment horizontal="general" vertical="bottom"/>
    </x:xf>
    <x:xf numFmtId="0" fontId="12" fillId="0" borderId="0" xfId="24" applyAlignment="1">
      <x:alignment horizontal="general" vertical="bottom"/>
    </x:xf>
    <x:xf numFmtId="0" fontId="13" fillId="0" borderId="0" xfId="24" applyAlignment="1">
      <x:alignment horizontal="general" vertical="bottom"/>
    </x:xf>
    <x:xf numFmtId="0" fontId="14" fillId="6" borderId="0" xfId="24" applyAlignment="1">
      <x:alignment horizontal="general" vertical="bottom"/>
    </x:xf>
    <x:xf numFmtId="0" fontId="13" fillId="0" borderId="0" xfId="24" applyAlignment="1">
      <x:alignment horizontal="general" vertical="center" wrapText="1"/>
    </x:xf>
    <x:xf numFmtId="0" fontId="15" fillId="0" borderId="0" xfId="24" applyAlignment="1">
      <x:alignment horizontal="general" vertical="center" wrapText="1"/>
    </x:xf>
    <x:xf numFmtId="0" fontId="16" fillId="0" borderId="0" xfId="0" applyAlignment="1">
      <x:alignment horizontal="general" vertical="bottom"/>
    </x:xf>
    <x:xf numFmtId="0" fontId="17" fillId="0" borderId="0" xfId="0" applyAlignment="1">
      <x:alignment horizontal="general" vertical="bottom"/>
    </x:xf>
    <x:xf numFmtId="0" fontId="18" fillId="0" borderId="0" xfId="0" applyAlignment="1">
      <x:alignment horizontal="general" vertical="bottom"/>
    </x:xf>
    <x:xf numFmtId="0" fontId="16" fillId="7" borderId="0" xfId="0" applyAlignment="1">
      <x:alignment horizontal="general" vertical="bottom"/>
    </x:xf>
    <x:xf numFmtId="0" fontId="19" fillId="7" borderId="0" xfId="0" applyAlignment="1">
      <x:alignment horizontal="general" vertical="bottom"/>
    </x:xf>
    <x:xf numFmtId="0" fontId="0" fillId="0" borderId="0" xfId="0"/>
    <x:xf numFmtId="0" fontId="6" fillId="0" borderId="0" xfId="25" applyAlignment="1">
      <x:alignment horizontal="general" vertical="bottom"/>
    </x:xf>
    <x:xf numFmtId="0" fontId="7" fillId="0" borderId="0" xfId="25" applyAlignment="1">
      <x:alignment horizontal="general" vertical="bottom"/>
    </x:xf>
    <x:xf numFmtId="0" fontId="8" fillId="2" borderId="0" xfId="25" applyAlignment="1">
      <x:alignment horizontal="center" vertical="center" wrapText="1"/>
    </x:xf>
    <x:xf numFmtId="49" fontId="4" fillId="0" borderId="1" xfId="25" applyAlignment="1">
      <x:alignment horizontal="center" vertical="center"/>
    </x:xf>
    <x:xf numFmtId="49" fontId="4" fillId="0" borderId="1" xfId="25" applyAlignment="1">
      <x:alignment horizontal="left" vertical="center" wrapText="1"/>
    </x:xf>
    <x:xf numFmtId="49" fontId="9" fillId="0" borderId="1" xfId="25" applyAlignment="1">
      <x:alignment horizontal="left" vertical="center" wrapText="1"/>
    </x:xf>
    <x:xf numFmtId="49" fontId="4" fillId="3" borderId="1" xfId="25" applyAlignment="1">
      <x:alignment horizontal="center" vertical="center"/>
    </x:xf>
    <x:xf numFmtId="49" fontId="4" fillId="3" borderId="1" xfId="25" applyAlignment="1">
      <x:alignment horizontal="left" vertical="center" wrapText="1"/>
    </x:xf>
    <x:xf numFmtId="49" fontId="9" fillId="3" borderId="1" xfId="25" applyAlignment="1">
      <x:alignment horizontal="left" vertical="center" wrapText="1"/>
    </x:xf>
    <x:xf numFmtId="49" fontId="4" fillId="4" borderId="1" xfId="25" applyAlignment="1">
      <x:alignment horizontal="center" vertical="center"/>
    </x:xf>
    <x:xf numFmtId="49" fontId="4" fillId="5" borderId="1" xfId="25" applyAlignment="1">
      <x:alignment horizontal="center" vertical="center"/>
    </x:xf>
    <x:xf numFmtId="49" fontId="10" fillId="0" borderId="1" xfId="25" applyAlignment="1">
      <x:alignment horizontal="center" vertical="center"/>
    </x:xf>
    <x:xf numFmtId="49" fontId="10" fillId="3" borderId="1" xfId="25" applyAlignment="1">
      <x:alignment horizontal="center" vertical="center"/>
    </x:xf>
    <x:xf numFmtId="49" fontId="10" fillId="4" borderId="1" xfId="25" applyAlignment="1">
      <x:alignment horizontal="center" vertical="center"/>
    </x:xf>
    <x:xf numFmtId="49" fontId="10" fillId="5" borderId="1" xfId="25" applyAlignment="1">
      <x:alignment horizontal="center" vertical="center"/>
    </x:xf>
    <x:xf numFmtId="49" fontId="4" fillId="4" borderId="1" xfId="25" applyAlignment="1">
      <x:alignment horizontal="left" vertical="center" wrapText="1"/>
    </x:xf>
    <x:xf numFmtId="49" fontId="4" fillId="5" borderId="1" xfId="25" applyAlignment="1">
      <x:alignment horizontal="left" vertical="center" wrapText="1"/>
    </x:xf>
    <x:xf numFmtId="0" fontId="11" fillId="0" borderId="0" xfId="24" applyAlignment="1">
      <x:alignment horizontal="general" vertical="bottom"/>
    </x:xf>
    <x:xf numFmtId="0" fontId="12" fillId="0" borderId="0" xfId="24" applyAlignment="1">
      <x:alignment horizontal="general" vertical="bottom"/>
    </x:xf>
    <x:xf numFmtId="0" fontId="13" fillId="0" borderId="0" xfId="24" applyAlignment="1">
      <x:alignment horizontal="general" vertical="bottom"/>
    </x:xf>
    <x:xf numFmtId="0" fontId="14" fillId="6" borderId="0" xfId="24" applyAlignment="1">
      <x:alignment horizontal="general" vertical="bottom"/>
    </x:xf>
    <x:xf numFmtId="0" fontId="13" fillId="0" borderId="0" xfId="24" applyAlignment="1">
      <x:alignment horizontal="general" vertical="center" wrapText="1"/>
    </x:xf>
    <x:xf numFmtId="0" fontId="15" fillId="0" borderId="0" xfId="24" applyAlignment="1">
      <x:alignment horizontal="general" vertical="center" wrapText="1"/>
    </x:xf>
    <x:xf numFmtId="0" fontId="17" fillId="0" borderId="0" xfId="0" applyAlignment="1">
      <x:alignment horizontal="general" vertical="bottom"/>
    </x:xf>
    <x:xf numFmtId="0" fontId="16" fillId="0" borderId="0" xfId="0" applyAlignment="1">
      <x:alignment horizontal="general" vertical="bottom"/>
    </x:xf>
    <x:xf numFmtId="0" fontId="18" fillId="0" borderId="0" xfId="0" applyAlignment="1">
      <x:alignment horizontal="general" vertical="bottom"/>
    </x:xf>
    <x:xf numFmtId="0" fontId="19" fillId="7" borderId="0" xfId="0" applyAlignment="1">
      <x:alignment horizontal="general" vertical="bottom"/>
    </x:xf>
    <x:xf numFmtId="0" fontId="8" fillId="2" borderId="0" xfId="0"/>
    <x:xf numFmtId="0" fontId="20" fillId="0" borderId="0" xfId="0"/>
    <x:xf numFmtId="0" fontId="6" fillId="0" borderId="0" xfId="0" applyAlignment="1">
      <x:alignment horizontal="general" vertical="bottom"/>
    </x:xf>
    <x:xf numFmtId="0" fontId="4" fillId="0" borderId="0" xfId="0"/>
    <x:xf numFmtId="0" fontId="7" fillId="0" borderId="0" xfId="0" applyAlignment="1">
      <x:alignment horizontal="general" vertical="bottom"/>
    </x:xf>
    <x:xf numFmtId="0" fontId="8" fillId="2" borderId="0" xfId="0" applyAlignment="1">
      <x:alignment horizontal="center" vertical="center" wrapText="1"/>
    </x:xf>
    <x:xf numFmtId="0" fontId="0" fillId="0" borderId="0" xfId="0" applyAlignment="1">
      <x:alignment vertical="top" wrapText="1"/>
    </x:xf>
    <x:xf numFmtId="0" fontId="20" fillId="0" borderId="0" xfId="0" applyAlignment="1">
      <x:alignment vertical="top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</x:cellXfs>
  <x:cellStyles count="7">
    <x:cellStyle name="Normal" xfId="0"/>
    <x:cellStyle name="Comma" xfId="1"/>
    <x:cellStyle name="Comma [0]" xfId="2"/>
    <x:cellStyle name="Currency" xfId="3"/>
    <x:cellStyle name="Currency [0]" xfId="4"/>
    <x:cellStyle name="Percent" xfId="5"/>
    <x:cellStyle name="Normal 1" xfId="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225E86"/>
      <x:rgbColor rgb="FFD8CBA8"/>
      <x:rgbColor rgb="FF808080"/>
      <x:rgbColor rgb="FF9999FF"/>
      <x:rgbColor rgb="FF993366"/>
      <x:rgbColor rgb="FFFBF8F1"/>
      <x:rgbColor rgb="FFCCFFFF"/>
      <x:rgbColor rgb="FF660066"/>
      <x:rgbColor rgb="FFFF8080"/>
      <x:rgbColor rgb="FF1F5FA8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CE4B6"/>
      <x:rgbColor rgb="FF99CCFF"/>
      <x:rgbColor rgb="FFFF99CC"/>
      <x:rgbColor rgb="FFCC99FF"/>
      <x:rgbColor rgb="FFF8D0C8"/>
      <x:rgbColor rgb="FF3366FF"/>
      <x:rgbColor rgb="FF33CCCC"/>
      <x:rgbColor rgb="FF99CC00"/>
      <x:rgbColor rgb="FFFFCC00"/>
      <x:rgbColor rgb="FFFF9900"/>
      <x:rgbColor rgb="FFFF6600"/>
      <x:rgbColor rgb="FF6B5B3A"/>
      <x:rgbColor rgb="FFB8934B"/>
      <x:rgbColor rgb="FF003366"/>
      <x:rgbColor rgb="FF339966"/>
      <x:rgbColor rgb="FF003300"/>
      <x:rgbColor rgb="FF5A4513"/>
      <x:rgbColor rgb="FF7A1F2B"/>
      <x:rgbColor rgb="FF993366"/>
      <x:rgbColor rgb="FF5A5142"/>
      <x:rgbColor rgb="FF2B241C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6df9d11a04985" /><Relationship Type="http://schemas.openxmlformats.org/officeDocument/2006/relationships/theme" Target="/xl/theme/theme1.xml" Id="R883685f774d9442c" /><Relationship Type="http://schemas.openxmlformats.org/officeDocument/2006/relationships/sharedStrings" Target="/xl/sharedStrings.xml" Id="R4ee8fedfea104990" /><Relationship Type="http://schemas.openxmlformats.org/officeDocument/2006/relationships/worksheet" Target="/xl/worksheets/sheet1.xml" Id="R0599aab3fdb94a45" /><Relationship Type="http://schemas.openxmlformats.org/officeDocument/2006/relationships/worksheet" Target="/xl/worksheets/sheet2.xml" Id="R8783443ffbb34324" /><Relationship Type="http://schemas.openxmlformats.org/officeDocument/2006/relationships/worksheet" Target="/xl/worksheets/sheet3.xml" Id="Rcba846f0ecf24fbf" /><Relationship Type="http://schemas.openxmlformats.org/officeDocument/2006/relationships/worksheet" Target="/xl/worksheets/sheet4.xml" Id="R307df6fa74004c98" /><Relationship Type="http://schemas.openxmlformats.org/officeDocument/2006/relationships/worksheet" Target="/xl/worksheets/sheet5.xml" Id="R3fd580bacba943dc" /><Relationship Type="http://schemas.openxmlformats.org/officeDocument/2006/relationships/worksheet" Target="/xl/worksheets/sheet6.xml" Id="R76ab23f21e104add" /><Relationship Type="http://schemas.openxmlformats.org/officeDocument/2006/relationships/worksheet" Target="/xl/worksheets/sheet7.xml" Id="Re9c8b07becfc4740" /><Relationship Type="http://schemas.openxmlformats.org/officeDocument/2006/relationships/worksheet" Target="/xl/worksheets/sheet8.xml" Id="Rbe32b25a4a8c48f9" /><Relationship Type="http://schemas.openxmlformats.org/officeDocument/2006/relationships/worksheet" Target="/xl/worksheets/sheet9.xml" Id="R73850dbc1ed64df7" /><Relationship Type="http://schemas.openxmlformats.org/officeDocument/2006/relationships/worksheet" Target="/xl/worksheets/sheet10.xml" Id="Rcc4614c0b3b54f7e" /><Relationship Type="http://schemas.openxmlformats.org/officeDocument/2006/relationships/worksheet" Target="/xl/worksheets/sheet11.xml" Id="R1015996463174011" /><Relationship Type="http://schemas.microsoft.com/office/2017/10/relationships/person" Target="/xl/persons/person.xml" Id="Rfb228d4790094f8a" /></Relationships>
</file>

<file path=xl/persons/person.xml><?xml version="1.0" encoding="utf-8"?>
<xltc:personList xmlns:xltc="http://schemas.microsoft.com/office/spreadsheetml/2018/threadedcomments">
  <xltc:person displayName="Nota" id="{64118611-D897-BF5B-F028-FB673BEFBED5}"/>
  <xltc:person displayName="Drive" id="{AE15C452-A4D7-D5B5-1EE4-C0D9F1E803C8}"/>
  <xltc:person displayName="Revisão" id="{7C83F3D1-7267-6775-BDEA-CC114B5EF16D}"/>
  <xltc:person displayName="Nota" id="{D11A07D0-6EA5-A497-F469-B978A290FDD7}"/>
  <xltc:person displayName="Drive" id="{0B0BCC39-FFC9-B504-6716-9081570CC303}"/>
  <xltc:person displayName="Revisão" id="{95934D99-A82A-7562-77C4-600F4D51AFBD}"/>
  <xltc:person displayName="Drive" id="{BC91BD4E-E29F-6CF4-1640-2CC5E16FE904}"/>
  <xltc:person displayName="Nota" id="{3278C3C3-EBC8-28ED-A164-31D64F544437}"/>
  <xltc:person displayName="Revisão" id="{E5721815-1122-8E4A-FD48-5B9D5E1CCEB3}"/>
  <xltc:person displayName="Nota" id="{45F58F6D-EEB2-7F57-7A5C-BBAC91404FEF}"/>
  <xltc:person displayName="Drive" id="{DCE825B0-F289-80C0-2BD9-5DFAA2F2D9E7}"/>
  <xltc:person displayName="Revisão" id="{883C374C-6393-8670-EE4D-0708D71C929C}"/>
  <xltc:person displayName="Nota" id="{88CB589F-3EB6-A49A-EFE5-D589A84EE592}"/>
  <xltc:person displayName="Drive" id="{989F3245-BE4F-49AA-7843-F835E1F725EC}"/>
  <xltc:person displayName="Revisão" id="{0FA264E4-0F56-1C15-D48E-90E0609F317F}"/>
  <xltc:person displayName="Nota" id="{77C70193-F491-C7A8-ABCA-F33587F54575}"/>
  <xltc:person displayName="Drive" id="{1CC223D0-8B7F-8037-1634-A889F20265CB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S6iszOqTn_MNs9vEDMxXOBP1gHcI4vE0/view" TargetMode="External" Id="Rd27b2d0fcb7145c7" /><Relationship Type="http://schemas.openxmlformats.org/officeDocument/2006/relationships/hyperlink" Target="https://drive.google.com/file/d/1NT3SrDCEPaPVtvcaOCYqNNOriijd0Vqh/view" TargetMode="External" Id="R1bc513a0fddd439c" /><Relationship Type="http://schemas.openxmlformats.org/officeDocument/2006/relationships/hyperlink" Target="https://drive.google.com/file/d/1SnWzth6Z36OhPH2eZ-psh1azr_9GYhLM/view" TargetMode="External" Id="R3c4662f00471414f" /><Relationship Type="http://schemas.openxmlformats.org/officeDocument/2006/relationships/hyperlink" Target="https://drive.google.com/file/d/13Gch9G16b18Nz-xMuXqw5MRYF90fiWsI/view" TargetMode="External" Id="R4c09f2956c8e4bda" /><Relationship Type="http://schemas.openxmlformats.org/officeDocument/2006/relationships/hyperlink" Target="https://drive.google.com/file/d/1Abb8MnGZ4BABCjEBPTn4soFEk61Q2YLY/view" TargetMode="External" Id="R236617ded3664ae7" /><Relationship Type="http://schemas.openxmlformats.org/officeDocument/2006/relationships/hyperlink" Target="https://drive.google.com/file/d/1j8hmxo8VJbzYmrxg06JrYPPOxYCV8Q-j/view" TargetMode="External" Id="R9b0e0b5447e34831" /><Relationship Type="http://schemas.openxmlformats.org/officeDocument/2006/relationships/hyperlink" Target="https://drive.google.com/file/d/1qA3AY8HIjRyPavk4oShKIRuiGo9JusxM/view" TargetMode="External" Id="R5ff398a837e94c25" /><Relationship Type="http://schemas.openxmlformats.org/officeDocument/2006/relationships/hyperlink" Target="https://drive.google.com/file/d/1y176LSuw3VcMsRloMB-NOKixY2iwjW2L/view" TargetMode="External" Id="Rab51870d4a6646b5" /><Relationship Type="http://schemas.openxmlformats.org/officeDocument/2006/relationships/hyperlink" Target="https://drive.google.com/file/d/1NUsyQNZEobdeWv9rjeyPvvsUoxEB1Sfv/view" TargetMode="External" Id="R1c7a55fcc3174f5d" /><Relationship Type="http://schemas.openxmlformats.org/officeDocument/2006/relationships/hyperlink" Target="https://drive.google.com/file/d/1-oq9BYMUA4SQ-_Ke8xC3D4k8L1RQkchB/view" TargetMode="External" Id="R6b639f4a5baf4e50" /><Relationship Type="http://schemas.openxmlformats.org/officeDocument/2006/relationships/hyperlink" Target="https://drive.google.com/file/d/17lytb8E1ly4FW9RIXIhzBfbae0pB12R4/view" TargetMode="External" Id="R9b00def38f354232" /><Relationship Type="http://schemas.openxmlformats.org/officeDocument/2006/relationships/hyperlink" Target="https://drive.google.com/file/d/1o93IeMHwuUIF-TAYINx51n_vDAtbNf9A/view" TargetMode="External" Id="R98a2f793ff1c42c1" /><Relationship Type="http://schemas.openxmlformats.org/officeDocument/2006/relationships/hyperlink" Target="https://hinariocatolico.com.br/oferendas/oferendas-02-a.pdf" TargetMode="External" Id="Rf94ac3de89854ef2" /><Relationship Type="http://schemas.openxmlformats.org/officeDocument/2006/relationships/hyperlink" Target="https://drive.google.com/file/d/1tiFUvRaq2J8iO_Oh1Eb91UJYxKg4MyAK/view" TargetMode="External" Id="R1bd9025bd98b4f1c" /><Relationship Type="http://schemas.openxmlformats.org/officeDocument/2006/relationships/hyperlink" Target="https://drive.google.com/file/d/1X7OlMQ6zV9cEbBZPmPCryTKfsOxPajjT/view" TargetMode="External" Id="R83d7c2b19526462b" /><Relationship Type="http://schemas.openxmlformats.org/officeDocument/2006/relationships/hyperlink" Target="https://drive.google.com/file/d/1xx3G6fHA8-VhC1_XXM18fTROjkb6pbf9/view" TargetMode="External" Id="Rf735bfbae68843d6" /><Relationship Type="http://schemas.openxmlformats.org/officeDocument/2006/relationships/hyperlink" Target="https://drive.google.com/file/d/10-lAXb_J5ynj7ew4bdmTIN6d0vpRBMAl/view" TargetMode="External" Id="R92c70ccd87b24596" /><Relationship Type="http://schemas.openxmlformats.org/officeDocument/2006/relationships/hyperlink" Target="https://drive.google.com/file/d/1d72pZ6cuf3a-dMGIWeExZcY5l_nglVcz/view" TargetMode="External" Id="R25cf242a1de84017" /><Relationship Type="http://schemas.openxmlformats.org/officeDocument/2006/relationships/hyperlink" Target="https://drive.google.com/file/d/1DlvaYRNF5dYT23SyJlPEUPXoQUdogsZA/view" TargetMode="External" Id="Rb6998dd8f63c480a" /><Relationship Type="http://schemas.openxmlformats.org/officeDocument/2006/relationships/hyperlink" Target="https://drive.google.com/file/d/1yam--KO39m-HOZtiOXBNdS9lXSC7S3SX/view" TargetMode="External" Id="R8e29d9eb68d341e9" /><Relationship Type="http://schemas.openxmlformats.org/officeDocument/2006/relationships/hyperlink" Target="https://drive.google.com/file/d/1WtFgOUigwJRY-3blejdVUWB836iVPeiM/view" TargetMode="External" Id="R2f5f29c285e74e17" /><Relationship Type="http://schemas.openxmlformats.org/officeDocument/2006/relationships/hyperlink" Target="https://drive.google.com/file/d/19UPv8I7UN7ZpIUtdBkpVbfwp57p4t2CI/view" TargetMode="External" Id="Rca8bd23b94144bce" /><Relationship Type="http://schemas.openxmlformats.org/officeDocument/2006/relationships/hyperlink" Target="https://hinariocatolico.com.br/oferendas/oferendas-03-b.pdf" TargetMode="External" Id="R251a844efa534200" /><Relationship Type="http://schemas.openxmlformats.org/officeDocument/2006/relationships/hyperlink" Target="https://drive.google.com/file/d/1M95q8PAf2rVWUQ4j6tP1DsQ6712Cwz41/view" TargetMode="External" Id="R55321d6b982342ff" /><Relationship Type="http://schemas.openxmlformats.org/officeDocument/2006/relationships/hyperlink" Target="https://drive.google.com/file/d/1DEFlHLSH_IAp1lZraRFk5vqeoOal2uvm/view" TargetMode="External" Id="R6885201959124835" /><Relationship Type="http://schemas.openxmlformats.org/officeDocument/2006/relationships/hyperlink" Target="https://hinariocatolico.com.br/oferendas/oferendas-03-a.pdf" TargetMode="External" Id="R50468229d42a4ded" /><Relationship Type="http://schemas.openxmlformats.org/officeDocument/2006/relationships/hyperlink" Target="https://drive.google.com/file/d/110lIwO7yQ3tJOaqzRSXhtQIb700NuwrS/view" TargetMode="External" Id="R667dde68d1f145a0" /><Relationship Type="http://schemas.openxmlformats.org/officeDocument/2006/relationships/hyperlink" Target="https://drive.google.com/file/d/1190DpfWJzl568YquFHSZOBr9e7XSbssY/view" TargetMode="External" Id="Ra29680c2be184ca6" /><Relationship Type="http://schemas.openxmlformats.org/officeDocument/2006/relationships/hyperlink" Target="https://hinariocatolico.com.br/oferendas/oferendas-04-a.pdf" TargetMode="External" Id="R6dc7a702c3f9412b" /><Relationship Type="http://schemas.openxmlformats.org/officeDocument/2006/relationships/hyperlink" Target="https://hinariocatolico.com.br/oferendas/oferendas-06-c.pdf" TargetMode="External" Id="Ref3ab500d6fb40bb" /><Relationship Type="http://schemas.openxmlformats.org/officeDocument/2006/relationships/hyperlink" Target="https://drive.google.com/file/d/1lziplv3tndSO8F8Lrfdk6Ic2RpnY88na/view" TargetMode="External" Id="R409762ea111547d1" /><Relationship Type="http://schemas.openxmlformats.org/officeDocument/2006/relationships/hyperlink" Target="https://drive.google.com/file/d/1HXPDe6qPJTWWvlbQrKSTYiXuZa2ADnUM/view" TargetMode="External" Id="R12c4943d19614600" /><Relationship Type="http://schemas.openxmlformats.org/officeDocument/2006/relationships/hyperlink" Target="https://hinariocatolico.com.br/oferendas/oferendas-05-a.pdf" TargetMode="External" Id="R393a225cc0334b1e" /><Relationship Type="http://schemas.openxmlformats.org/officeDocument/2006/relationships/hyperlink" Target="https://drive.google.com/file/d/1D5gehsRv_Z-Dp5QFiNzfZY5fG48ItKGZ/view" TargetMode="External" Id="R3268fed97a474dee" /><Relationship Type="http://schemas.openxmlformats.org/officeDocument/2006/relationships/hyperlink" Target="https://hinariocatolico.com.br/oferendas/oferendas-06-a.pdf" TargetMode="External" Id="R22f29567c0e54cc9" /><Relationship Type="http://schemas.openxmlformats.org/officeDocument/2006/relationships/hyperlink" Target="https://drive.google.com/file/d/10bU1Yb9P14ogo7a-b3gzfERapN2qWNZw/view" TargetMode="External" Id="Rd84f23635ce14ecb" /><Relationship Type="http://schemas.openxmlformats.org/officeDocument/2006/relationships/hyperlink" Target="https://hinariocatolico.com.br/oferendas/oferendas-07-c.pdf" TargetMode="External" Id="R688d0baed3764f2a" /><Relationship Type="http://schemas.openxmlformats.org/officeDocument/2006/relationships/hyperlink" Target="https://hinariocatolico.com.br/oferendas/oferendas-07-a.pdf" TargetMode="External" Id="Rcc3bc3e1a8124b90" /><Relationship Type="http://schemas.openxmlformats.org/officeDocument/2006/relationships/hyperlink" Target="https://drive.google.com/file/d/1isW-nn4TW3olAraDhsJ_ZSzA9cwwVGnO/view" TargetMode="External" Id="Rf7a83c582df84d54" /><Relationship Type="http://schemas.openxmlformats.org/officeDocument/2006/relationships/hyperlink" Target="https://drive.google.com/file/d/1m9BgyNkh_fHMI1mEd1fQKAzQY1aQY91b/view" TargetMode="External" Id="R97470dc819fc415f" /><Relationship Type="http://schemas.openxmlformats.org/officeDocument/2006/relationships/hyperlink" Target="https://drive.google.com/file/d/1o9dyYHYmAsWxGGLWcbsoaWNWextBbTBL/view" TargetMode="External" Id="R48c88e4aca844fa6" /><Relationship Type="http://schemas.openxmlformats.org/officeDocument/2006/relationships/hyperlink" Target="https://drive.google.com/file/d/104H5JepToxaUdgp4k5JRu5h8mCBxSKkF/view" TargetMode="External" Id="R6a647213d65c47b6" /><Relationship Type="http://schemas.openxmlformats.org/officeDocument/2006/relationships/hyperlink" Target="https://drive.google.com/file/d/1weoIeRR1GduFmicJlOLbBpkUWNEbZHQ4/view" TargetMode="External" Id="R787a4e9ffab240e1" /><Relationship Type="http://schemas.openxmlformats.org/officeDocument/2006/relationships/hyperlink" Target="https://drive.google.com/file/d/1yz90zqmf_fJwF9LzoTUz5OGZ37vLFsvE/view" TargetMode="External" Id="R543cfd9a9c854430" /><Relationship Type="http://schemas.openxmlformats.org/officeDocument/2006/relationships/hyperlink" Target="https://drive.google.com/file/d/1jrzQ03d8B_upu_rKHn_QfJuqqWF2fpe4/view" TargetMode="External" Id="Ra83ea72afa0241e8" /><Relationship Type="http://schemas.openxmlformats.org/officeDocument/2006/relationships/hyperlink" Target="https://drive.google.com/file/d/1oBnrsAqRLhTNs0M5hgbwaVz6hIBqSNCZ/view" TargetMode="External" Id="Rc9c0dca919e44e94" /><Relationship Type="http://schemas.openxmlformats.org/officeDocument/2006/relationships/hyperlink" Target="https://drive.google.com/file/d/1Nn0HVYc8Es5hoDaOFxs4T34UcrlQUGpY/view" TargetMode="External" Id="R3f4a7045ccca4304" /><Relationship Type="http://schemas.openxmlformats.org/officeDocument/2006/relationships/hyperlink" Target="https://drive.google.com/file/d/1pp3PRZoTcrvB8w2KDBfr7CjUHJDfmXzh/view" TargetMode="External" Id="Ra71f148441b64606" /><Relationship Type="http://schemas.openxmlformats.org/officeDocument/2006/relationships/hyperlink" Target="https://hinariocatolico.com.br/oferendas/oferendas-19-c.pdf" TargetMode="External" Id="Rc6a2f956976b4d88" /><Relationship Type="http://schemas.openxmlformats.org/officeDocument/2006/relationships/hyperlink" Target="https://hinariocatolico.com.br/oferendas/oferendas-25-c.pdf" TargetMode="External" Id="Rf8424979bc2e4964" /><Relationship Type="http://schemas.openxmlformats.org/officeDocument/2006/relationships/hyperlink" Target="https://hinariocatolico.com.br/oferendas/oferendas-08-a.pdf" TargetMode="External" Id="R9f522e18be3b4405" /><Relationship Type="http://schemas.openxmlformats.org/officeDocument/2006/relationships/hyperlink" Target="https://drive.google.com/file/d/1f6RzS8d_Lx-GjFUJT01pyne3N-bxoj22/view" TargetMode="External" Id="Redb9b6645f814d6f" /><Relationship Type="http://schemas.openxmlformats.org/officeDocument/2006/relationships/hyperlink" Target="https://drive.google.com/file/d/113iPcznGil1d0gWB8ZSdg6KYgT2_QQBP/view" TargetMode="External" Id="R4f4ce9d91de64113" /><Relationship Type="http://schemas.openxmlformats.org/officeDocument/2006/relationships/hyperlink" Target="https://drive.google.com/file/d/1ODSyyC4b_34DxyH4JSjb3d9n89EFDYiT/view" TargetMode="External" Id="R71a07427ca434e9e" /><Relationship Type="http://schemas.openxmlformats.org/officeDocument/2006/relationships/hyperlink" Target="https://drive.google.com/file/d/1xDcLIvj-IUrMH59LddjKK9L0aKG9zR4m/view" TargetMode="External" Id="R67810598fe754ade" /><Relationship Type="http://schemas.openxmlformats.org/officeDocument/2006/relationships/hyperlink" Target="https://hinariocatolico.com.br/oferendas/oferendas-17-c.pdf" TargetMode="External" Id="Rf79e69878e0a4cc5" /><Relationship Type="http://schemas.openxmlformats.org/officeDocument/2006/relationships/hyperlink" Target="https://drive.google.com/file/d/1eZl-ir4aW1iAT5zngQxUNFTVpnZ8gCy_/view" TargetMode="External" Id="R1d3a460789134c94" /><Relationship Type="http://schemas.openxmlformats.org/officeDocument/2006/relationships/hyperlink" Target="https://drive.google.com/file/d/114JRjKA6xdAaWC2hPmtwjZOtj3VpFF2c/view" TargetMode="External" Id="R3af8434ebbd24097" /><Relationship Type="http://schemas.openxmlformats.org/officeDocument/2006/relationships/hyperlink" Target="https://drive.google.com/file/d/1xKXTucnQB0rgat1_hD1kNpB5VzC71M3V/view" TargetMode="External" Id="R20d97b887d894928" /><Relationship Type="http://schemas.openxmlformats.org/officeDocument/2006/relationships/hyperlink" Target="https://hinariocatolico.com.br/oferendas/oferendas-08-c.pdf" TargetMode="External" Id="R403dce09783048e8" /><Relationship Type="http://schemas.openxmlformats.org/officeDocument/2006/relationships/hyperlink" Target="https://drive.google.com/file/d/11L0ktdgBJwlbUVsM4leHmkENuvr9YIVk/view" TargetMode="External" Id="Rd135a2ba3aec48a2" /><Relationship Type="http://schemas.openxmlformats.org/officeDocument/2006/relationships/hyperlink" Target="https://hinariocatolico.com.br/oferendas/oferendas-26-a.pdf" TargetMode="External" Id="Rff85e401d7854623" /><Relationship Type="http://schemas.openxmlformats.org/officeDocument/2006/relationships/hyperlink" Target="https://drive.google.com/file/d/1ZsRyodg_Sa4KfZ4nyl-Zq_g7-E2CwboQ/view" TargetMode="External" Id="R58af00f88f7b4843" /><Relationship Type="http://schemas.openxmlformats.org/officeDocument/2006/relationships/hyperlink" Target="https://drive.google.com/file/d/1SSB6UirVvlq71rPlUeuG5AVayRb0HcVB/view" TargetMode="External" Id="R83557c152b644d67" /><Relationship Type="http://schemas.openxmlformats.org/officeDocument/2006/relationships/hyperlink" Target="https://hinariocatolico.com.br/oferendas/oferendas-09-a.pdf" TargetMode="External" Id="Rcfe647792f264c04" /><Relationship Type="http://schemas.openxmlformats.org/officeDocument/2006/relationships/hyperlink" Target="https://drive.google.com/file/d/115x6nITll_pPjwWLeFpUHzHj3F5RaEfQ/view" TargetMode="External" Id="R59bbd0ea12e847da" /><Relationship Type="http://schemas.openxmlformats.org/officeDocument/2006/relationships/hyperlink" Target="https://hinariocatolico.com.br/oferendas/oferendas-06-b.pdf" TargetMode="External" Id="R3e55e15baf0e45df" /><Relationship Type="http://schemas.openxmlformats.org/officeDocument/2006/relationships/hyperlink" Target="https://drive.google.com/file/d/11Kue6mmJfmIoOna9RFkNtEQNwAv6yDCn/view" TargetMode="External" Id="R22129897c9054d24" /><Relationship Type="http://schemas.openxmlformats.org/officeDocument/2006/relationships/hyperlink" Target="https://hinariocatolico.com.br/oferendas/oferendas-09-c.pdf" TargetMode="External" Id="Re5f0fc245f6b41eb" /><Relationship Type="http://schemas.openxmlformats.org/officeDocument/2006/relationships/hyperlink" Target="https://hinariocatolico.com.br/oferendas/oferendas-21-c.pdf" TargetMode="External" Id="R4b3272b0b2ce4a8e" /><Relationship Type="http://schemas.openxmlformats.org/officeDocument/2006/relationships/hyperlink" Target="https://drive.google.com/file/d/1M80f_GShsXkm-gATAcpFvvL81TJydqZP/view" TargetMode="External" Id="R99cb98404c0a4b85" /><Relationship Type="http://schemas.openxmlformats.org/officeDocument/2006/relationships/hyperlink" Target="https://drive.google.com/file/d/1ZcMwc8Yg1m8_FiCyRpX0OKDU5ONjdD-_/view" TargetMode="External" Id="R62937a17e3bb4bb0" /><Relationship Type="http://schemas.openxmlformats.org/officeDocument/2006/relationships/hyperlink" Target="https://hinariocatolico.com.br/oferendas/oferendas-12-b.pdf" TargetMode="External" Id="R6e7e22aac2244d36" /><Relationship Type="http://schemas.openxmlformats.org/officeDocument/2006/relationships/hyperlink" Target="https://drive.google.com/file/d/11BHn2IqTvl1t4WAwDld-wGOS5G7G0MoY/view" TargetMode="External" Id="Rddb5590644714354" /><Relationship Type="http://schemas.openxmlformats.org/officeDocument/2006/relationships/hyperlink" Target="https://drive.google.com/file/d/10klCPEXWe5_jNf1NlGFIu8NhZJruh0NE/view" TargetMode="External" Id="Re197ad1e69a24cd5" /><Relationship Type="http://schemas.openxmlformats.org/officeDocument/2006/relationships/hyperlink" Target="https://hinariocatolico.com.br/oferendas/oferendas-10-a.pdf" TargetMode="External" Id="R5623ea36a2c24f0c" /><Relationship Type="http://schemas.openxmlformats.org/officeDocument/2006/relationships/hyperlink" Target="https://drive.google.com/file/d/1YerbAh8EhQJwI3-uAAc9QgBBeUrRnklE/view" TargetMode="External" Id="R7567d0cf88f34a05" /><Relationship Type="http://schemas.openxmlformats.org/officeDocument/2006/relationships/hyperlink" Target="https://drive.google.com/file/d/11BFd-HGEeG9xlSCscb37finuHIxZWzzK/view" TargetMode="External" Id="Rceb0384f0ab541f5" /><Relationship Type="http://schemas.openxmlformats.org/officeDocument/2006/relationships/hyperlink" Target="https://hinariocatolico.com.br/oferendas/oferendas-08-b.pdf" TargetMode="External" Id="R2cb979672d3d49d6" /><Relationship Type="http://schemas.openxmlformats.org/officeDocument/2006/relationships/hyperlink" Target="https://hinariocatolico.com.br/oferendas/oferendas-13-b.pdf" TargetMode="External" Id="R037aa48240694c96" /><Relationship Type="http://schemas.openxmlformats.org/officeDocument/2006/relationships/hyperlink" Target="https://drive.google.com/file/d/1OaA33FDM1-kD7btWu9rW1a84x976d167/view" TargetMode="External" Id="R45cacdaf25d34c0f" /><Relationship Type="http://schemas.openxmlformats.org/officeDocument/2006/relationships/hyperlink" Target="https://drive.google.com/file/d/1o2vNLNgppuMuGU3sX0Xz2ak2X7nExXQj/view" TargetMode="External" Id="R4c7b423bb22b492f" /><Relationship Type="http://schemas.openxmlformats.org/officeDocument/2006/relationships/hyperlink" Target="https://drive.google.com/file/d/1t4zvldviZtmbBlylGTqFOICEPElK9FnB/view" TargetMode="External" Id="Rdaae96950c7a4860" /><Relationship Type="http://schemas.openxmlformats.org/officeDocument/2006/relationships/hyperlink" Target="https://hinariocatolico.com.br/oferendas/oferendas-11-a.pdf" TargetMode="External" Id="R4d8d888f05974496" /><Relationship Type="http://schemas.openxmlformats.org/officeDocument/2006/relationships/hyperlink" Target="https://hinariocatolico.com.br/oferendas/oferendas-14-c.pdf" TargetMode="External" Id="Rea49d1fd86ac4890" /><Relationship Type="http://schemas.openxmlformats.org/officeDocument/2006/relationships/hyperlink" Target="https://drive.google.com/file/d/1tAxPGgbIsOixexLeCPIgwzJGzOxXFh7n/view" TargetMode="External" Id="R72ab1fab1e434e27" /><Relationship Type="http://schemas.openxmlformats.org/officeDocument/2006/relationships/hyperlink" Target="https://drive.google.com/file/d/1yt8HdqjKI1tMYf_hn9rSNTdhdzGluUDr/view" TargetMode="External" Id="Rf733818e85dc4187" /><Relationship Type="http://schemas.openxmlformats.org/officeDocument/2006/relationships/hyperlink" Target="https://drive.google.com/file/d/1BsZJLLEh7p1l2wAt-g_oRz15jjKjoWR8/view" TargetMode="External" Id="R91ce001944cd43ec" /><Relationship Type="http://schemas.openxmlformats.org/officeDocument/2006/relationships/hyperlink" Target="https://drive.google.com/file/d/15NytlaFnykHxTQOfTYqeppbbwiatZMln/view" TargetMode="External" Id="Rc9cd396dd55f4760" /><Relationship Type="http://schemas.openxmlformats.org/officeDocument/2006/relationships/hyperlink" Target="https://drive.google.com/file/d/1L9k69-5gsyDb5yPk8ESegF8-uHwAwY2T/view" TargetMode="External" Id="Rbaeb5918011449e5" /><Relationship Type="http://schemas.openxmlformats.org/officeDocument/2006/relationships/hyperlink" Target="https://hinariocatolico.com.br/oferendas/oferendas-33-c.pdf" TargetMode="External" Id="R2dc4657766234c32" /><Relationship Type="http://schemas.openxmlformats.org/officeDocument/2006/relationships/hyperlink" Target="https://drive.google.com/file/d/1NEJPHOWSki-1o4Jt9yZGJwPPXYU5dEo7/view" TargetMode="External" Id="R22a53ca142fa4b7d" /><Relationship Type="http://schemas.openxmlformats.org/officeDocument/2006/relationships/hyperlink" Target="https://hinariocatolico.com.br/oferendas/oferendas-12-a.pdf" TargetMode="External" Id="R0978b9179c194c57" /><Relationship Type="http://schemas.openxmlformats.org/officeDocument/2006/relationships/hyperlink" Target="https://drive.google.com/file/d/1Cy3m4WzsKGJUKHgZukAPGXIWRrbd3C-g/view" TargetMode="External" Id="R816285db3763479b" /><Relationship Type="http://schemas.openxmlformats.org/officeDocument/2006/relationships/hyperlink" Target="https://drive.google.com/file/d/1-jkpajVdXAbB2PJAkg1eZ6kPnGjmYt5-/view" TargetMode="External" Id="R97b172099bff442b" /><Relationship Type="http://schemas.openxmlformats.org/officeDocument/2006/relationships/hyperlink" Target="https://hinariocatolico.com.br/oferendas/oferendas-23-c.pdf" TargetMode="External" Id="R535f323b67794c1a" /><Relationship Type="http://schemas.openxmlformats.org/officeDocument/2006/relationships/hyperlink" Target="https://drive.google.com/file/d/1IanSQ4WuYL9OrC6qJd2IyiVvRXofkkyy/view" TargetMode="External" Id="R2e00aca79cf24996" /><Relationship Type="http://schemas.openxmlformats.org/officeDocument/2006/relationships/hyperlink" Target="https://drive.google.com/file/d/10tUJnsjnPecm3GaWKNumRR3IN8FJi_OP/view" TargetMode="External" Id="R47de8845581b497e" /><Relationship Type="http://schemas.openxmlformats.org/officeDocument/2006/relationships/hyperlink" Target="https://hinariocatolico.com.br/oferendas/oferendas-13-a.pdf" TargetMode="External" Id="Ra4a274d5d4b84c9f" /><Relationship Type="http://schemas.openxmlformats.org/officeDocument/2006/relationships/hyperlink" Target="https://drive.google.com/file/d/1IJpJ_Ql7nQ28wt1EQXytI8q1uQRQZf3Y/view" TargetMode="External" Id="Rbef42689430d4ffe" /><Relationship Type="http://schemas.openxmlformats.org/officeDocument/2006/relationships/hyperlink" Target="https://drive.google.com/file/d/1NRhIj_GPgA4HsmoEQOcet2Ds2QRnLOMA/view" TargetMode="External" Id="Rc80520e076a04573" /><Relationship Type="http://schemas.openxmlformats.org/officeDocument/2006/relationships/hyperlink" Target="https://drive.google.com/file/d/1GZtwXx3huIdq0hHvIexnuBOPpWGSpDea/view" TargetMode="External" Id="Ra7fe17b39d584019" /><Relationship Type="http://schemas.openxmlformats.org/officeDocument/2006/relationships/hyperlink" Target="https://drive.google.com/file/d/1M9TN70WCdCh1N7dec5D2jE6wO-oU1go-/view" TargetMode="External" Id="R254440948917472c" /><Relationship Type="http://schemas.openxmlformats.org/officeDocument/2006/relationships/hyperlink" Target="https://drive.google.com/file/d/1XvIx5gU_q18ap9U5QAYO8jlOVRna6jlG/view" TargetMode="External" Id="R3b0e40930bd54ccb" /><Relationship Type="http://schemas.openxmlformats.org/officeDocument/2006/relationships/hyperlink" Target="https://drive.google.com/file/d/1XayzGa8x0m8Ualm1ZG5Q-th4Q0IiU7oz/view" TargetMode="External" Id="Ra653d9f0e5e24de0" /><Relationship Type="http://schemas.openxmlformats.org/officeDocument/2006/relationships/hyperlink" Target="https://drive.google.com/file/d/1O0e2pfTnQOSO466XQuLvUVmSf9GQ_D-E/view" TargetMode="External" Id="R247deaac292340fa" /><Relationship Type="http://schemas.openxmlformats.org/officeDocument/2006/relationships/hyperlink" Target="https://hinariocatolico.com.br/oferendas/oferendas-14-a.pdf" TargetMode="External" Id="R9879c87889dc430d" /><Relationship Type="http://schemas.openxmlformats.org/officeDocument/2006/relationships/hyperlink" Target="https://drive.google.com/file/d/1NvoZfAg9KH51k8qBAvBiLA_lZQNX78tM/view" TargetMode="External" Id="Re0c82bb640d44a46" /><Relationship Type="http://schemas.openxmlformats.org/officeDocument/2006/relationships/hyperlink" Target="https://drive.google.com/file/d/1SQGD2WrqOyKDkyT2aBi-axTRQuePlZ3q/view" TargetMode="External" Id="R4bcd8412c43f4e1c" /><Relationship Type="http://schemas.openxmlformats.org/officeDocument/2006/relationships/hyperlink" Target="https://drive.google.com/file/d/11KnShGdLgQLlS2KvRLrPwCLA8XPTf0bm/view" TargetMode="External" Id="R98810fe0230c416c" /><Relationship Type="http://schemas.openxmlformats.org/officeDocument/2006/relationships/hyperlink" Target="https://hinariocatolico.com.br/oferendas/oferendas-09-b.pdf" TargetMode="External" Id="R2aabba5e8d7d49ea" /><Relationship Type="http://schemas.openxmlformats.org/officeDocument/2006/relationships/hyperlink" Target="https://hinariocatolico.com.br/oferendas/oferendas-10-b.pdf" TargetMode="External" Id="R7ba45c424e83431f" /><Relationship Type="http://schemas.openxmlformats.org/officeDocument/2006/relationships/hyperlink" Target="https://drive.google.com/file/d/1lYqz_FJyzCTBy-A7XbXxJliFL_2zPWx4/view" TargetMode="External" Id="Rf0b5bcce3a934f83" /><Relationship Type="http://schemas.openxmlformats.org/officeDocument/2006/relationships/hyperlink" Target="https://drive.google.com/file/d/1zLIjAMSwdo21hXhIp0FSdSipXpYJ2iXw/view" TargetMode="External" Id="R653baa01547f473a" /><Relationship Type="http://schemas.openxmlformats.org/officeDocument/2006/relationships/hyperlink" Target="https://hinariocatolico.com.br/oferendas/oferendas-15-a.pdf" TargetMode="External" Id="Recfc2e38cbfb441a" /><Relationship Type="http://schemas.openxmlformats.org/officeDocument/2006/relationships/hyperlink" Target="https://drive.google.com/file/d/1NeI7XY3FnAGzQAwMhKnWW90dVlDhI8cO/view" TargetMode="External" Id="R85df799bcdc54fd0" /><Relationship Type="http://schemas.openxmlformats.org/officeDocument/2006/relationships/hyperlink" Target="https://drive.google.com/file/d/1eskFRotbfUd2KhhV3bCoGr8-zszzDeKb/view" TargetMode="External" Id="Rd943730d52594a13" /><Relationship Type="http://schemas.openxmlformats.org/officeDocument/2006/relationships/hyperlink" Target="https://drive.google.com/file/d/1ONw10b7l5Nd4_MxrF0J3j6hOPn3RWUoo/view" TargetMode="External" Id="Rc5262850fe2d4047" /><Relationship Type="http://schemas.openxmlformats.org/officeDocument/2006/relationships/hyperlink" Target="https://hinariocatolico.com.br/oferendas/oferendas-16-a.pdf" TargetMode="External" Id="R24ad60a52a0343b4" /><Relationship Type="http://schemas.openxmlformats.org/officeDocument/2006/relationships/hyperlink" Target="https://drive.google.com/file/d/1l1dzA1aTwSVdoMdrDE40dEIKYt5YJR18/view" TargetMode="External" Id="Ra1b466b0c4314bf6" /><Relationship Type="http://schemas.openxmlformats.org/officeDocument/2006/relationships/hyperlink" Target="https://hinariocatolico.com.br/oferendas/oferendas-17-a.pdf" TargetMode="External" Id="Rfa4d990ad4a145f9" /><Relationship Type="http://schemas.openxmlformats.org/officeDocument/2006/relationships/hyperlink" Target="https://hinariocatolico.com.br/oferendas/oferendas-14-b.pdf" TargetMode="External" Id="R6392ad1095c84517" /><Relationship Type="http://schemas.openxmlformats.org/officeDocument/2006/relationships/hyperlink" Target="https://drive.google.com/file/d/1RR2ielKEG4DM_-Et25PV8U6dXj86LFSm/view" TargetMode="External" Id="Rfd0c520112184d5c" /><Relationship Type="http://schemas.openxmlformats.org/officeDocument/2006/relationships/hyperlink" Target="https://drive.google.com/file/d/1wjyQOKWUrcX6ZBNQ8mlVFQhLoXAzleIH/view" TargetMode="External" Id="R50b82eac491140ba" /><Relationship Type="http://schemas.openxmlformats.org/officeDocument/2006/relationships/hyperlink" Target="https://hinariocatolico.com.br/oferendas/oferendas-04-c.pdf" TargetMode="External" Id="R57d309bb3aa542e6" /><Relationship Type="http://schemas.openxmlformats.org/officeDocument/2006/relationships/hyperlink" Target="https://drive.google.com/file/d/1BU6IRNM2h6y7Ck1f_2nl7l29xurq0uMF/view" TargetMode="External" Id="R4a74e063ee4a4e62" /><Relationship Type="http://schemas.openxmlformats.org/officeDocument/2006/relationships/hyperlink" Target="https://drive.google.com/file/d/1E35ht2AgWLO80IGjL3F1tDonq4mP4-2v/view" TargetMode="External" Id="R08f99d55f934499f" /><Relationship Type="http://schemas.openxmlformats.org/officeDocument/2006/relationships/hyperlink" Target="https://drive.google.com/file/d/121sODqnavJaZRbWDjqmmSqZniVkxerGq/view" TargetMode="External" Id="R16b50b80a9dd4466" /><Relationship Type="http://schemas.openxmlformats.org/officeDocument/2006/relationships/hyperlink" Target="https://hinariocatolico.com.br/oferendas/oferendas-19-a.pdf" TargetMode="External" Id="Re5b32436daee494b" /><Relationship Type="http://schemas.openxmlformats.org/officeDocument/2006/relationships/hyperlink" Target="https://drive.google.com/file/d/14HXQZKtPDl2Ye8WGEkI0mf8V0jhoEw_0/view" TargetMode="External" Id="R11cf2b6c50be40ca" /><Relationship Type="http://schemas.openxmlformats.org/officeDocument/2006/relationships/hyperlink" Target="https://drive.google.com/file/d/10t18WQ1dNReyRK_TrvUZ7iORTRUi-BOW/view" TargetMode="External" Id="R011af09ef2824d93" /><Relationship Type="http://schemas.openxmlformats.org/officeDocument/2006/relationships/hyperlink" Target="https://hinariocatolico.com.br/oferendas/oferendas-20-a.pdf" TargetMode="External" Id="R96a1fd59894a4b52" /><Relationship Type="http://schemas.openxmlformats.org/officeDocument/2006/relationships/hyperlink" Target="https://drive.google.com/file/d/15dxacmfjBVlQVluLc5BffR2LMFPG6sBC/view" TargetMode="External" Id="R3378c641a9994b2b" /><Relationship Type="http://schemas.openxmlformats.org/officeDocument/2006/relationships/hyperlink" Target="https://hinariocatolico.com.br/oferendas/oferendas-18-a.pdf" TargetMode="External" Id="R39bdd85bd5b8414b" /><Relationship Type="http://schemas.openxmlformats.org/officeDocument/2006/relationships/hyperlink" Target="https://hinariocatolico.com.br/oferendas/oferendas-12-c.pdf" TargetMode="External" Id="R48948da485924345" /><Relationship Type="http://schemas.openxmlformats.org/officeDocument/2006/relationships/hyperlink" Target="https://drive.google.com/file/d/1haXYaA5k9dPP5vqIxFgfBDTDuJN5EX1g/view" TargetMode="External" Id="R7d55610143f64044" /><Relationship Type="http://schemas.openxmlformats.org/officeDocument/2006/relationships/hyperlink" Target="https://drive.google.com/file/d/1lWTqgCsSXtA5msc72SF3XzBoc8O0uAf1/view" TargetMode="External" Id="R01fb704ef2744946" /><Relationship Type="http://schemas.openxmlformats.org/officeDocument/2006/relationships/hyperlink" Target="https://drive.google.com/file/d/1KlJbhdFqoESoZZ8Ja-nu-tPUPwduB-xY/view" TargetMode="External" Id="R42604beaa9984b90" /><Relationship Type="http://schemas.openxmlformats.org/officeDocument/2006/relationships/hyperlink" Target="https://hinariocatolico.com.br/oferendas/oferendas-21-a.pdf" TargetMode="External" Id="R2c21bb6ab73d4c62" /><Relationship Type="http://schemas.openxmlformats.org/officeDocument/2006/relationships/hyperlink" Target="https://drive.google.com/file/d/1eiRUHfTCRwJdr66YVHVR6Ju9ixduC5KC/view" TargetMode="External" Id="R170e9c1fd8474dd9" /><Relationship Type="http://schemas.openxmlformats.org/officeDocument/2006/relationships/hyperlink" Target="https://drive.google.com/file/d/1wEPBdDbaz5Sal9m8AqhuPvakGe4WIwoK/view" TargetMode="External" Id="Ra19972200bca4a93" /><Relationship Type="http://schemas.openxmlformats.org/officeDocument/2006/relationships/hyperlink" Target="https://drive.google.com/file/d/1_DtyZpdery1QL7JTYrW9JSYnHgZopQRe/view" TargetMode="External" Id="Re65aa94e43c84525" /><Relationship Type="http://schemas.openxmlformats.org/officeDocument/2006/relationships/hyperlink" Target="https://drive.google.com/file/d/1sIFe--X4jwrvwLPlMLjwcMmAy1ZvZZBf/view" TargetMode="External" Id="R2f4b44c2b6ed4df0" /><Relationship Type="http://schemas.openxmlformats.org/officeDocument/2006/relationships/hyperlink" Target="https://drive.google.com/file/d/1JNyhiw5gvKuwgw5mFjZ_SqZP46KXDgvm/view" TargetMode="External" Id="R02673a7a7a2246de" /><Relationship Type="http://schemas.openxmlformats.org/officeDocument/2006/relationships/hyperlink" Target="https://hinariocatolico.com.br/oferendas/oferendas-22-a.pdf" TargetMode="External" Id="Rcf00a0dbfbcd40fa" /><Relationship Type="http://schemas.openxmlformats.org/officeDocument/2006/relationships/hyperlink" Target="https://hinariocatolico.com.br/oferendas/oferendas-24-b.pdf" TargetMode="External" Id="R123c6bcb83c8482d" /><Relationship Type="http://schemas.openxmlformats.org/officeDocument/2006/relationships/hyperlink" Target="https://drive.google.com/file/d/1w7ECuUP5-NNfyuOB8LTS6pmpnBH7R_Eu/view" TargetMode="External" Id="R952040dd971b4900" /><Relationship Type="http://schemas.openxmlformats.org/officeDocument/2006/relationships/hyperlink" Target="https://drive.google.com/file/d/1y1qoXnFxVelU9_DYYDEqg6niNqTLAmlM/view" TargetMode="External" Id="Re00b5c0dc18b4ed3" /><Relationship Type="http://schemas.openxmlformats.org/officeDocument/2006/relationships/hyperlink" Target="https://drive.google.com/file/d/1jlmUya4x5g0QdgC4J0bYbYwTPXrdz-gG/view" TargetMode="External" Id="Re811b953b01c4eba" /><Relationship Type="http://schemas.openxmlformats.org/officeDocument/2006/relationships/hyperlink" Target="https://drive.google.com/file/d/1_qVOpmDVCzWqqLc5WnOys004X7S6GnTt/view" TargetMode="External" Id="R5242a45eeef64ab3" /><Relationship Type="http://schemas.openxmlformats.org/officeDocument/2006/relationships/hyperlink" Target="https://drive.google.com/file/d/1iqHNEBud__inqd--kgC3y4vTWBmAg5Yc/view" TargetMode="External" Id="Rc32aa582409045a8" /><Relationship Type="http://schemas.openxmlformats.org/officeDocument/2006/relationships/hyperlink" Target="https://drive.google.com/file/d/1DD26dK5y40vNgUl2_9IJhWKiQ2AkjZYa/view" TargetMode="External" Id="Reb4e2dd7f4a64377" /><Relationship Type="http://schemas.openxmlformats.org/officeDocument/2006/relationships/hyperlink" Target="https://drive.google.com/file/d/10vjqC1VSkY2V_q2vxftoHaTQ40qDIVkR/view" TargetMode="External" Id="R4c26e40838924c0a" /><Relationship Type="http://schemas.openxmlformats.org/officeDocument/2006/relationships/hyperlink" Target="https://drive.google.com/file/d/1eiRUHfTCRwJdr66YVHVR6Ju9ixduC5KC/view" TargetMode="External" Id="R1fbb2a7374d5434b" /><Relationship Type="http://schemas.openxmlformats.org/officeDocument/2006/relationships/hyperlink" Target="https://drive.google.com/file/d/1AydJGIMXdN3-aDd-gCzzmBMRAgXsMSxy/view" TargetMode="External" Id="R163545114dd648b5" /><Relationship Type="http://schemas.openxmlformats.org/officeDocument/2006/relationships/hyperlink" Target="https://hinariocatolico.com.br/oferendas/oferendas-23-a.pdf" TargetMode="External" Id="Re6a22d5a5c5e4295" /><Relationship Type="http://schemas.openxmlformats.org/officeDocument/2006/relationships/hyperlink" Target="https://drive.google.com/file/d/16LRIrQPypNg-qLZaibU7F0nPOaGCZFhm/view" TargetMode="External" Id="R27e4cecca0bd4e84" /><Relationship Type="http://schemas.openxmlformats.org/officeDocument/2006/relationships/hyperlink" Target="https://hinariocatolico.com.br/oferendas/oferendas-24-a.pdf" TargetMode="External" Id="R7f034208e7c847d4" /><Relationship Type="http://schemas.openxmlformats.org/officeDocument/2006/relationships/hyperlink" Target="https://drive.google.com/file/d/117vDt06OU2JpmpIaBGwgG_Hvc67cDNGO/view" TargetMode="External" Id="R828d30c4a9cc418f" /><Relationship Type="http://schemas.openxmlformats.org/officeDocument/2006/relationships/hyperlink" Target="https://drive.google.com/file/d/1OJvsSZTM0rBI2eqRbUA5BXJS8H8eCJzE/view" TargetMode="External" Id="Rb1f3427d876046ab" /><Relationship Type="http://schemas.openxmlformats.org/officeDocument/2006/relationships/hyperlink" Target="https://hinariocatolico.com.br/oferendas/oferendas-27-b.pdf" TargetMode="External" Id="Rfccedaacd17e421d" /><Relationship Type="http://schemas.openxmlformats.org/officeDocument/2006/relationships/hyperlink" Target="https://drive.google.com/file/d/1_PCCRQq1CD4mTAoR-1K2jAXAKdt_DMi3/view" TargetMode="External" Id="R9212d457b4f14591" /><Relationship Type="http://schemas.openxmlformats.org/officeDocument/2006/relationships/hyperlink" Target="https://hinariocatolico.com.br/oferendas/oferendas-28-b.pdf" TargetMode="External" Id="R40b14f353e2c4069" /><Relationship Type="http://schemas.openxmlformats.org/officeDocument/2006/relationships/hyperlink" Target="https://hinariocatolico.com.br/oferendas/oferendas-25-a.pdf" TargetMode="External" Id="R59a966603c574348" /><Relationship Type="http://schemas.openxmlformats.org/officeDocument/2006/relationships/hyperlink" Target="https://drive.google.com/file/d/1FuA2tQLT7bTjNvMAl0Ka9AUyHrzsnXMg/view" TargetMode="External" Id="R6bcca35792884a17" /><Relationship Type="http://schemas.openxmlformats.org/officeDocument/2006/relationships/hyperlink" Target="https://hinariocatolico.com.br/oferendas/oferendas-29-b.pdf" TargetMode="External" Id="R7a9a8909ce924b51" /><Relationship Type="http://schemas.openxmlformats.org/officeDocument/2006/relationships/hyperlink" Target="https://drive.google.com/file/d/1YNm6VnKQFQKVpVNkmX9mL8q2YruWMOfo/view" TargetMode="External" Id="R7d1935899da34a3b" /><Relationship Type="http://schemas.openxmlformats.org/officeDocument/2006/relationships/hyperlink" Target="https://drive.google.com/file/d/1vMJ6AXt9S8Sm9oQPZjGFwJjw9MCDZHDO/view" TargetMode="External" Id="R084fe4248bc144bf" /><Relationship Type="http://schemas.openxmlformats.org/officeDocument/2006/relationships/hyperlink" Target="https://drive.google.com/file/d/1D7V-LMuL9VlAPsItnhgaIxL-RxEaeZeF/view" TargetMode="External" Id="R4bd37887039a498b" /><Relationship Type="http://schemas.openxmlformats.org/officeDocument/2006/relationships/hyperlink" Target="https://hinariocatolico.com.br/oferendas/oferendas-30-b.pdf" TargetMode="External" Id="R837c5d3961504121" /><Relationship Type="http://schemas.openxmlformats.org/officeDocument/2006/relationships/hyperlink" Target="https://drive.google.com/file/d/1qKTtAkPSdEWBqeDPmVGJbGWx06vQOZ8B/view" TargetMode="External" Id="Rbbb1f460af0c44fe" /><Relationship Type="http://schemas.openxmlformats.org/officeDocument/2006/relationships/hyperlink" Target="https://drive.google.com/file/d/1Ts7hp33achitj9YIgl7gUltfwJUdb-Ut/view" TargetMode="External" Id="R6827a47bf791411d" /><Relationship Type="http://schemas.openxmlformats.org/officeDocument/2006/relationships/hyperlink" Target="https://drive.google.com/file/d/1L4qZWUUuTo7z58efYUjqXfwrGrwlB4Up/view" TargetMode="External" Id="Re1a501016e8d4c26" /><Relationship Type="http://schemas.openxmlformats.org/officeDocument/2006/relationships/hyperlink" Target="https://drive.google.com/file/d/1Z96f6BExrYGxeyw6QmXsY9yf2nvonnfz/view" TargetMode="External" Id="R537eb41f623d4310" /><Relationship Type="http://schemas.openxmlformats.org/officeDocument/2006/relationships/hyperlink" Target="https://drive.google.com/file/d/1E_iKwvYVuVlN0l7SRPpsDiYAeQ19e4xY/view" TargetMode="External" Id="R90f6e877883f4781" /><Relationship Type="http://schemas.openxmlformats.org/officeDocument/2006/relationships/hyperlink" Target="https://drive.google.com/file/d/16GWtqEJdNKGdIe1p3HdMaCbl1RIxJTwk/view" TargetMode="External" Id="Rd3584d26e7e8448b" /><Relationship Type="http://schemas.openxmlformats.org/officeDocument/2006/relationships/hyperlink" Target="https://hinariocatolico.com.br/oferendas/oferendas-27-a.pdf" TargetMode="External" Id="Rc37c240adce94055" /><Relationship Type="http://schemas.openxmlformats.org/officeDocument/2006/relationships/hyperlink" Target="https://drive.google.com/file/d/1oFOztXxMVoqB2EqPaVVXaBa5rrzCzXSg/view" TargetMode="External" Id="R2e6412c186474f65" /><Relationship Type="http://schemas.openxmlformats.org/officeDocument/2006/relationships/hyperlink" Target="https://hinariocatolico.com.br/oferendas/oferendas-28-a.pdf" TargetMode="External" Id="Rf02409ed953049bd" /><Relationship Type="http://schemas.openxmlformats.org/officeDocument/2006/relationships/hyperlink" Target="https://drive.google.com/file/d/1pVyfoin4Y7Mj6xsuj4o9mEflV41LxUt4/view" TargetMode="External" Id="R94e2c1ae650a41f6" /><Relationship Type="http://schemas.openxmlformats.org/officeDocument/2006/relationships/hyperlink" Target="https://drive.google.com/file/d/17v-67lr6gMrUkSoN79YbbjzvCsZUhnJ_/view" TargetMode="External" Id="Rb80431babcb44d6b" /><Relationship Type="http://schemas.openxmlformats.org/officeDocument/2006/relationships/hyperlink" Target="https://drive.google.com/file/d/1iQfqVZTNbyTtRYzZhsfKR8un2Dycrh1B/view" TargetMode="External" Id="Rd7e01ac1e0e24805" /><Relationship Type="http://schemas.openxmlformats.org/officeDocument/2006/relationships/hyperlink" Target="https://hinariocatolico.com.br/oferendas/oferendas-29-a.pdf" TargetMode="External" Id="R8738ffc63a804bac" /><Relationship Type="http://schemas.openxmlformats.org/officeDocument/2006/relationships/hyperlink" Target="https://drive.google.com/file/d/17C3XsuJNGHvr3QCnRVN3VFUlFbOlNXqP/view" TargetMode="External" Id="R33d44ac4ca304473" /><Relationship Type="http://schemas.openxmlformats.org/officeDocument/2006/relationships/hyperlink" Target="https://drive.google.com/file/d/1kqpTHCV3llM0lBkpOdBHBJdZZMQDNrig/view" TargetMode="External" Id="R83c352375f0e435a" /><Relationship Type="http://schemas.openxmlformats.org/officeDocument/2006/relationships/hyperlink" Target="https://drive.google.com/file/d/1GrU8SYhY3036xSEbtENwEJRRop2Oy3S-/view" TargetMode="External" Id="Rb6423467e74043f1" /><Relationship Type="http://schemas.openxmlformats.org/officeDocument/2006/relationships/hyperlink" Target="https://hinariocatolico.com.br/oferendas/oferendas-30-a.pdf" TargetMode="External" Id="R918e9b399d804ec3" /><Relationship Type="http://schemas.openxmlformats.org/officeDocument/2006/relationships/hyperlink" Target="https://drive.google.com/file/d/1q6A4h8MjsiMDobsg48RAqaJOsMBznPWw/view" TargetMode="External" Id="R07682fd59b474193" /><Relationship Type="http://schemas.openxmlformats.org/officeDocument/2006/relationships/hyperlink" Target="https://drive.google.com/file/d/11-ciimc6KQyjs0QwEbNAvU_Mhg5Hs-Ns/view" TargetMode="External" Id="Re7fdb25f02cd44c7" /><Relationship Type="http://schemas.openxmlformats.org/officeDocument/2006/relationships/hyperlink" Target="https://hinariocatolico.com.br/oferendas/oferendas-31-a.pdf" TargetMode="External" Id="R440bf311a11c4dab" /><Relationship Type="http://schemas.openxmlformats.org/officeDocument/2006/relationships/hyperlink" Target="https://drive.google.com/file/d/1DRu4ixShYECXU63miwyB0UsZEBXRkjXQ/view" TargetMode="External" Id="R70bf97856202443b" /><Relationship Type="http://schemas.openxmlformats.org/officeDocument/2006/relationships/hyperlink" Target="https://hinariocatolico.com.br/oferendas/oferendas-25-b.pdf" TargetMode="External" Id="R80b2d0d46bcd494d" /><Relationship Type="http://schemas.openxmlformats.org/officeDocument/2006/relationships/hyperlink" Target="https://drive.google.com/file/d/10O7iLoXnftV2jzhtaEV6bUcG6feCW6VV/view" TargetMode="External" Id="R0a243ec491024921" /><Relationship Type="http://schemas.openxmlformats.org/officeDocument/2006/relationships/hyperlink" Target="https://drive.google.com/file/d/1NHPozpD8kLR4iHHlK90aXrbHUPrGLJKC/view" TargetMode="External" Id="Rad56e0d5c6b940f9" /><Relationship Type="http://schemas.openxmlformats.org/officeDocument/2006/relationships/hyperlink" Target="https://drive.google.com/file/d/1CRzj3DDZ89nJU0QM6l8ELADt5ERiOJpD/view" TargetMode="External" Id="Ra0583995eb1f4093" /><Relationship Type="http://schemas.openxmlformats.org/officeDocument/2006/relationships/hyperlink" Target="https://hinariocatolico.com.br/oferendas/oferendas-33-b.pdf" TargetMode="External" Id="R6e9fa3d1d9764b3b" /><Relationship Type="http://schemas.openxmlformats.org/officeDocument/2006/relationships/hyperlink" Target="https://drive.google.com/file/d/1icT2gcOUxx4bDKGTtqiB5TcfEtbyHnUO/view" TargetMode="External" Id="R6ee2226256cd4ba3" /><Relationship Type="http://schemas.openxmlformats.org/officeDocument/2006/relationships/hyperlink" Target="https://drive.google.com/file/d/1NUmXBOg6glza6dmNhFX-rlNclbKfevej/view" TargetMode="External" Id="R2559c4d293094241" /><Relationship Type="http://schemas.openxmlformats.org/officeDocument/2006/relationships/hyperlink" Target="https://drive.google.com/file/d/1Bkw0xTrQavP9u3EhGnZXGoeZDEDUNa62/view" TargetMode="External" Id="R21bc9a0ba5d64981" /><Relationship Type="http://schemas.openxmlformats.org/officeDocument/2006/relationships/hyperlink" Target="https://hinariocatolico.com.br/oferendas/oferendas-32-a.pdf" TargetMode="External" Id="R1ba13350ed894fae" /><Relationship Type="http://schemas.openxmlformats.org/officeDocument/2006/relationships/hyperlink" Target="https://drive.google.com/file/d/1J3KoNpAKZpA2c_oEql9jfIO7wX2tP_Dl/view" TargetMode="External" Id="R3e04c4bd2e184993" /><Relationship Type="http://schemas.openxmlformats.org/officeDocument/2006/relationships/hyperlink" Target="https://hinariocatolico.com.br/oferendas/oferendas-33-a.pdf" TargetMode="External" Id="R37e36efbb0054b6b" /><Relationship Type="http://schemas.openxmlformats.org/officeDocument/2006/relationships/hyperlink" Target="https://drive.google.com/file/d/158VbWXowliDBvRsnBgjR1B7SwtPF_quR/view" TargetMode="External" Id="Ra5f6f9ccf97042cf" /><Relationship Type="http://schemas.openxmlformats.org/officeDocument/2006/relationships/hyperlink" Target="https://drive.google.com/file/d/1xYrG_ssJracxZNTdA-8MHFxYOtvrjsHV/view" TargetMode="External" Id="R8be4980f2d5c4dec" /><Relationship Type="http://schemas.openxmlformats.org/officeDocument/2006/relationships/hyperlink" Target="https://drive.google.com/file/d/1g-6XLMk5FQMp6zjqtNNBjjyaHcx7ahXi/view" TargetMode="External" Id="R1c09bdb15ea542d4" /><Relationship Type="http://schemas.openxmlformats.org/officeDocument/2006/relationships/hyperlink" Target="https://drive.google.com/file/d/1RsVAcaThE-zFwKD1IBNjggOJqwohgCdH/view" TargetMode="External" Id="Re3e6b295d5984e6c" /><Relationship Type="http://schemas.openxmlformats.org/officeDocument/2006/relationships/hyperlink" Target="https://drive.google.com/file/d/1XFrsnENSlIUHxPtMLXJfDm_j1ZU4gK8q/view" TargetMode="External" Id="R97de2ff4cdb84c8a" /><Relationship Type="http://schemas.openxmlformats.org/officeDocument/2006/relationships/hyperlink" Target="https://drive.google.com/file/d/11YYu4M0D6NfDuO0dBapYM2PlEivo5LoE/view" TargetMode="External" Id="R5ef51e059bf34b8c" /><Relationship Type="http://schemas.openxmlformats.org/officeDocument/2006/relationships/hyperlink" Target="https://drive.google.com/file/d/1tJnhQBj5cZGLv3MS1lfJ7PPY1l-1vVHt/view" TargetMode="External" Id="Rf1c5cdb697514f50" /><Relationship Type="http://schemas.openxmlformats.org/officeDocument/2006/relationships/hyperlink" Target="https://drive.google.com/file/d/10YXNzs75DJb1irhzHW9NVYtQ6YcqW4Fc/view" TargetMode="External" Id="R36b1ab3080f54e7a" /><Relationship Type="http://schemas.openxmlformats.org/officeDocument/2006/relationships/hyperlink" Target="https://drive.google.com/file/d/19AHmd9nem2RGL6xfmRsiMOIjiV7hD6kQ/view" TargetMode="External" Id="Rf2ffda01efb14908" /><Relationship Type="http://schemas.openxmlformats.org/officeDocument/2006/relationships/hyperlink" Target="https://drive.google.com/file/d/1Eq6VSTALr7A6CP6OrGTexowbA7FAiUyT/view" TargetMode="External" Id="R128f429cbbba42d0" /><Relationship Type="http://schemas.openxmlformats.org/officeDocument/2006/relationships/hyperlink" Target="https://drive.google.com/file/d/1AfRccyLsTUgC-pfxb_SuAcjDisR4OqAq/view" TargetMode="External" Id="R783130243dd5411f" /><Relationship Type="http://schemas.openxmlformats.org/officeDocument/2006/relationships/hyperlink" Target="https://drive.google.com/file/d/1lYSJqhIyQPko09LdF1bX_eurs9dctVoX/view" TargetMode="External" Id="R2b39a681d0004f18" /><Relationship Type="http://schemas.openxmlformats.org/officeDocument/2006/relationships/hyperlink" Target="https://drive.google.com/file/d/1NHw-nHEAzCcytrpB3Ceh2IcSW0EALjB_/view" TargetMode="External" Id="R01f7375079354f4f" /><Relationship Type="http://schemas.openxmlformats.org/officeDocument/2006/relationships/hyperlink" Target="https://drive.google.com/file/d/1wMjt7ZlQCTPNPNEzg6SFKO2YuXAMiKJb/view" TargetMode="External" Id="Ra24612dbfc3845b6" /><Relationship Type="http://schemas.openxmlformats.org/officeDocument/2006/relationships/hyperlink" Target="https://drive.google.com/file/d/18oqSxZMBlbUNd5bGCUHX9e6kLH3HScdP/view" TargetMode="External" Id="R675d5702ae8544f0" /><Relationship Type="http://schemas.openxmlformats.org/officeDocument/2006/relationships/hyperlink" Target="https://drive.google.com/file/d/184tFPBW6cbgRHJ3cHKEeFw4b8ikJB6jX/view" TargetMode="External" Id="R73d9bef52634449c" /><Relationship Type="http://schemas.openxmlformats.org/officeDocument/2006/relationships/hyperlink" Target="https://drive.google.com/file/d/1jHYC26LgECmMoFbd4RTRDs3TiezYC6em/view" TargetMode="External" Id="Re22dbe476f224f36" /><Relationship Type="http://schemas.openxmlformats.org/officeDocument/2006/relationships/hyperlink" Target="https://drive.google.com/file/d/16QHD7QP32TX1s9n4JxcaSfYiU8g53C_r/view" TargetMode="External" Id="R4352a0b2fde04691" /><Relationship Type="http://schemas.openxmlformats.org/officeDocument/2006/relationships/hyperlink" Target="https://hinariocatolico.com.br/oferendas/oferendas-04-b.pdf" TargetMode="External" Id="Rcc6e1db05c8f4c5d" /><Relationship Type="http://schemas.openxmlformats.org/officeDocument/2006/relationships/hyperlink" Target="https://hinariocatolico.com.br/oferendas/oferendas-05-b.pdf" TargetMode="External" Id="Rbd2703b921b548aa" /><Relationship Type="http://schemas.openxmlformats.org/officeDocument/2006/relationships/hyperlink" Target="https://drive.google.com/file/d/1Aiys403In7rFSh5e4PUpZqveIsbd1zzK/view" TargetMode="External" Id="Rf9f1c3f4a29c45ff" /><Relationship Type="http://schemas.openxmlformats.org/officeDocument/2006/relationships/hyperlink" Target="https://drive.google.com/file/d/1pvWEdcna_3lTTC3Nf1l6raIVTjC43z7W/view" TargetMode="External" Id="Raee5dfc751d24434" /><Relationship Type="http://schemas.openxmlformats.org/officeDocument/2006/relationships/hyperlink" Target="https://hinariocatolico.com.br/oferendas/oferendas-07-b.pdf" TargetMode="External" Id="Rff62988806db4565" /><Relationship Type="http://schemas.openxmlformats.org/officeDocument/2006/relationships/hyperlink" Target="https://drive.google.com/file/d/1lAdOIHmY3qYAmxXV-yXyWOPw-nJn_eAZ/view" TargetMode="External" Id="R95ff89b5ebb24fb8" /><Relationship Type="http://schemas.openxmlformats.org/officeDocument/2006/relationships/hyperlink" Target="https://drive.google.com/file/d/1o9boi9zIohel0yjbyyfYBY75y-oi4Koi/view" TargetMode="External" Id="R2356cea6c88942ea" /><Relationship Type="http://schemas.openxmlformats.org/officeDocument/2006/relationships/hyperlink" Target="https://hinariocatolico.com.br/oferendas/oferendas-11-b.pdf" TargetMode="External" Id="R3e8c1a4496f245f4" /><Relationship Type="http://schemas.openxmlformats.org/officeDocument/2006/relationships/hyperlink" Target="https://drive.google.com/file/d/1M9LKqEQEgCMdKh5TKQEBJp7O-hLERYsp/view" TargetMode="External" Id="R984621bb26a5432b" /><Relationship Type="http://schemas.openxmlformats.org/officeDocument/2006/relationships/hyperlink" Target="https://drive.google.com/file/d/1SXwn6QnP7KgUy5X5D-9eGekODA4Bf0pq/view" TargetMode="External" Id="R295fb10011204430" /><Relationship Type="http://schemas.openxmlformats.org/officeDocument/2006/relationships/hyperlink" Target="https://hinariocatolico.com.br/oferendas/oferendas-15-b.pdf" TargetMode="External" Id="Rdcd40e56cd7942ce" /><Relationship Type="http://schemas.openxmlformats.org/officeDocument/2006/relationships/hyperlink" Target="https://hinariocatolico.com.br/oferendas/oferendas-16-b.pdf" TargetMode="External" Id="R128169b14249495f" /><Relationship Type="http://schemas.openxmlformats.org/officeDocument/2006/relationships/hyperlink" Target="https://drive.google.com/file/d/1yzPyYLGeXgjkV7WPi0aU22HPJh_ta4cT/view" TargetMode="External" Id="Rc1c9b6793ae340aa" /><Relationship Type="http://schemas.openxmlformats.org/officeDocument/2006/relationships/hyperlink" Target="https://drive.google.com/file/d/13_r6uJWkG8OZYkvMruwgio4rUMBmTP6K/view" TargetMode="External" Id="Rd0b5b367d2284b73" /><Relationship Type="http://schemas.openxmlformats.org/officeDocument/2006/relationships/hyperlink" Target="https://hinariocatolico.com.br/oferendas/oferendas-26-b.pdf" TargetMode="External" Id="R3c33a363a7bc4568" /><Relationship Type="http://schemas.openxmlformats.org/officeDocument/2006/relationships/hyperlink" Target="https://drive.google.com/file/d/1Ff64pb5M74hYIbPCbq_14X_b3mPu_i2k/view" TargetMode="External" Id="R8d415bc883484daa" /><Relationship Type="http://schemas.openxmlformats.org/officeDocument/2006/relationships/hyperlink" Target="https://drive.google.com/file/d/1zacYUVQW2doZg67oqk-53BQIZ-n5YPZl/view" TargetMode="External" Id="R501e40e921f8483f" /><Relationship Type="http://schemas.openxmlformats.org/officeDocument/2006/relationships/hyperlink" Target="https://drive.google.com/file/d/1yA2YSD0iEGZC9yDWvBJnyceDRcjgrDnj/view" TargetMode="External" Id="R372a577c0fa74e2a" /><Relationship Type="http://schemas.openxmlformats.org/officeDocument/2006/relationships/hyperlink" Target="https://drive.google.com/file/d/1AQhbLyIRi1lpNv1Iudd_ntXK3wNiVElu/view" TargetMode="External" Id="R6babf4a8d4a3498e" /><Relationship Type="http://schemas.openxmlformats.org/officeDocument/2006/relationships/hyperlink" Target="https://drive.google.com/file/d/1-c09go39kncSXwQu8uE0WdDRVqn_WUgZ/view" TargetMode="External" Id="R95cfe68a62e948b4" /><Relationship Type="http://schemas.openxmlformats.org/officeDocument/2006/relationships/hyperlink" Target="https://hinariocatolico.com.br/oferendas/oferendas-31-b.pdf" TargetMode="External" Id="Ra01a1b29431c4f75" /><Relationship Type="http://schemas.openxmlformats.org/officeDocument/2006/relationships/hyperlink" Target="https://drive.google.com/file/d/11O6cyABqxy9etlGNyEvRDBJbOJ384BzI/view" TargetMode="External" Id="Ra0cfa8bba01d42cb" /><Relationship Type="http://schemas.openxmlformats.org/officeDocument/2006/relationships/hyperlink" Target="https://hinariocatolico.com.br/oferendas/oferendas-32-b.pdf" TargetMode="External" Id="R052ff599d42f4e51" /><Relationship Type="http://schemas.openxmlformats.org/officeDocument/2006/relationships/hyperlink" Target="https://drive.google.com/file/d/1GSHx5g-QnXM3LEg2AJpZ1o2tSLwJaEo1/view" TargetMode="External" Id="Rbec7d1946dd6451d" /><Relationship Type="http://schemas.openxmlformats.org/officeDocument/2006/relationships/hyperlink" Target="https://drive.google.com/file/d/1p-FGEU-dBe0KGrGLKix5AElID3T3QvA3/view" TargetMode="External" Id="R19b2e178306a413f" /><Relationship Type="http://schemas.openxmlformats.org/officeDocument/2006/relationships/hyperlink" Target="https://drive.google.com/file/d/1IQ7pfa04_2zkvZ0KP-6YMjVoOD6JwK12/view" TargetMode="External" Id="R3d741af8fdad43fc" /><Relationship Type="http://schemas.openxmlformats.org/officeDocument/2006/relationships/hyperlink" Target="https://drive.google.com/file/d/1HG9iBfBdHJ56EeGKQfL6CSfbTnzmkOtF/view" TargetMode="External" Id="R27de169ab8e04f22" /><Relationship Type="http://schemas.openxmlformats.org/officeDocument/2006/relationships/hyperlink" Target="https://drive.google.com/file/d/181HOv29ARibZB0bfntVhGHRcqSxpJd9J/view" TargetMode="External" Id="R13ab8d6bec514762" /><Relationship Type="http://schemas.openxmlformats.org/officeDocument/2006/relationships/hyperlink" Target="https://drive.google.com/file/d/1FMSBjBOpAZz-2sjtQ_YLyYgVViprSTrg/view" TargetMode="External" Id="R79048d9a42d749a3" /><Relationship Type="http://schemas.openxmlformats.org/officeDocument/2006/relationships/hyperlink" Target="https://drive.google.com/file/d/1gfcDun1KMH_bJ3URKJ2ee-prNl00uU2C/view" TargetMode="External" Id="R851dfaa269bb4ca7" /><Relationship Type="http://schemas.openxmlformats.org/officeDocument/2006/relationships/hyperlink" Target="https://drive.google.com/file/d/1Zayq0B-rj1LxJ43JYbW6nlmFuUpC8Rib/view" TargetMode="External" Id="Rd9fec17335c046ca" /><Relationship Type="http://schemas.openxmlformats.org/officeDocument/2006/relationships/hyperlink" Target="https://drive.google.com/file/d/1-Ut8M3X8Z0KmJrv7Pe7-OWN-6PmXTMqk/view" TargetMode="External" Id="Rdf3b731fa1be435d" /><Relationship Type="http://schemas.openxmlformats.org/officeDocument/2006/relationships/hyperlink" Target="https://drive.google.com/file/d/1JMx2RHd_CytgvUtN1PVlhoLo2gPbQk9z/view" TargetMode="External" Id="R9838bcd92b2145ce" /><Relationship Type="http://schemas.openxmlformats.org/officeDocument/2006/relationships/hyperlink" Target="https://drive.google.com/file/d/1FNlcJvIZ7aCjB7QH2APh1HsEwgXRq0XL/view" TargetMode="External" Id="R9bcada3491634317" /><Relationship Type="http://schemas.openxmlformats.org/officeDocument/2006/relationships/hyperlink" Target="https://drive.google.com/file/d/1YKyeTWAB61F3Usraa5iRQbZqmRqHzYX1/view" TargetMode="External" Id="R6c8cebe6e3cd4fe4" /><Relationship Type="http://schemas.openxmlformats.org/officeDocument/2006/relationships/hyperlink" Target="https://drive.google.com/file/d/1axgIssBhUYz9ukfaticVnX1E8JMSEp2K/view" TargetMode="External" Id="R9bc3003b61964bd1" /><Relationship Type="http://schemas.openxmlformats.org/officeDocument/2006/relationships/hyperlink" Target="https://drive.google.com/file/d/11DweWZYjkvj_ZSLBq3gx7KTwjDN_MSRs/view" TargetMode="External" Id="R3d7131a163ec4e81" /><Relationship Type="http://schemas.openxmlformats.org/officeDocument/2006/relationships/hyperlink" Target="https://drive.google.com/file/d/1pJRAZ3NcpEg_RoZRfexpN3dCYctZnXzh/view" TargetMode="External" Id="Re5f381fc4bbc406e" /><Relationship Type="http://schemas.openxmlformats.org/officeDocument/2006/relationships/hyperlink" Target="https://drive.google.com/file/d/1ezwq4tQ5hku7gS8gn3U5IgYEMWWPzofU/view" TargetMode="External" Id="R959d1f0b63454d89" /><Relationship Type="http://schemas.openxmlformats.org/officeDocument/2006/relationships/hyperlink" Target="https://drive.google.com/file/d/1tvkOCPS08WU0iKKj-jzWmdn0GfZXXyyy/view" TargetMode="External" Id="R016ec726b8d2422e" /><Relationship Type="http://schemas.openxmlformats.org/officeDocument/2006/relationships/hyperlink" Target="https://drive.google.com/file/d/1rU1wg6vFqrWhcZCnqlzbO1xgo6Q1ogNt/view" TargetMode="External" Id="Rc69d3f4288d84f00" /><Relationship Type="http://schemas.openxmlformats.org/officeDocument/2006/relationships/hyperlink" Target="https://drive.google.com/file/d/1Co3QFJ1I4iwGxnV9oA8-ekW7fLdicvBH/view" TargetMode="External" Id="Rab218440ded74681" /><Relationship Type="http://schemas.openxmlformats.org/officeDocument/2006/relationships/hyperlink" Target="https://drive.google.com/file/d/1U7VJTx5qYRglqWYkyNCCbv0mJKtNm_Xw/view" TargetMode="External" Id="Rc85024aacb014715" /><Relationship Type="http://schemas.openxmlformats.org/officeDocument/2006/relationships/hyperlink" Target="https://drive.google.com/file/d/1FFc06xNUPYzVkypLSIEeihIFSTZwx5L-/view" TargetMode="External" Id="Rb3d7558aac4b4f78" /><Relationship Type="http://schemas.openxmlformats.org/officeDocument/2006/relationships/hyperlink" Target="https://drive.google.com/file/d/19FOOVIjlVOdxuOKU10YleZocDkMWndA7/view" TargetMode="External" Id="R87d3e9d08a2947b2" /><Relationship Type="http://schemas.openxmlformats.org/officeDocument/2006/relationships/hyperlink" Target="https://drive.google.com/file/d/1s_cxOZMbJAdV9NR6puBJbJZWt8Jwje5L/view" TargetMode="External" Id="Rad9a7aca700a47c1" /><Relationship Type="http://schemas.openxmlformats.org/officeDocument/2006/relationships/hyperlink" Target="https://drive.google.com/file/d/1Kasw9XIo_U28vFo68nodpmnYTWqxRkL1/view" TargetMode="External" Id="R7cb22de1ecc64694" /><Relationship Type="http://schemas.openxmlformats.org/officeDocument/2006/relationships/hyperlink" Target="https://drive.google.com/file/d/1EgxyEe2AfIdF0wYaryQwnEbbX9M0EP5x/view" TargetMode="External" Id="R3af1366b67544199" /><Relationship Type="http://schemas.openxmlformats.org/officeDocument/2006/relationships/hyperlink" Target="https://drive.google.com/file/d/1gnnTAuhFxcegiQ4tPCmnaji1_0ffHAO2/view" TargetMode="External" Id="Ra1afda20346e4a44" /><Relationship Type="http://schemas.openxmlformats.org/officeDocument/2006/relationships/hyperlink" Target="https://drive.google.com/file/d/11OJtDccSLlt7Qe1eQKA9Zk9GV8kaGcVf/view" TargetMode="External" Id="R54ef2e779f194ca0" /><Relationship Type="http://schemas.openxmlformats.org/officeDocument/2006/relationships/hyperlink" Target="https://drive.google.com/file/d/1CPb2n0oDwJwibFWknTWp9llORq348Xo4/view" TargetMode="External" Id="R92636d2e7606498a" /><Relationship Type="http://schemas.openxmlformats.org/officeDocument/2006/relationships/hyperlink" Target="https://drive.google.com/file/d/1zetnd4-gvTPjCq7w-25POhmq1tRxbeJN/view" TargetMode="External" Id="R0d4b66bf1d434678" /><Relationship Type="http://schemas.openxmlformats.org/officeDocument/2006/relationships/hyperlink" Target="https://drive.google.com/file/d/1KCRmUZTvegErrYWb_A_zRZyp5KAKqme_/view" TargetMode="External" Id="R7c21b48282be4cc7" /><Relationship Type="http://schemas.openxmlformats.org/officeDocument/2006/relationships/hyperlink" Target="https://drive.google.com/file/d/10Qyknwu6jKZfw6Vf7pLJ9nF-BEVHVFCD/view" TargetMode="External" Id="R61130e3c6de54fe6" /><Relationship Type="http://schemas.openxmlformats.org/officeDocument/2006/relationships/hyperlink" Target="https://drive.google.com/file/d/15u0K9v6xvNgubCfhiRQ2tez2jH44ChML/view" TargetMode="External" Id="Ra88aa9bb8d194b9b" /><Relationship Type="http://schemas.openxmlformats.org/officeDocument/2006/relationships/hyperlink" Target="https://drive.google.com/file/d/1N7Z7BNFE6iGc6m1zu8sE_veLUPcRc4iY/view" TargetMode="External" Id="Rcedfa16743c14ae7" /><Relationship Type="http://schemas.openxmlformats.org/officeDocument/2006/relationships/hyperlink" Target="https://drive.google.com/file/d/1OaiNJr147_Id1RDer-uHah8oTyVrtoAw/view" TargetMode="External" Id="R7f6e5c4b432c4f72" /><Relationship Type="http://schemas.openxmlformats.org/officeDocument/2006/relationships/hyperlink" Target="https://drive.google.com/file/d/1Qq15NxhRWeSQPc-UTE9mxwyMHwoLikAY/view" TargetMode="External" Id="R0a8b508a71bc494b" /><Relationship Type="http://schemas.openxmlformats.org/officeDocument/2006/relationships/hyperlink" Target="https://drive.google.com/file/d/1aYpNLgWwKiTv6lWPKNftIoNZdAtk3hrI/view" TargetMode="External" Id="R96981062d4ac4627" /><Relationship Type="http://schemas.openxmlformats.org/officeDocument/2006/relationships/hyperlink" Target="https://drive.google.com/file/d/1l6UlX0J_I8JEDkD7EtF5hu8O7m5kV5HV/view" TargetMode="External" Id="R19786d6bdcd04e49" /><Relationship Type="http://schemas.openxmlformats.org/officeDocument/2006/relationships/hyperlink" Target="https://drive.google.com/file/d/1cvcuEeJtY9SAHWXwKWKcbbsG-wWEo-do/view" TargetMode="External" Id="R8e11fe779867404f" /><Relationship Type="http://schemas.openxmlformats.org/officeDocument/2006/relationships/hyperlink" Target="https://drive.google.com/file/d/1HN7kVe9_Wep55uWq7I0E57t3HqAHPXDj/view" TargetMode="External" Id="Ra3cfa141a3b24d80" /><Relationship Type="http://schemas.openxmlformats.org/officeDocument/2006/relationships/hyperlink" Target="https://drive.google.com/file/d/1yEF0cFhg7VaadKNUFqd1lFy-gLpM9BDy/view" TargetMode="External" Id="R59a2005887894de8" /><Relationship Type="http://schemas.openxmlformats.org/officeDocument/2006/relationships/hyperlink" Target="https://drive.google.com/file/d/13rcHgPOY4sQuBxzSyaHbvJ3SRIpuVuKp/view" TargetMode="External" Id="Ree6c6e63825741f8" /><Relationship Type="http://schemas.openxmlformats.org/officeDocument/2006/relationships/hyperlink" Target="https://drive.google.com/file/d/1fqnVpTSsS3wdt7fypxK1Jzl2968s-vvP/view" TargetMode="External" Id="R779e561a57d9447a" /><Relationship Type="http://schemas.openxmlformats.org/officeDocument/2006/relationships/hyperlink" Target="https://drive.google.com/file/d/1BV2gwO3CtUtJ49UQSoo7MUnZe0U3ZDd3/view" TargetMode="External" Id="R907e0b49bc5c4fbc" /><Relationship Type="http://schemas.openxmlformats.org/officeDocument/2006/relationships/hyperlink" Target="https://drive.google.com/file/d/17UoDkXPwNXi73rTQX1-WzTzxnC5RgZ8N/view" TargetMode="External" Id="Rc552830c206a4781" /><Relationship Type="http://schemas.openxmlformats.org/officeDocument/2006/relationships/hyperlink" Target="https://drive.google.com/file/d/1sw26crmpGz-iP4qjVJcCDMqUMrRHJ51p/view" TargetMode="External" Id="Rcc022db9644847cc" /><Relationship Type="http://schemas.openxmlformats.org/officeDocument/2006/relationships/hyperlink" Target="https://drive.google.com/file/d/1wenI14sVrl_3mQ5otLJta5KfGwBLmwTi/view" TargetMode="External" Id="R9ddc79f0cb774435" /><Relationship Type="http://schemas.openxmlformats.org/officeDocument/2006/relationships/hyperlink" Target="https://hinariocatolico.com.br/oferendas/oferendas-03-c.pdf" TargetMode="External" Id="Rcb9971d1fe244407" /><Relationship Type="http://schemas.openxmlformats.org/officeDocument/2006/relationships/hyperlink" Target="https://drive.google.com/file/d/1-XVk7hoI-paEeEgMEOKlGIt7HpbYAWnJ/view" TargetMode="External" Id="Ree548b57475446ab" /><Relationship Type="http://schemas.openxmlformats.org/officeDocument/2006/relationships/hyperlink" Target="https://drive.google.com/file/d/1AjlCpAIHCDsEULFM5Jsykg6jsUdZVI6z/view" TargetMode="External" Id="Rcdaa460bffc54458" /><Relationship Type="http://schemas.openxmlformats.org/officeDocument/2006/relationships/hyperlink" Target="https://drive.google.com/file/d/1wk_gAPW1Ce6BFuIT0C2izAsRP8xuTlLr/view" TargetMode="External" Id="R1690bff52db74a86" /><Relationship Type="http://schemas.openxmlformats.org/officeDocument/2006/relationships/hyperlink" Target="https://hinariocatolico.com.br/oferendas/oferendas-05-c.pdf" TargetMode="External" Id="Rb64648dad13a457e" /><Relationship Type="http://schemas.openxmlformats.org/officeDocument/2006/relationships/hyperlink" Target="https://drive.google.com/file/d/1XDeULLyHKWFL-wmG4bgprXX8cxZAD5NL/view" TargetMode="External" Id="Ra8fa2dbd34424621" /><Relationship Type="http://schemas.openxmlformats.org/officeDocument/2006/relationships/hyperlink" Target="https://hinariocatolico.com.br/oferendas/oferendas-10-c.pdf" TargetMode="External" Id="R0b8cb2454fd2483b" /><Relationship Type="http://schemas.openxmlformats.org/officeDocument/2006/relationships/hyperlink" Target="https://drive.google.com/file/d/11o8SMZPpuW47Vlr1q21zGM_dKd6UwKE4/view" TargetMode="External" Id="R17f0ad8302d5425d" /><Relationship Type="http://schemas.openxmlformats.org/officeDocument/2006/relationships/hyperlink" Target="https://drive.google.com/file/d/1qlfNFj-yCI5rRRQGdxRP5mYmf7Ys_Cxq/view" TargetMode="External" Id="R337246a092e44884" /><Relationship Type="http://schemas.openxmlformats.org/officeDocument/2006/relationships/hyperlink" Target="https://drive.google.com/file/d/11Jbv1yArtvzv5hOdsHmvkVv3hVj4s9p7/view" TargetMode="External" Id="R3bee0e9b2afb4d8e" /><Relationship Type="http://schemas.openxmlformats.org/officeDocument/2006/relationships/hyperlink" Target="https://hinariocatolico.com.br/oferendas/oferendas-11-c.pdf" TargetMode="External" Id="R4a654505c63b4dc7" /><Relationship Type="http://schemas.openxmlformats.org/officeDocument/2006/relationships/hyperlink" Target="https://drive.google.com/file/d/145wBKYCuCfzJBVgCx863lCVNNnSmRZ9z/view" TargetMode="External" Id="R7af2e6cdbbdd4f1c" /><Relationship Type="http://schemas.openxmlformats.org/officeDocument/2006/relationships/hyperlink" Target="https://drive.google.com/file/d/1dGtITkQ7UWDBGjP-lH28wsjFnnJylY14/view" TargetMode="External" Id="Rc547dfe030264319" /><Relationship Type="http://schemas.openxmlformats.org/officeDocument/2006/relationships/hyperlink" Target="https://drive.google.com/file/d/1F-GPZgSqZJVv2o9tvGSNU8YEnPfrKWnL/view" TargetMode="External" Id="R0c2aa0e38e694b1f" /><Relationship Type="http://schemas.openxmlformats.org/officeDocument/2006/relationships/hyperlink" Target="https://drive.google.com/file/d/17UoDkXPwNXi73rTQX1-WzTzxnC5RgZ8N/view" TargetMode="External" Id="Rb16c7a8cbb434c7a" /><Relationship Type="http://schemas.openxmlformats.org/officeDocument/2006/relationships/hyperlink" Target="https://hinariocatolico.com.br/oferendas/oferendas-13-c.pdf" TargetMode="External" Id="R3bb1faf60fca4439" /><Relationship Type="http://schemas.openxmlformats.org/officeDocument/2006/relationships/hyperlink" Target="https://drive.google.com/file/d/1OK9QjW8-K6mC00yGlQYl0CeLuzqlECk4/view" TargetMode="External" Id="R83b8607390e74dfc" /><Relationship Type="http://schemas.openxmlformats.org/officeDocument/2006/relationships/hyperlink" Target="https://hinariocatolico.com.br/oferendas/oferendas-15-c.pdf" TargetMode="External" Id="Rf13b6780f8de4f53" /><Relationship Type="http://schemas.openxmlformats.org/officeDocument/2006/relationships/hyperlink" Target="https://drive.google.com/file/d/1o5hEZaDp2djLjC1CYV5EeSU8gSpCedG_/view" TargetMode="External" Id="R65bc40efa8c84b9f" /><Relationship Type="http://schemas.openxmlformats.org/officeDocument/2006/relationships/hyperlink" Target="https://hinariocatolico.com.br/oferendas/oferendas-16-c.pdf" TargetMode="External" Id="R94873a760d1e42ba" /><Relationship Type="http://schemas.openxmlformats.org/officeDocument/2006/relationships/hyperlink" Target="https://drive.google.com/file/d/18fQZWyOn0yFvZf9Oqi0HBtKywiSRandm/view" TargetMode="External" Id="R75e86a76841f40a9" /><Relationship Type="http://schemas.openxmlformats.org/officeDocument/2006/relationships/hyperlink" Target="https://drive.google.com/file/d/1-1Yc9BxMOozwuJGVzFHtCYAb_pnhiOIB/view" TargetMode="External" Id="R3e1f5bf255814ace" /><Relationship Type="http://schemas.openxmlformats.org/officeDocument/2006/relationships/hyperlink" Target="https://drive.google.com/file/d/1AeeQ6zIn3_w9YMtLAhPjJEwQJErnjJh2/view" TargetMode="External" Id="R46bb662ba60046c5" /><Relationship Type="http://schemas.openxmlformats.org/officeDocument/2006/relationships/hyperlink" Target="https://drive.google.com/file/d/1lMAYo1fHLeX4fIN6Q2O4BpP8gNXAZbuV/view" TargetMode="External" Id="Rec8cc14d2834402d" /><Relationship Type="http://schemas.openxmlformats.org/officeDocument/2006/relationships/hyperlink" Target="https://drive.google.com/file/d/1_6WcWKcA_bqICna9IYBobHJSx8dU-3A1/view" TargetMode="External" Id="Rc11d4a2c62434019" /><Relationship Type="http://schemas.openxmlformats.org/officeDocument/2006/relationships/hyperlink" Target="https://hinariocatolico.com.br/oferendas/oferendas-20-c.pdf" TargetMode="External" Id="R5164b7e5b8c74ed5" /><Relationship Type="http://schemas.openxmlformats.org/officeDocument/2006/relationships/hyperlink" Target="https://drive.google.com/file/d/1Y2JyScMtN0t5TbyFZCam4DWra_y0gKqF/view" TargetMode="External" Id="R241ace43f031494e" /><Relationship Type="http://schemas.openxmlformats.org/officeDocument/2006/relationships/hyperlink" Target="https://drive.google.com/file/d/1MzkxMdHK5JtOoFSfYOvj_UClq-t6O1if/view" TargetMode="External" Id="Rc59e0a8f6b7d4dcb" /><Relationship Type="http://schemas.openxmlformats.org/officeDocument/2006/relationships/hyperlink" Target="https://drive.google.com/file/d/1y490iIHNh-_1kxHWi-MyQd3gvaNnUTjg/view" TargetMode="External" Id="Ref4dd0a41b0c4bc6" /><Relationship Type="http://schemas.openxmlformats.org/officeDocument/2006/relationships/hyperlink" Target="https://drive.google.com/file/d/1sQj9KsviI-X475IcKMwO6xeWy_Gmz2ag/view" TargetMode="External" Id="Rca8b49fc99fd43c5" /><Relationship Type="http://schemas.openxmlformats.org/officeDocument/2006/relationships/hyperlink" Target="https://drive.google.com/file/d/1_WTjSO74Do2FnILxhySN0mSysykM_Azw/view" TargetMode="External" Id="R4fdfc0d7a71343d0" /><Relationship Type="http://schemas.openxmlformats.org/officeDocument/2006/relationships/hyperlink" Target="https://drive.google.com/file/d/1U7OLQkOSV152asWa8SrESbhwkBYZvpJ9/view" TargetMode="External" Id="Rb11fd38142254f9d" /><Relationship Type="http://schemas.openxmlformats.org/officeDocument/2006/relationships/hyperlink" Target="https://drive.google.com/file/d/1KYoOkh-J00kAK3tIdqrmAtCasPu0FgxB/view" TargetMode="External" Id="R963165e2f7114f54" /><Relationship Type="http://schemas.openxmlformats.org/officeDocument/2006/relationships/hyperlink" Target="https://hinariocatolico.com.br/oferendas/oferendas-22-c.pdf" TargetMode="External" Id="R61479a38dd5c446a" /><Relationship Type="http://schemas.openxmlformats.org/officeDocument/2006/relationships/hyperlink" Target="https://drive.google.com/file/d/10Q0qZLxOxDCz2P5hOo992e74H5mT5_mt/view" TargetMode="External" Id="R5d4dfa97079d4dc2" /><Relationship Type="http://schemas.openxmlformats.org/officeDocument/2006/relationships/hyperlink" Target="https://hinariocatolico.com.br/oferendas/oferendas-24-c.pdf" TargetMode="External" Id="R4bcb8cf833de49ed" /><Relationship Type="http://schemas.openxmlformats.org/officeDocument/2006/relationships/hyperlink" Target="https://drive.google.com/file/d/1gs-XikT2rFYxAip4ql5MyrdLuJsjmt1X/view" TargetMode="External" Id="Ra2732ac3118a4292" /><Relationship Type="http://schemas.openxmlformats.org/officeDocument/2006/relationships/hyperlink" Target="https://drive.google.com/file/d/1cY-xKGzwXct3zZFOimNM4Y9WHYAZ4pNz/view" TargetMode="External" Id="Rdef7f78770cd48f4" /><Relationship Type="http://schemas.openxmlformats.org/officeDocument/2006/relationships/hyperlink" Target="https://drive.google.com/file/d/1gsZMha2pkcFpyMVivLaqseBiLUM-UDOS/view" TargetMode="External" Id="R76b364220d264a2d" /><Relationship Type="http://schemas.openxmlformats.org/officeDocument/2006/relationships/hyperlink" Target="https://drive.google.com/file/d/1a0xfE_pzFmzgH0n__oToGw0oG_kJsBK7/view" TargetMode="External" Id="R6129f238910a44ed" /><Relationship Type="http://schemas.openxmlformats.org/officeDocument/2006/relationships/hyperlink" Target="https://drive.google.com/file/d/1cYkkXnFZARdwZTNHbg_nfqRpPgQMlgLx/view" TargetMode="External" Id="R380af7e34a074d0e" /><Relationship Type="http://schemas.openxmlformats.org/officeDocument/2006/relationships/hyperlink" Target="https://drive.google.com/file/d/1pvK11hog_8Zun6Ya03flhkHsdkSjGDja/view" TargetMode="External" Id="R6ec4021c2cce472b" /><Relationship Type="http://schemas.openxmlformats.org/officeDocument/2006/relationships/hyperlink" Target="https://drive.google.com/file/d/186lHKYmpfH1BPrYzhoYn9_HptRAfJN_j/view" TargetMode="External" Id="R5caa133fa11f4a2b" /><Relationship Type="http://schemas.openxmlformats.org/officeDocument/2006/relationships/hyperlink" Target="https://drive.google.com/file/d/125cVQ51n0ZLJLcGZbMyrZmBgyCBU747l/view" TargetMode="External" Id="R73ff78e02ddb4696" /><Relationship Type="http://schemas.openxmlformats.org/officeDocument/2006/relationships/hyperlink" Target="https://drive.google.com/file/d/10uLOLRVBuz3WGnShEVnBFT5u5wseYyVH/view" TargetMode="External" Id="R558085a06c8b4721" /><Relationship Type="http://schemas.openxmlformats.org/officeDocument/2006/relationships/hyperlink" Target="https://drive.google.com/file/d/1QuCuMjT0x19lAaLxKw9AgzVl5BXFgtA0/view" TargetMode="External" Id="R5b221700dbea46c2" /><Relationship Type="http://schemas.openxmlformats.org/officeDocument/2006/relationships/hyperlink" Target="https://drive.google.com/file/d/1k63eq1Cu0f7No1QmQ3z11FGtCfOl16ch/view" TargetMode="External" Id="R2c71a8357c0e483c" /><Relationship Type="http://schemas.openxmlformats.org/officeDocument/2006/relationships/hyperlink" Target="https://drive.google.com/file/d/1bocFY68kGVnB1wKYM1PleJmBoW5LV4CC/view" TargetMode="External" Id="Rfd9693ce35b54a9c" /><Relationship Type="http://schemas.openxmlformats.org/officeDocument/2006/relationships/hyperlink" Target="https://drive.google.com/file/d/10va85KXVtcUB-iB0Dp9nHoMXwyKOWel1/view" TargetMode="External" Id="Rc3487ae612f44f0a" /><Relationship Type="http://schemas.openxmlformats.org/officeDocument/2006/relationships/hyperlink" Target="https://drive.google.com/file/d/1OMibrHp-AVy_7F_GLAsQhI6NA01zzSYc/view" TargetMode="External" Id="R9d97c4afbcbd489d" /><Relationship Type="http://schemas.openxmlformats.org/officeDocument/2006/relationships/hyperlink" Target="https://drive.google.com/file/d/110D7-8qm41DWI3H_PN6U4tO1whUUOAr5/view" TargetMode="External" Id="R7e64ec12dccf423d" /><Relationship Type="http://schemas.openxmlformats.org/officeDocument/2006/relationships/hyperlink" Target="https://hinariocatolico.com.br/oferendas/oferendas-26-c.pdf" TargetMode="External" Id="Re2529ca82dc94f1c" /><Relationship Type="http://schemas.openxmlformats.org/officeDocument/2006/relationships/hyperlink" Target="https://drive.google.com/file/d/1161iJyDl4LoUpumKMtgBTtkW9iE7EaM_/view" TargetMode="External" Id="R9232516d00684fa8" /><Relationship Type="http://schemas.openxmlformats.org/officeDocument/2006/relationships/hyperlink" Target="https://hinariocatolico.com.br/oferendas/oferendas-27-c.pdf" TargetMode="External" Id="R34003d404d4e4136" /><Relationship Type="http://schemas.openxmlformats.org/officeDocument/2006/relationships/hyperlink" Target="https://hinariocatolico.com.br/oferendas/oferendas-28-c.pdf" TargetMode="External" Id="Re3e7d4e1321b4a4a" /><Relationship Type="http://schemas.openxmlformats.org/officeDocument/2006/relationships/hyperlink" Target="https://drive.google.com/file/d/12A4VsqluxG2EGr8P1CQJUwnmjIOr3cIv/view" TargetMode="External" Id="R2632adde1fe64126" /><Relationship Type="http://schemas.openxmlformats.org/officeDocument/2006/relationships/hyperlink" Target="https://drive.google.com/file/d/1MglzR7Eed8wr4DBA4mwXS_bJvG1K0iCy/view" TargetMode="External" Id="Rde1b9a3366994af9" /><Relationship Type="http://schemas.openxmlformats.org/officeDocument/2006/relationships/hyperlink" Target="https://drive.google.com/file/d/1rrqiuUrUy2X7OqmW18Mhw3Exq4l5sXy9/view" TargetMode="External" Id="R144a8764009a40ca" /><Relationship Type="http://schemas.openxmlformats.org/officeDocument/2006/relationships/hyperlink" Target="https://hinariocatolico.com.br/oferendas/oferendas-29-c.pdf" TargetMode="External" Id="R8e3472c40d354c8e" /><Relationship Type="http://schemas.openxmlformats.org/officeDocument/2006/relationships/hyperlink" Target="https://drive.google.com/file/d/1Mkl45aztn-dDebMECxnbL55Al5tVXNer/view" TargetMode="External" Id="R6fa9282f70894b59" /><Relationship Type="http://schemas.openxmlformats.org/officeDocument/2006/relationships/hyperlink" Target="https://hinariocatolico.com.br/oferendas/oferendas-30-c.pdf" TargetMode="External" Id="Rb0f4d72a4e0e4796" /><Relationship Type="http://schemas.openxmlformats.org/officeDocument/2006/relationships/hyperlink" Target="https://drive.google.com/file/d/1ZQ80o6BEZ-RFhp5hMUmUbaLvrgk3d5yK/view" TargetMode="External" Id="Rdb7cb46fe4754303" /><Relationship Type="http://schemas.openxmlformats.org/officeDocument/2006/relationships/hyperlink" Target="https://drive.google.com/file/d/1MuvxYMgJX44RXrH9YSvndf0gJmmmYb4i/view" TargetMode="External" Id="R251b352d884843ae" /><Relationship Type="http://schemas.openxmlformats.org/officeDocument/2006/relationships/hyperlink" Target="https://drive.google.com/file/d/1eKrgcfSZ2jEQZQodtykvIsBVc_mUOety/view" TargetMode="External" Id="R830a8ff31347459e" /><Relationship Type="http://schemas.openxmlformats.org/officeDocument/2006/relationships/hyperlink" Target="https://hinariocatolico.com.br/oferendas/oferendas-31-c.pdf" TargetMode="External" Id="R5a7ef0671b9a4008" /><Relationship Type="http://schemas.openxmlformats.org/officeDocument/2006/relationships/hyperlink" Target="https://drive.google.com/file/d/1Nlfg3FEIf_UQueHB0wSo5x_bxgH0zQgp/view" TargetMode="External" Id="R70af9adfb5574ec4" /><Relationship Type="http://schemas.openxmlformats.org/officeDocument/2006/relationships/hyperlink" Target="https://hinariocatolico.com.br/oferendas/oferendas-32-c.pdf" TargetMode="External" Id="Rf2796884c970430b" /><Relationship Type="http://schemas.openxmlformats.org/officeDocument/2006/relationships/hyperlink" Target="https://drive.google.com/file/d/1PkbdIDqhEP3w3A5cXrGfukUHqt1aguiR/view" TargetMode="External" Id="R8cf40c0ec9644ed2" /><Relationship Type="http://schemas.openxmlformats.org/officeDocument/2006/relationships/hyperlink" Target="https://drive.google.com/file/d/1xo9J--Ybj4AUvy--_2HucUN8kAojSU7g/view" TargetMode="External" Id="R01f8eaa141a54387" /><Relationship Type="http://schemas.openxmlformats.org/officeDocument/2006/relationships/hyperlink" Target="https://drive.google.com/file/d/1uLeCPZ2Plyw2UW4Wi0KFECntHuXhbfsb/view" TargetMode="External" Id="R12d89c0405f740e5" /><Relationship Type="http://schemas.openxmlformats.org/officeDocument/2006/relationships/hyperlink" Target="https://drive.google.com/file/d/1r8bfDkexKy-ezrINRu44gN09uuyPJaos/view" TargetMode="External" Id="R51c660c1998a4f03" /><Relationship Type="http://schemas.openxmlformats.org/officeDocument/2006/relationships/hyperlink" Target="https://drive.google.com/file/d/19lo275HX_JM27DOGXQl1V-S7sWoqscKy/view" TargetMode="External" Id="Rd084dcffc8194f9a" /><Relationship Type="http://schemas.openxmlformats.org/officeDocument/2006/relationships/hyperlink" Target="https://drive.google.com/file/d/1HLZzVDVeW7FDgJOMZPibrVaUiD8bVP6N/view" TargetMode="External" Id="R22931120dc384bea" /><Relationship Type="http://schemas.openxmlformats.org/officeDocument/2006/relationships/hyperlink" Target="https://drive.google.com/file/d/1NmXS2VaVPTUmx5CT5YKsVVFwjr_I_T29/view" TargetMode="External" Id="R5172bcefffd24038" /><Relationship Type="http://schemas.openxmlformats.org/officeDocument/2006/relationships/hyperlink" Target="https://drive.google.com/file/d/1pphVnMJgQMI4ws3mWjw6HUYi5qtE8-p0/view" TargetMode="External" Id="R1e2224ca48cd4cae" /><Relationship Type="http://schemas.openxmlformats.org/officeDocument/2006/relationships/hyperlink" Target="https://drive.google.com/file/d/17yBXLGcj4h2pmcKRIdILJJp6kQdNkDHe/view" TargetMode="External" Id="R84ed0e6f96f043fd" /><Relationship Type="http://schemas.openxmlformats.org/officeDocument/2006/relationships/hyperlink" Target="https://drive.google.com/file/d/1qteKbJ_SpiSSkLix_IZcdKGnkd9hWfvR/view" TargetMode="External" Id="R8e5be657e534458c" /><Relationship Type="http://schemas.openxmlformats.org/officeDocument/2006/relationships/hyperlink" Target="https://drive.google.com/file/d/1gIsXWKVkjt4eX_wTO4mjjaHz3pDxc8b8/view" TargetMode="External" Id="R72e7bb41845443cd" /><Relationship Type="http://schemas.openxmlformats.org/officeDocument/2006/relationships/hyperlink" Target="https://drive.google.com/file/d/1iu5Mhc6wU_WDTvio6yGxM1hlvx6hk5mT/view" TargetMode="External" Id="R8a351a55ee4744e5" /><Relationship Type="http://schemas.openxmlformats.org/officeDocument/2006/relationships/hyperlink" Target="https://drive.google.com/file/d/1Dvw-KX3ddNO0mHeGpUeESjUA641vbpUS/view" TargetMode="External" Id="R136a315331624c0c" /><Relationship Type="http://schemas.openxmlformats.org/officeDocument/2006/relationships/hyperlink" Target="https://drive.google.com/file/d/1iwC4ysuptblLW_Kv_icNEKXGEEhoQz7r/view" TargetMode="External" Id="Rc997c0db629948ea" /><Relationship Type="http://schemas.openxmlformats.org/officeDocument/2006/relationships/hyperlink" Target="https://drive.google.com/file/d/1qVmV8lK_S3tfFn847sj379BRFfLlAH5M/view" TargetMode="External" Id="Rc788033fc5ad4728" /><Relationship Type="http://schemas.openxmlformats.org/officeDocument/2006/relationships/hyperlink" Target="https://drive.google.com/file/d/1eWd5oJwolPPsQe-5DmlgMT0m-tL8mMQz/view" TargetMode="External" Id="R1d6f4a9e454a4f54" /><Relationship Type="http://schemas.openxmlformats.org/officeDocument/2006/relationships/hyperlink" Target="https://drive.google.com/file/d/1pf5G48l5UGfRCcRk6JfVWRU7ShFKpPje/view" TargetMode="External" Id="Rde2b139113ce47dd" /><Relationship Type="http://schemas.openxmlformats.org/officeDocument/2006/relationships/hyperlink" Target="https://drive.google.com/file/d/10nN6QivoaVQAiLhdrNDtBwh_2mEacfT3/view" TargetMode="External" Id="Rd038e9585ef9460d" /><Relationship Type="http://schemas.openxmlformats.org/officeDocument/2006/relationships/hyperlink" Target="https://drive.google.com/file/d/1-q1tNE8t_av1XrGDXPQMcsGQ_y-BvNkC/view" TargetMode="External" Id="Reda5ed89e84d4361" /><Relationship Type="http://schemas.openxmlformats.org/officeDocument/2006/relationships/hyperlink" Target="https://drive.google.com/file/d/1nhDL5Jd2SQsexrIGdYFwDcC0gnII1tVA/view" TargetMode="External" Id="R08863309681345b4" /><Relationship Type="http://schemas.openxmlformats.org/officeDocument/2006/relationships/hyperlink" Target="https://drive.google.com/file/d/1ZRi4Np6Jk7cKgMTv9oDqajgi5kmu9WeT/view" TargetMode="External" Id="R79061caa9f1241ff" /><Relationship Type="http://schemas.openxmlformats.org/officeDocument/2006/relationships/hyperlink" Target="https://drive.google.com/file/d/1wbrRd-JANmdyG6vV8ImVmAJgafNNRGrn/view" TargetMode="External" Id="Rfb88a16105b24945" /><Relationship Type="http://schemas.openxmlformats.org/officeDocument/2006/relationships/hyperlink" Target="https://drive.google.com/file/d/1zAwui5wQ3iulc5_AyWrvSYvBeJbPAq0t/view" TargetMode="External" Id="R6b1c788ef1dd448c" /><Relationship Type="http://schemas.openxmlformats.org/officeDocument/2006/relationships/hyperlink" Target="https://drive.google.com/file/d/1jsvjLDM5bx07ZvmyxBomJ4KHOwLjxA_0/view" TargetMode="External" Id="Rcbb4e80d0dec42b8" /><Relationship Type="http://schemas.openxmlformats.org/officeDocument/2006/relationships/hyperlink" Target="https://drive.google.com/file/d/1C8IbsYHacHwjbxR2Ul7HR_WU2KAb-B67/view" TargetMode="External" Id="Rb0cc4110f09e4843" /><Relationship Type="http://schemas.openxmlformats.org/officeDocument/2006/relationships/hyperlink" Target="https://hinariocatolico.com.br/oferendas/oferendas-02-b.pdf" TargetMode="External" Id="R74fcffae43244e1b" /><Relationship Type="http://schemas.openxmlformats.org/officeDocument/2006/relationships/hyperlink" Target="https://drive.google.com/file/d/1gMj0ya7fzAAtL7D58e0ZR6yipnB81kBf/view" TargetMode="External" Id="R37374615dee84a9a" /><Relationship Type="http://schemas.openxmlformats.org/officeDocument/2006/relationships/hyperlink" Target="https://hinariocatolico.com.br/oferendas/oferendas-02-c.pdf" TargetMode="External" Id="R8c7a06dfb6524b13" /><Relationship Type="http://schemas.openxmlformats.org/officeDocument/2006/relationships/hyperlink" Target="https://drive.google.com/file/d/1O1H58mE9K7t3BhvKwoc2WgEpz1dpe20w/view" TargetMode="External" Id="Rf868a804205148d9" /><Relationship Type="http://schemas.openxmlformats.org/officeDocument/2006/relationships/hyperlink" Target="https://drive.google.com/file/d/1BiggSxEVzHCMXuBFs8oM4tmsLptUIKIh/view" TargetMode="External" Id="R9e21872ef1c346e3" /><Relationship Type="http://schemas.openxmlformats.org/officeDocument/2006/relationships/hyperlink" Target="https://drive.google.com/file/d/1yyX2TTi8_LLrNoLaIAO7FrXHfrke5qkA/view" TargetMode="External" Id="R6c8c7309f4634fbe" /><Relationship Type="http://schemas.openxmlformats.org/officeDocument/2006/relationships/hyperlink" Target="https://drive.google.com/file/d/1T9p6Yz-VZpdmj5ytWppSb1mGz6yX8_AR/view" TargetMode="External" Id="R7970f8b398a345c4" /><Relationship Type="http://schemas.openxmlformats.org/officeDocument/2006/relationships/hyperlink" Target="https://drive.google.com/file/d/1mILwOLHQcq1wmUsZ9GcETJyLrd7jxAK6/view" TargetMode="External" Id="R669f119e2faf478c" /><Relationship Type="http://schemas.openxmlformats.org/officeDocument/2006/relationships/hyperlink" Target="https://drive.google.com/file/d/1RhHkvGpj0F-rFn1j_lBP6XehZ5d8p4n7/view" TargetMode="External" Id="Rb9130542998848f4" /><Relationship Type="http://schemas.openxmlformats.org/officeDocument/2006/relationships/hyperlink" Target="https://drive.google.com/file/d/1tdYe3vzgse0Nqtrp_CHaVkSr9V1WKiTr/view" TargetMode="External" Id="R903c1612410242e3" /><Relationship Type="http://schemas.openxmlformats.org/officeDocument/2006/relationships/hyperlink" Target="https://drive.google.com/file/d/181Yu6k8WE5WdHOitD5SSiNByMH6bpfk-/view" TargetMode="External" Id="R54ff3d08a5e646df" /><Relationship Type="http://schemas.openxmlformats.org/officeDocument/2006/relationships/hyperlink" Target="https://drive.google.com/file/d/1jw_g6NNWc1UCsnb0WD9SylrbI7bZZinw/view" TargetMode="External" Id="Rd7af3083c1b74308" /><Relationship Type="http://schemas.openxmlformats.org/officeDocument/2006/relationships/hyperlink" Target="https://drive.google.com/file/d/141tGAc-a4OTJhVNu9H48FxXjGRyQRvkz/view" TargetMode="External" Id="R10468190c5394e76" /><Relationship Type="http://schemas.openxmlformats.org/officeDocument/2006/relationships/hyperlink" Target="https://hinariocatolico.com.br/oferendas/oferendas-17-b.pdf" TargetMode="External" Id="Rb6b7c5215cea4eb5" /><Relationship Type="http://schemas.openxmlformats.org/officeDocument/2006/relationships/hyperlink" Target="https://hinariocatolico.com.br/oferendas/oferendas-18-b.pdf" TargetMode="External" Id="R773fafb89c964cdb" /><Relationship Type="http://schemas.openxmlformats.org/officeDocument/2006/relationships/hyperlink" Target="https://drive.google.com/file/d/1BEpz059bNzj1YlNALCrcncNiF31Fl34t/view" TargetMode="External" Id="R46dc964db8614174" /><Relationship Type="http://schemas.openxmlformats.org/officeDocument/2006/relationships/hyperlink" Target="https://drive.google.com/file/d/1RakDDUKKagNCFQG9h5-J2NgwGU_G0BQr/view" TargetMode="External" Id="R588d8077b664448d" /><Relationship Type="http://schemas.openxmlformats.org/officeDocument/2006/relationships/hyperlink" Target="https://drive.google.com/file/d/1rE-chV1idzAYjyoEeynzZO8hJwfHD_Vm/view" TargetMode="External" Id="Rd7bea46570d54452" /><Relationship Type="http://schemas.openxmlformats.org/officeDocument/2006/relationships/hyperlink" Target="https://drive.google.com/file/d/1KEWYwGhLvQ5lQGNAr7RwQljGZhGMjnF2/view" TargetMode="External" Id="R18ee7766c48c4299" /><Relationship Type="http://schemas.openxmlformats.org/officeDocument/2006/relationships/hyperlink" Target="https://drive.google.com/file/d/1ZiCMQ43htDGgpjCaUk0-wKVNtakO3AXN/view" TargetMode="External" Id="R466764018e93459e" /><Relationship Type="http://schemas.openxmlformats.org/officeDocument/2006/relationships/hyperlink" Target="https://drive.google.com/file/d/1JSrzqT-0FwbmRAZE6qd550UKKsixAShd/view" TargetMode="External" Id="R529bf7edb0a7495c" /><Relationship Type="http://schemas.openxmlformats.org/officeDocument/2006/relationships/hyperlink" Target="https://drive.google.com/file/d/11IBnKDLX1L9xg2rn_hnl3Y2JjCJm-RVM/view" TargetMode="External" Id="Rf9863d22b567477b" /><Relationship Type="http://schemas.openxmlformats.org/officeDocument/2006/relationships/hyperlink" Target="https://hinariocatolico.com.br/oferendas/oferendas-19-b.pdf" TargetMode="External" Id="R93625dd3742e49e0" /><Relationship Type="http://schemas.openxmlformats.org/officeDocument/2006/relationships/hyperlink" Target="https://drive.google.com/file/d/1o_SBFKmroUkQvMyL7kLzPVoeZeksLwGe/view" TargetMode="External" Id="R4b84c46d7ddb488e" /><Relationship Type="http://schemas.openxmlformats.org/officeDocument/2006/relationships/hyperlink" Target="https://drive.google.com/file/d/1PoYQ7SDaRMEGx8MXCOgXbq3F1XkXHpRm/view" TargetMode="External" Id="R404d4429591b4752" /><Relationship Type="http://schemas.openxmlformats.org/officeDocument/2006/relationships/hyperlink" Target="https://drive.google.com/file/d/11NTSwpocDvSg8SjLNX6XWUv6OpgI2i2N/view" TargetMode="External" Id="Rd03263838ce046d4" /><Relationship Type="http://schemas.openxmlformats.org/officeDocument/2006/relationships/hyperlink" Target="https://hinariocatolico.com.br/oferendas/oferendas-20-b.pdf" TargetMode="External" Id="Rbd0f89f0126247db" /><Relationship Type="http://schemas.openxmlformats.org/officeDocument/2006/relationships/hyperlink" Target="https://drive.google.com/file/d/1gjelX6AoC6l9sWxLlYZPAaA13yVtCjct/view" TargetMode="External" Id="Rf5a78aeb82ab469c" /><Relationship Type="http://schemas.openxmlformats.org/officeDocument/2006/relationships/hyperlink" Target="https://drive.google.com/file/d/1hNQk6CjGB5ZEnKQ05exumaSAFWqpPIGh/view" TargetMode="External" Id="Rf5a494c476e44087" /><Relationship Type="http://schemas.openxmlformats.org/officeDocument/2006/relationships/hyperlink" Target="https://hinariocatolico.com.br/oferendas/oferendas-21-b.pdf" TargetMode="External" Id="R118a75d8c7ff40e5" /><Relationship Type="http://schemas.openxmlformats.org/officeDocument/2006/relationships/hyperlink" Target="https://drive.google.com/file/d/1_bmC-DvzBZ-wIlpeqo8rl0SmdQQqqI7r/view" TargetMode="External" Id="R4e05b2b56d864915" /><Relationship Type="http://schemas.openxmlformats.org/officeDocument/2006/relationships/hyperlink" Target="https://drive.google.com/file/d/1QYLlsZJE4h6FFNtnlx0XjMCOcrk6JhV8/view" TargetMode="External" Id="Ra534267bd80d421f" /><Relationship Type="http://schemas.openxmlformats.org/officeDocument/2006/relationships/hyperlink" Target="https://drive.google.com/file/d/1kiO5MzTUDY5AIs_JKUxJfo1a_wXuXo2F/view" TargetMode="External" Id="Rdcf520d952b34860" /><Relationship Type="http://schemas.openxmlformats.org/officeDocument/2006/relationships/hyperlink" Target="https://drive.google.com/file/d/1x4ynU2MCnsLeRa7z24xmrPzHphsm65Ch/view" TargetMode="External" Id="R95b62435bb474c47" /><Relationship Type="http://schemas.openxmlformats.org/officeDocument/2006/relationships/hyperlink" Target="https://drive.google.com/file/d/1w2iZ0s7KoPIZWx5Mn0fxdYCIXPzoWEMO/view" TargetMode="External" Id="R9f8be6b059174ccf" /><Relationship Type="http://schemas.openxmlformats.org/officeDocument/2006/relationships/hyperlink" Target="https://drive.google.com/file/d/1u-K4fOVW65yvwGOo2LNZmvWRZE78DBwo/view" TargetMode="External" Id="Re7775aa2178e44df" /><Relationship Type="http://schemas.openxmlformats.org/officeDocument/2006/relationships/hyperlink" Target="https://drive.google.com/file/d/1kCgaw3oxHjq_3ncW2aY-5Xf4Ue_PRSYY/view" TargetMode="External" Id="Ra38b590904dc427e" /><Relationship Type="http://schemas.openxmlformats.org/officeDocument/2006/relationships/hyperlink" Target="https://drive.google.com/file/d/1B8_Bb4Q28YUCuBSbyZeZLpqT7gc_PiFW/view" TargetMode="External" Id="R5cb7dfb1f4124fde" /><Relationship Type="http://schemas.openxmlformats.org/officeDocument/2006/relationships/hyperlink" Target="https://drive.google.com/file/d/14UkvQ5EX5NwvdUYB9XUKwB7u601JkhID/view" TargetMode="External" Id="Reaf2fdf286bd41e0" /><Relationship Type="http://schemas.openxmlformats.org/officeDocument/2006/relationships/hyperlink" Target="https://drive.google.com/file/d/1D7gsIEbQB4naMxkzzRWpFS8sCwDTri3l/view" TargetMode="External" Id="Rabd567de6d894590" /><Relationship Type="http://schemas.openxmlformats.org/officeDocument/2006/relationships/hyperlink" Target="https://drive.google.com/file/d/1v_1CaD-3Iu0hxUMfKqAN9YRFPlu-Gy-m/view" TargetMode="External" Id="R3c1a0fc8aaa543ee" /><Relationship Type="http://schemas.openxmlformats.org/officeDocument/2006/relationships/hyperlink" Target="https://drive.google.com/file/d/1XiVKSY0Jca2n5H1Em9U6eavFqdMtPBxn/view" TargetMode="External" Id="R2b67780396324d47" /><Relationship Type="http://schemas.openxmlformats.org/officeDocument/2006/relationships/hyperlink" Target="https://drive.google.com/file/d/1MDP88ouick6TTDdTDwIdVVFzMKQe6Ytq/view" TargetMode="External" Id="R2fef5560ee524c31" /><Relationship Type="http://schemas.openxmlformats.org/officeDocument/2006/relationships/hyperlink" Target="https://drive.google.com/file/d/1ty0nPIijXVxRfvFNRchwlctgruodCUD-/view" TargetMode="External" Id="Re9d9f2bb66194884" /><Relationship Type="http://schemas.openxmlformats.org/officeDocument/2006/relationships/hyperlink" Target="https://drive.google.com/file/d/1MVuJVuuj06AfDTcS2idyYwsdKr6QPjao/view" TargetMode="External" Id="Ra8a30720f1a244ca" /><Relationship Type="http://schemas.openxmlformats.org/officeDocument/2006/relationships/hyperlink" Target="https://drive.google.com/file/d/1jzKeQIhM2kc0bOqbl0MOF0ebIRPBRGtl/view" TargetMode="External" Id="R0fbcec472ffb408b" /><Relationship Type="http://schemas.openxmlformats.org/officeDocument/2006/relationships/hyperlink" Target="https://drive.google.com/file/d/1IlijaUQWXdLHs1_rJP2Bf66RXoZm3QQJ/view" TargetMode="External" Id="R09907db3a27a49c5" /><Relationship Type="http://schemas.openxmlformats.org/officeDocument/2006/relationships/hyperlink" Target="https://drive.google.com/file/d/1TSc5UboDT52LQP3d03BxYRcNivGavs9F/view" TargetMode="External" Id="R8b983097abf24c81" /><Relationship Type="http://schemas.openxmlformats.org/officeDocument/2006/relationships/hyperlink" Target="https://drive.google.com/file/d/1jQkF7nNCT1e9jYcqSkhLy6nBwaHus4cC/view" TargetMode="External" Id="R1d783d40602949c6" /><Relationship Type="http://schemas.openxmlformats.org/officeDocument/2006/relationships/hyperlink" Target="https://drive.google.com/file/d/16XqxpaH1tiNXFGQWNs7EVyaxarf01ZIQ/view" TargetMode="External" Id="R6fb773c7714d4a04" /><Relationship Type="http://schemas.openxmlformats.org/officeDocument/2006/relationships/hyperlink" Target="https://drive.google.com/file/d/1EfSrhMLoOCFI_xmrGx2gZfWOWEr19QkF/view" TargetMode="External" Id="Rdb2005f1b9ec450a" /><Relationship Type="http://schemas.openxmlformats.org/officeDocument/2006/relationships/hyperlink" Target="https://drive.google.com/file/d/1fiq7UZQuhN8S3PqAQtXHAz9v6nUSHPTp/view" TargetMode="External" Id="R247c12a6669b4cb2" /><Relationship Type="http://schemas.openxmlformats.org/officeDocument/2006/relationships/hyperlink" Target="https://drive.google.com/file/d/1k9CbWOdmOHa7OkSoAJ55fh8HFbNaHY8t/view" TargetMode="External" Id="R34f47dcee46248a7" /><Relationship Type="http://schemas.openxmlformats.org/officeDocument/2006/relationships/hyperlink" Target="https://drive.google.com/file/d/1qN0b5LCfuLrg0R3wdJmWgisDtJW9HSIp/view" TargetMode="External" Id="Rbba86777327d4a6d" /><Relationship Type="http://schemas.openxmlformats.org/officeDocument/2006/relationships/hyperlink" Target="https://drive.google.com/file/d/1ru27QNIfgulVNG2lLZvPTHM8qzL3dyqw/view" TargetMode="External" Id="Rd7389515dbcc45d1" /><Relationship Type="http://schemas.openxmlformats.org/officeDocument/2006/relationships/hyperlink" Target="https://drive.google.com/file/d/1M1dBgu2wp-Xpu4F9Isi85d68jbXDKoHC/view" TargetMode="External" Id="R6bcf8b0fed5c4353" /><Relationship Type="http://schemas.openxmlformats.org/officeDocument/2006/relationships/hyperlink" Target="https://drive.google.com/file/d/1Ohmt4SCsQ2ST22TBldje60OcDQhrwYDc/view" TargetMode="External" Id="Ra0c2b1f2429a4c67" /><Relationship Type="http://schemas.openxmlformats.org/officeDocument/2006/relationships/hyperlink" Target="https://drive.google.com/file/d/1ohG3BwSm01tnAI40CuRVyA0zLwoaLKoF/view" TargetMode="External" Id="R9aa1dea163af4da6" /><Relationship Type="http://schemas.openxmlformats.org/officeDocument/2006/relationships/hyperlink" Target="https://drive.google.com/file/d/1kBfZd2r6ITfRrFAPLeFFe17tnYzbGzHz/view" TargetMode="External" Id="Rfc65ec151d58443e" /><Relationship Type="http://schemas.openxmlformats.org/officeDocument/2006/relationships/hyperlink" Target="https://drive.google.com/file/d/1Wbry35SyDfKwBCGmJaYlEwGquY8Am3e9/view" TargetMode="External" Id="R9332a7c80bca4469" /><Relationship Type="http://schemas.openxmlformats.org/officeDocument/2006/relationships/hyperlink" Target="https://drive.google.com/file/d/1DpXMEDZs9JOfXBN_9R_M6UcUBY8CdS4M/view" TargetMode="External" Id="Rd19fc6205d794f50" /><Relationship Type="http://schemas.openxmlformats.org/officeDocument/2006/relationships/hyperlink" Target="https://drive.google.com/file/d/1jn9c9391p0TxhIzyRCtHmp6aDb17pyMM/view" TargetMode="External" Id="R9d19c9f9abb54c80" /><Relationship Type="http://schemas.openxmlformats.org/officeDocument/2006/relationships/hyperlink" Target="https://drive.google.com/file/d/131ykPkfxIxTMxhrhP0bfmRTxTvAY-2Qw/view" TargetMode="External" Id="Rc583584c8b8040a6" /><Relationship Type="http://schemas.openxmlformats.org/officeDocument/2006/relationships/hyperlink" Target="https://drive.google.com/file/d/10n5p930WacfSXztNwLNg61HbOi4uYtbM/view" TargetMode="External" Id="R293d78fbe31b4917" /><Relationship Type="http://schemas.openxmlformats.org/officeDocument/2006/relationships/hyperlink" Target="https://drive.google.com/file/d/18VRpTA53Mmnc9B7to-ijX63h2eFmhoJf/view" TargetMode="External" Id="R2ed3dfe4d1ca4576" /><Relationship Type="http://schemas.openxmlformats.org/officeDocument/2006/relationships/hyperlink" Target="https://drive.google.com/file/d/1iPr-kZNFEryV9kLU3Tbo87dbFwFHjeEI/view" TargetMode="External" Id="Rc804921319a0496b" /><Relationship Type="http://schemas.openxmlformats.org/officeDocument/2006/relationships/hyperlink" Target="https://drive.google.com/file/d/1MdScLmPY4aFQ4dzlEQuVY_QjeIdMxE7L/view" TargetMode="External" Id="Rff91e7241691491e" /><Relationship Type="http://schemas.openxmlformats.org/officeDocument/2006/relationships/hyperlink" Target="https://drive.google.com/file/d/1p-Y2WpSuvxBEpD4sQXQLVaAFjZPRN51Q/view" TargetMode="External" Id="R4bf86ae2c0754bc9" /><Relationship Type="http://schemas.openxmlformats.org/officeDocument/2006/relationships/hyperlink" Target="https://drive.google.com/file/d/1x9_PglAXnqa6AWPxgafqnm9bcOZPmflz/view" TargetMode="External" Id="Ra68c3c1ce37448b1" /><Relationship Type="http://schemas.openxmlformats.org/officeDocument/2006/relationships/hyperlink" Target="https://drive.google.com/file/d/1zYP1iadCVFz-9ekbzzI8zDbMFUbQfhbw/view" TargetMode="External" Id="R5361a265f63b48d5" /><Relationship Type="http://schemas.openxmlformats.org/officeDocument/2006/relationships/hyperlink" Target="https://drive.google.com/file/d/1Nnx_Qj2hh1BbQ67Au7NzWy2f90VY4Eny/view" TargetMode="External" Id="R6924a816a7fb4a82" /><Relationship Type="http://schemas.openxmlformats.org/officeDocument/2006/relationships/hyperlink" Target="https://drive.google.com/file/d/1nw8c9BJxUWAvoqMrvqNChsNu9o-04pI-/view" TargetMode="External" Id="R9009fa022fe94790" /><Relationship Type="http://schemas.openxmlformats.org/officeDocument/2006/relationships/hyperlink" Target="https://drive.google.com/file/d/1ZQAC4xJjQVM703XU7gqFG6Y-hIgL0kzR/view" TargetMode="External" Id="R57c5865198114891" /><Relationship Type="http://schemas.openxmlformats.org/officeDocument/2006/relationships/hyperlink" Target="https://drive.google.com/file/d/1jeWIYFg5-QaRsf_4M3rakcYkeyUnPaNS/view" TargetMode="External" Id="Ra8160b7d63b0478d" /><Relationship Type="http://schemas.openxmlformats.org/officeDocument/2006/relationships/hyperlink" Target="https://drive.google.com/file/d/1xUFAqfQX4tXxV6IkR6J8y6p9hE15ERM9/view" TargetMode="External" Id="R44cc1cf0f4274942" /><Relationship Type="http://schemas.openxmlformats.org/officeDocument/2006/relationships/hyperlink" Target="https://drive.google.com/file/d/1DlgClVW0FpVOMgLQ77cE4oERA3fSUd4h/view" TargetMode="External" Id="R53b728921585499b" /><Relationship Type="http://schemas.openxmlformats.org/officeDocument/2006/relationships/hyperlink" Target="https://drive.google.com/file/d/1DhbQbQe8rkovR63sp1Nd9hvGnRZW4r2U/view" TargetMode="External" Id="Raedd55a35c8f4d84" /><Relationship Type="http://schemas.openxmlformats.org/officeDocument/2006/relationships/hyperlink" Target="https://drive.google.com/file/d/1EhbsqV_nooMQUV78vvtmV12ujhf8acn7/view" TargetMode="External" Id="R49f082ba2f464ef6" /><Relationship Type="http://schemas.openxmlformats.org/officeDocument/2006/relationships/hyperlink" Target="https://drive.google.com/file/d/15_NURBlhLIlAbZRs_32vl5iBkPZROyNm/view" TargetMode="External" Id="R2c42cae020aa4ca1" /><Relationship Type="http://schemas.openxmlformats.org/officeDocument/2006/relationships/hyperlink" Target="https://drive.google.com/file/d/13iWm9y9IVFRrPBo39rOq4HFMkW8JnRbe/view" TargetMode="External" Id="R11bd8abff16041a7" /><Relationship Type="http://schemas.openxmlformats.org/officeDocument/2006/relationships/hyperlink" Target="https://drive.google.com/file/d/1JU5SX9I8JxFaTKZOrswmkXXYqus6IEeL/view" TargetMode="External" Id="Rf6491b770cea4e5f" /><Relationship Type="http://schemas.openxmlformats.org/officeDocument/2006/relationships/hyperlink" Target="https://drive.google.com/file/d/1Ym8U5xkoC9_95YWY2TIlXZ_HeKrYSDo1/view" TargetMode="External" Id="Rf66aa4f70d1b40ae" /><Relationship Type="http://schemas.openxmlformats.org/officeDocument/2006/relationships/hyperlink" Target="https://drive.google.com/file/d/1FWAVXI1IjfVxpGMK0lVESUXyyN4pjMmI/view" TargetMode="External" Id="R205bd839e90744b2" /><Relationship Type="http://schemas.openxmlformats.org/officeDocument/2006/relationships/hyperlink" Target="https://drive.google.com/file/d/1qkUyVwB65JCC-03vJEkrtysZ29ZVfi5a/view" TargetMode="External" Id="R2cbdb87ad40c4085" /><Relationship Type="http://schemas.openxmlformats.org/officeDocument/2006/relationships/hyperlink" Target="https://drive.google.com/file/d/11NuxRdV7e9ugX7l2-fvKl4MgBPxbHvaT/view" TargetMode="External" Id="Rb9693b15ae4e492c" /><Relationship Type="http://schemas.openxmlformats.org/officeDocument/2006/relationships/hyperlink" Target="https://drive.google.com/file/d/1uEW86dRA46CR6eoemdyy06DPfecxuvLd/view" TargetMode="External" Id="R7677308461524b36" /><Relationship Type="http://schemas.openxmlformats.org/officeDocument/2006/relationships/hyperlink" Target="https://drive.google.com/file/d/1FQNaPlzriMVKhE_CCKO0cnndu0gLxxmA/view" TargetMode="External" Id="R8505991591ae4c02" /><Relationship Type="http://schemas.openxmlformats.org/officeDocument/2006/relationships/hyperlink" Target="https://drive.google.com/file/d/1lEBYtZFIQZ1wvb0XI8P6ohtuX_yjRFb1/view" TargetMode="External" Id="Rb8a389ee1ad142c6" /><Relationship Type="http://schemas.openxmlformats.org/officeDocument/2006/relationships/hyperlink" Target="https://drive.google.com/file/d/14aTyKcVETNG31YTc8zWgipNVUAxZWjJl/view" TargetMode="External" Id="R6ecc9266220d49f4" /><Relationship Type="http://schemas.openxmlformats.org/officeDocument/2006/relationships/hyperlink" Target="https://drive.google.com/file/d/1LImzOlEfb0ZhfY4xebghPn3jzwqlvXi2/view" TargetMode="External" Id="Rde551ac96fdc467a" /><Relationship Type="http://schemas.openxmlformats.org/officeDocument/2006/relationships/hyperlink" Target="https://drive.google.com/file/d/1PkIFchkYWz5hIie3EtBlNgQPFxttEkFc/view" TargetMode="External" Id="R344d348e24fe4628" /><Relationship Type="http://schemas.openxmlformats.org/officeDocument/2006/relationships/hyperlink" Target="https://drive.google.com/file/d/1WZuCQg78HbA8EyM0eVaLXLXfd_TDjJO9/view" TargetMode="External" Id="Rcfcbb6d354ea4349" /><Relationship Type="http://schemas.openxmlformats.org/officeDocument/2006/relationships/hyperlink" Target="https://drive.google.com/file/d/1N6L9-23YUx1YimNht6N1YogvJWs-qCR0/view" TargetMode="External" Id="R797916e0c29c4dfd" /><Relationship Type="http://schemas.openxmlformats.org/officeDocument/2006/relationships/hyperlink" Target="https://drive.google.com/file/d/1tbBKTHzz8Z00aoW4t8l1rD-pJHrcT0gd/view" TargetMode="External" Id="R823c106d75b147a1" /><Relationship Type="http://schemas.openxmlformats.org/officeDocument/2006/relationships/hyperlink" Target="https://drive.google.com/file/d/1PhziS5QX2wajVF3AW_b18HqL1J0pxuRD/view" TargetMode="External" Id="Ra53a624575aa444b" /><Relationship Type="http://schemas.openxmlformats.org/officeDocument/2006/relationships/hyperlink" Target="https://drive.google.com/file/d/1anp4FjN1fIVU4Wrs9tXxDOb3Hajzu5pQ/view" TargetMode="External" Id="R6d54b561586c432b" /><Relationship Type="http://schemas.openxmlformats.org/officeDocument/2006/relationships/hyperlink" Target="https://drive.google.com/file/d/1ilzZsdL1QE7tDtiqCRQenTqsaJhl0Ll0/view" TargetMode="External" Id="R1f92362b80934547" /><Relationship Type="http://schemas.openxmlformats.org/officeDocument/2006/relationships/hyperlink" Target="https://drive.google.com/file/d/1EdbnG6XI25bYu78yTxDdloJv1YIGhycg/view" TargetMode="External" Id="R6311dbb03ac14906" /><Relationship Type="http://schemas.openxmlformats.org/officeDocument/2006/relationships/hyperlink" Target="https://drive.google.com/file/d/1wHdYoIg9tJ6r8WlohQMPFURYqlDbY_4F/view" TargetMode="External" Id="R3a44599488924c7b" /><Relationship Type="http://schemas.openxmlformats.org/officeDocument/2006/relationships/hyperlink" Target="https://drive.google.com/file/d/1YopS408_a_u5_-1LrfpSdu7WFFdq-irq/view" TargetMode="External" Id="Rf5512498485b45d3" /><Relationship Type="http://schemas.openxmlformats.org/officeDocument/2006/relationships/hyperlink" Target="https://drive.google.com/file/d/1jH_w_LVhp895tgl-mUJgW5G_cAvxQtPi/view" TargetMode="External" Id="R14c63e0fd1aa476e" /><Relationship Type="http://schemas.openxmlformats.org/officeDocument/2006/relationships/hyperlink" Target="https://drive.google.com/file/d/1xoaYJ8yEH9tKbbqwQ23wG5lCOYCKTXKc/view" TargetMode="External" Id="Ra2b08817b96c44e2" /><Relationship Type="http://schemas.openxmlformats.org/officeDocument/2006/relationships/comments" Target="/xl/comments1.xml" Id="R51ce2bb9bdd04950" /><Relationship Type="http://schemas.openxmlformats.org/officeDocument/2006/relationships/vmlDrawing" Target="/xl/drawings/vmldrawing.vml" Id="Re0ca28935c804ac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S6iszOqTn_MNs9vEDMxXOBP1gHcI4vE0/view" TargetMode="External" Id="R508669fd98fb49e2" /><Relationship Type="http://schemas.openxmlformats.org/officeDocument/2006/relationships/hyperlink" Target="https://drive.google.com/file/d/1NT3SrDCEPaPVtvcaOCYqNNOriijd0Vqh/view" TargetMode="External" Id="Rdaf5661b3c7f4530" /><Relationship Type="http://schemas.openxmlformats.org/officeDocument/2006/relationships/hyperlink" Target="https://drive.google.com/file/d/1SnWzth6Z36OhPH2eZ-psh1azr_9GYhLM/view" TargetMode="External" Id="Rd8adf6ebdd5444f5" /><Relationship Type="http://schemas.openxmlformats.org/officeDocument/2006/relationships/hyperlink" Target="https://drive.google.com/file/d/13Gch9G16b18Nz-xMuXqw5MRYF90fiWsI/view" TargetMode="External" Id="R4700b4976a794f5d" /><Relationship Type="http://schemas.openxmlformats.org/officeDocument/2006/relationships/hyperlink" Target="https://drive.google.com/file/d/1Abb8MnGZ4BABCjEBPTn4soFEk61Q2YLY/view" TargetMode="External" Id="R9dab3430be144e87" /><Relationship Type="http://schemas.openxmlformats.org/officeDocument/2006/relationships/hyperlink" Target="https://drive.google.com/file/d/1j8hmxo8VJbzYmrxg06JrYPPOxYCV8Q-j/view" TargetMode="External" Id="R16990f52909b4498" /><Relationship Type="http://schemas.openxmlformats.org/officeDocument/2006/relationships/hyperlink" Target="https://drive.google.com/file/d/1qA3AY8HIjRyPavk4oShKIRuiGo9JusxM/view" TargetMode="External" Id="R57f26c6b08144148" /><Relationship Type="http://schemas.openxmlformats.org/officeDocument/2006/relationships/hyperlink" Target="https://drive.google.com/file/d/1y176LSuw3VcMsRloMB-NOKixY2iwjW2L/view" TargetMode="External" Id="Rf2c853c04ea844f2" /><Relationship Type="http://schemas.openxmlformats.org/officeDocument/2006/relationships/hyperlink" Target="https://drive.google.com/file/d/1NUsyQNZEobdeWv9rjeyPvvsUoxEB1Sfv/view" TargetMode="External" Id="Rdd3d874b7fa24f2b" /><Relationship Type="http://schemas.openxmlformats.org/officeDocument/2006/relationships/hyperlink" Target="https://drive.google.com/file/d/1-oq9BYMUA4SQ-_Ke8xC3D4k8L1RQkchB/view" TargetMode="External" Id="R5e124108500246ec" /><Relationship Type="http://schemas.openxmlformats.org/officeDocument/2006/relationships/hyperlink" Target="https://drive.google.com/file/d/17lytb8E1ly4FW9RIXIhzBfbae0pB12R4/view" TargetMode="External" Id="R2b34b9b6a6044f94" /><Relationship Type="http://schemas.openxmlformats.org/officeDocument/2006/relationships/hyperlink" Target="https://drive.google.com/file/d/1o93IeMHwuUIF-TAYINx51n_vDAtbNf9A/view" TargetMode="External" Id="R0bb11a7b97eb4872" /><Relationship Type="http://schemas.openxmlformats.org/officeDocument/2006/relationships/hyperlink" Target="https://hinariocatolico.com.br/oferendas/oferendas-02-a.pdf" TargetMode="External" Id="Ra16f9715df004893" /><Relationship Type="http://schemas.openxmlformats.org/officeDocument/2006/relationships/hyperlink" Target="https://drive.google.com/file/d/1tiFUvRaq2J8iO_Oh1Eb91UJYxKg4MyAK/view" TargetMode="External" Id="Rb65ffe1f6d4647b6" /><Relationship Type="http://schemas.openxmlformats.org/officeDocument/2006/relationships/hyperlink" Target="https://drive.google.com/file/d/1X7OlMQ6zV9cEbBZPmPCryTKfsOxPajjT/view" TargetMode="External" Id="Rad8050265a554f31" /><Relationship Type="http://schemas.openxmlformats.org/officeDocument/2006/relationships/hyperlink" Target="https://drive.google.com/file/d/1xx3G6fHA8-VhC1_XXM18fTROjkb6pbf9/view" TargetMode="External" Id="R60d103862af64fd0" /><Relationship Type="http://schemas.openxmlformats.org/officeDocument/2006/relationships/hyperlink" Target="https://drive.google.com/file/d/10-lAXb_J5ynj7ew4bdmTIN6d0vpRBMAl/view" TargetMode="External" Id="R5aad258cc5e0474c" /><Relationship Type="http://schemas.openxmlformats.org/officeDocument/2006/relationships/hyperlink" Target="https://drive.google.com/file/d/1d72pZ6cuf3a-dMGIWeExZcY5l_nglVcz/view" TargetMode="External" Id="R50c4ee988f404855" /><Relationship Type="http://schemas.openxmlformats.org/officeDocument/2006/relationships/hyperlink" Target="https://drive.google.com/file/d/1DlvaYRNF5dYT23SyJlPEUPXoQUdogsZA/view" TargetMode="External" Id="Rcbd63970f5ef4101" /><Relationship Type="http://schemas.openxmlformats.org/officeDocument/2006/relationships/hyperlink" Target="https://drive.google.com/file/d/1yam--KO39m-HOZtiOXBNdS9lXSC7S3SX/view" TargetMode="External" Id="Rf36023aebd244f18" /><Relationship Type="http://schemas.openxmlformats.org/officeDocument/2006/relationships/hyperlink" Target="https://drive.google.com/file/d/1WtFgOUigwJRY-3blejdVUWB836iVPeiM/view" TargetMode="External" Id="Rf8851d332bf84e31" /><Relationship Type="http://schemas.openxmlformats.org/officeDocument/2006/relationships/hyperlink" Target="https://drive.google.com/file/d/19UPv8I7UN7ZpIUtdBkpVbfwp57p4t2CI/view" TargetMode="External" Id="R87c848ab01cc4b4b" /><Relationship Type="http://schemas.openxmlformats.org/officeDocument/2006/relationships/hyperlink" Target="https://hinariocatolico.com.br/oferendas/oferendas-03-b.pdf" TargetMode="External" Id="R76bfcff77b4f4421" /><Relationship Type="http://schemas.openxmlformats.org/officeDocument/2006/relationships/hyperlink" Target="https://drive.google.com/file/d/1M95q8PAf2rVWUQ4j6tP1DsQ6712Cwz41/view" TargetMode="External" Id="R07ea4c99f6a242e5" /><Relationship Type="http://schemas.openxmlformats.org/officeDocument/2006/relationships/hyperlink" Target="https://drive.google.com/file/d/1DEFlHLSH_IAp1lZraRFk5vqeoOal2uvm/view" TargetMode="External" Id="Re470a814170244a8" /><Relationship Type="http://schemas.openxmlformats.org/officeDocument/2006/relationships/hyperlink" Target="https://hinariocatolico.com.br/oferendas/oferendas-03-a.pdf" TargetMode="External" Id="R6a1e3762e0ec4b72" /><Relationship Type="http://schemas.openxmlformats.org/officeDocument/2006/relationships/hyperlink" Target="https://drive.google.com/file/d/110lIwO7yQ3tJOaqzRSXhtQIb700NuwrS/view" TargetMode="External" Id="R6a10fd2c98134c88" /><Relationship Type="http://schemas.openxmlformats.org/officeDocument/2006/relationships/hyperlink" Target="https://drive.google.com/file/d/1190DpfWJzl568YquFHSZOBr9e7XSbssY/view" TargetMode="External" Id="R48e8376bf19d488d" /><Relationship Type="http://schemas.openxmlformats.org/officeDocument/2006/relationships/hyperlink" Target="https://hinariocatolico.com.br/oferendas/oferendas-04-a.pdf" TargetMode="External" Id="Re29306b06a984545" /><Relationship Type="http://schemas.openxmlformats.org/officeDocument/2006/relationships/hyperlink" Target="https://hinariocatolico.com.br/oferendas/oferendas-06-c.pdf" TargetMode="External" Id="Rd9d3cee62926452c" /><Relationship Type="http://schemas.openxmlformats.org/officeDocument/2006/relationships/hyperlink" Target="https://drive.google.com/file/d/1lziplv3tndSO8F8Lrfdk6Ic2RpnY88na/view" TargetMode="External" Id="Rbc16f902023f4540" /><Relationship Type="http://schemas.openxmlformats.org/officeDocument/2006/relationships/hyperlink" Target="https://drive.google.com/file/d/1HXPDe6qPJTWWvlbQrKSTYiXuZa2ADnUM/view" TargetMode="External" Id="R45c582be58c7408c" /><Relationship Type="http://schemas.openxmlformats.org/officeDocument/2006/relationships/hyperlink" Target="https://hinariocatolico.com.br/oferendas/oferendas-05-a.pdf" TargetMode="External" Id="R0452ded8240c4f09" /><Relationship Type="http://schemas.openxmlformats.org/officeDocument/2006/relationships/hyperlink" Target="https://drive.google.com/file/d/1D5gehsRv_Z-Dp5QFiNzfZY5fG48ItKGZ/view" TargetMode="External" Id="Ra16f9c1549974ea6" /><Relationship Type="http://schemas.openxmlformats.org/officeDocument/2006/relationships/hyperlink" Target="https://hinariocatolico.com.br/oferendas/oferendas-06-a.pdf" TargetMode="External" Id="Rc3d67ba4486440c1" /><Relationship Type="http://schemas.openxmlformats.org/officeDocument/2006/relationships/hyperlink" Target="https://drive.google.com/file/d/10bU1Yb9P14ogo7a-b3gzfERapN2qWNZw/view" TargetMode="External" Id="R30a350fbd80a4893" /><Relationship Type="http://schemas.openxmlformats.org/officeDocument/2006/relationships/hyperlink" Target="https://hinariocatolico.com.br/oferendas/oferendas-07-c.pdf" TargetMode="External" Id="R089e01a8e3cf4b65" /><Relationship Type="http://schemas.openxmlformats.org/officeDocument/2006/relationships/hyperlink" Target="https://hinariocatolico.com.br/oferendas/oferendas-07-a.pdf" TargetMode="External" Id="R569cce352aef4078" /><Relationship Type="http://schemas.openxmlformats.org/officeDocument/2006/relationships/hyperlink" Target="https://drive.google.com/file/d/1isW-nn4TW3olAraDhsJ_ZSzA9cwwVGnO/view" TargetMode="External" Id="Re2ce69ed4ff04d07" /><Relationship Type="http://schemas.openxmlformats.org/officeDocument/2006/relationships/hyperlink" Target="https://drive.google.com/file/d/1m9BgyNkh_fHMI1mEd1fQKAzQY1aQY91b/view" TargetMode="External" Id="Rf7cc6194c0d64c86" /><Relationship Type="http://schemas.openxmlformats.org/officeDocument/2006/relationships/hyperlink" Target="https://drive.google.com/file/d/1o9dyYHYmAsWxGGLWcbsoaWNWextBbTBL/view" TargetMode="External" Id="R84d9e8f297674749" /><Relationship Type="http://schemas.openxmlformats.org/officeDocument/2006/relationships/hyperlink" Target="https://drive.google.com/file/d/104H5JepToxaUdgp4k5JRu5h8mCBxSKkF/view" TargetMode="External" Id="Rd5d74c08585645a1" /><Relationship Type="http://schemas.openxmlformats.org/officeDocument/2006/relationships/hyperlink" Target="https://drive.google.com/file/d/1weoIeRR1GduFmicJlOLbBpkUWNEbZHQ4/view" TargetMode="External" Id="R44f06b15acfc4c26" /><Relationship Type="http://schemas.openxmlformats.org/officeDocument/2006/relationships/hyperlink" Target="https://drive.google.com/file/d/1yz90zqmf_fJwF9LzoTUz5OGZ37vLFsvE/view" TargetMode="External" Id="R6c0d05927c294679" /><Relationship Type="http://schemas.openxmlformats.org/officeDocument/2006/relationships/hyperlink" Target="https://drive.google.com/file/d/1jrzQ03d8B_upu_rKHn_QfJuqqWF2fpe4/view" TargetMode="External" Id="R98ffb32eaa3949f0" /><Relationship Type="http://schemas.openxmlformats.org/officeDocument/2006/relationships/hyperlink" Target="https://drive.google.com/file/d/1oBnrsAqRLhTNs0M5hgbwaVz6hIBqSNCZ/view" TargetMode="External" Id="Rc3e54245a2464f26" /><Relationship Type="http://schemas.openxmlformats.org/officeDocument/2006/relationships/hyperlink" Target="https://drive.google.com/file/d/1Nn0HVYc8Es5hoDaOFxs4T34UcrlQUGpY/view" TargetMode="External" Id="R16c3217644fe4a21" /><Relationship Type="http://schemas.openxmlformats.org/officeDocument/2006/relationships/hyperlink" Target="https://drive.google.com/file/d/1pp3PRZoTcrvB8w2KDBfr7CjUHJDfmXzh/view" TargetMode="External" Id="Ra11e71f77d884992" /><Relationship Type="http://schemas.openxmlformats.org/officeDocument/2006/relationships/hyperlink" Target="https://hinariocatolico.com.br/oferendas/oferendas-19-c.pdf" TargetMode="External" Id="R29083bb721fc440e" /><Relationship Type="http://schemas.openxmlformats.org/officeDocument/2006/relationships/hyperlink" Target="https://hinariocatolico.com.br/oferendas/oferendas-25-c.pdf" TargetMode="External" Id="Ra25b03b3162348b1" /><Relationship Type="http://schemas.openxmlformats.org/officeDocument/2006/relationships/hyperlink" Target="https://hinariocatolico.com.br/oferendas/oferendas-08-a.pdf" TargetMode="External" Id="R2d97ae8c9aa74b4b" /><Relationship Type="http://schemas.openxmlformats.org/officeDocument/2006/relationships/hyperlink" Target="https://drive.google.com/file/d/1f6RzS8d_Lx-GjFUJT01pyne3N-bxoj22/view" TargetMode="External" Id="Rcb99d1c7c60949d9" /><Relationship Type="http://schemas.openxmlformats.org/officeDocument/2006/relationships/hyperlink" Target="https://drive.google.com/file/d/113iPcznGil1d0gWB8ZSdg6KYgT2_QQBP/view" TargetMode="External" Id="Rac425e1b8e9e4ee6" /><Relationship Type="http://schemas.openxmlformats.org/officeDocument/2006/relationships/hyperlink" Target="https://drive.google.com/file/d/1ODSyyC4b_34DxyH4JSjb3d9n89EFDYiT/view" TargetMode="External" Id="R9829561924154ed4" /><Relationship Type="http://schemas.openxmlformats.org/officeDocument/2006/relationships/hyperlink" Target="https://drive.google.com/file/d/1xDcLIvj-IUrMH59LddjKK9L0aKG9zR4m/view" TargetMode="External" Id="R77a14c9ee7e24767" /><Relationship Type="http://schemas.openxmlformats.org/officeDocument/2006/relationships/hyperlink" Target="https://hinariocatolico.com.br/oferendas/oferendas-17-c.pdf" TargetMode="External" Id="Rb2d0586ec75d4b06" /><Relationship Type="http://schemas.openxmlformats.org/officeDocument/2006/relationships/hyperlink" Target="https://drive.google.com/file/d/1eZl-ir4aW1iAT5zngQxUNFTVpnZ8gCy_/view" TargetMode="External" Id="R69d91d2a0d634d7a" /><Relationship Type="http://schemas.openxmlformats.org/officeDocument/2006/relationships/hyperlink" Target="https://drive.google.com/file/d/114JRjKA6xdAaWC2hPmtwjZOtj3VpFF2c/view" TargetMode="External" Id="R84a3ce076fc2461f" /><Relationship Type="http://schemas.openxmlformats.org/officeDocument/2006/relationships/hyperlink" Target="https://drive.google.com/file/d/1xKXTucnQB0rgat1_hD1kNpB5VzC71M3V/view" TargetMode="External" Id="R6ead51df6d7747ab" /><Relationship Type="http://schemas.openxmlformats.org/officeDocument/2006/relationships/hyperlink" Target="https://hinariocatolico.com.br/oferendas/oferendas-08-c.pdf" TargetMode="External" Id="R3ccdd8b5464040a2" /><Relationship Type="http://schemas.openxmlformats.org/officeDocument/2006/relationships/hyperlink" Target="https://drive.google.com/file/d/11L0ktdgBJwlbUVsM4leHmkENuvr9YIVk/view" TargetMode="External" Id="R234107375ea54f58" /><Relationship Type="http://schemas.openxmlformats.org/officeDocument/2006/relationships/hyperlink" Target="https://hinariocatolico.com.br/oferendas/oferendas-26-a.pdf" TargetMode="External" Id="Rf32ed117158b4410" /><Relationship Type="http://schemas.openxmlformats.org/officeDocument/2006/relationships/hyperlink" Target="https://drive.google.com/file/d/1ZsRyodg_Sa4KfZ4nyl-Zq_g7-E2CwboQ/view" TargetMode="External" Id="Rb6f6822a2ec64bcb" /><Relationship Type="http://schemas.openxmlformats.org/officeDocument/2006/relationships/hyperlink" Target="https://drive.google.com/file/d/1SSB6UirVvlq71rPlUeuG5AVayRb0HcVB/view" TargetMode="External" Id="R86a3c5e0e11a4b93" /><Relationship Type="http://schemas.openxmlformats.org/officeDocument/2006/relationships/hyperlink" Target="https://hinariocatolico.com.br/oferendas/oferendas-09-a.pdf" TargetMode="External" Id="R81f7be8afdad4f84" /><Relationship Type="http://schemas.openxmlformats.org/officeDocument/2006/relationships/hyperlink" Target="https://drive.google.com/file/d/115x6nITll_pPjwWLeFpUHzHj3F5RaEfQ/view" TargetMode="External" Id="R8181275feea340c4" /><Relationship Type="http://schemas.openxmlformats.org/officeDocument/2006/relationships/hyperlink" Target="https://hinariocatolico.com.br/oferendas/oferendas-06-b.pdf" TargetMode="External" Id="Rc6d9a8bcf0324f43" /><Relationship Type="http://schemas.openxmlformats.org/officeDocument/2006/relationships/hyperlink" Target="https://drive.google.com/file/d/11Kue6mmJfmIoOna9RFkNtEQNwAv6yDCn/view" TargetMode="External" Id="Re2359b1aea4e4604" /><Relationship Type="http://schemas.openxmlformats.org/officeDocument/2006/relationships/hyperlink" Target="https://hinariocatolico.com.br/oferendas/oferendas-09-c.pdf" TargetMode="External" Id="R78dbe27642f24d75" /><Relationship Type="http://schemas.openxmlformats.org/officeDocument/2006/relationships/hyperlink" Target="https://hinariocatolico.com.br/oferendas/oferendas-21-c.pdf" TargetMode="External" Id="Rf74e812e0b554d41" /><Relationship Type="http://schemas.openxmlformats.org/officeDocument/2006/relationships/hyperlink" Target="https://drive.google.com/file/d/1M80f_GShsXkm-gATAcpFvvL81TJydqZP/view" TargetMode="External" Id="R0cf114e96da24210" /><Relationship Type="http://schemas.openxmlformats.org/officeDocument/2006/relationships/hyperlink" Target="https://drive.google.com/file/d/1ZcMwc8Yg1m8_FiCyRpX0OKDU5ONjdD-_/view" TargetMode="External" Id="Rbacea9a5d4c247f5" /><Relationship Type="http://schemas.openxmlformats.org/officeDocument/2006/relationships/hyperlink" Target="https://hinariocatolico.com.br/oferendas/oferendas-12-b.pdf" TargetMode="External" Id="R6cfec1470cfc4e97" /><Relationship Type="http://schemas.openxmlformats.org/officeDocument/2006/relationships/hyperlink" Target="https://drive.google.com/file/d/11BHn2IqTvl1t4WAwDld-wGOS5G7G0MoY/view" TargetMode="External" Id="Rb0495eed8a0e463c" /><Relationship Type="http://schemas.openxmlformats.org/officeDocument/2006/relationships/hyperlink" Target="https://drive.google.com/file/d/10klCPEXWe5_jNf1NlGFIu8NhZJruh0NE/view" TargetMode="External" Id="Ra5de00890d5d4705" /><Relationship Type="http://schemas.openxmlformats.org/officeDocument/2006/relationships/hyperlink" Target="https://hinariocatolico.com.br/oferendas/oferendas-10-a.pdf" TargetMode="External" Id="Rc9c0dd0ebf974b33" /><Relationship Type="http://schemas.openxmlformats.org/officeDocument/2006/relationships/hyperlink" Target="https://drive.google.com/file/d/1YerbAh8EhQJwI3-uAAc9QgBBeUrRnklE/view" TargetMode="External" Id="R10578a69f4a24b69" /><Relationship Type="http://schemas.openxmlformats.org/officeDocument/2006/relationships/hyperlink" Target="https://drive.google.com/file/d/11BFd-HGEeG9xlSCscb37finuHIxZWzzK/view" TargetMode="External" Id="Rfbc4a4e8676942f0" /><Relationship Type="http://schemas.openxmlformats.org/officeDocument/2006/relationships/hyperlink" Target="https://hinariocatolico.com.br/oferendas/oferendas-08-b.pdf" TargetMode="External" Id="R437de0b4c67b467f" /><Relationship Type="http://schemas.openxmlformats.org/officeDocument/2006/relationships/hyperlink" Target="https://hinariocatolico.com.br/oferendas/oferendas-13-b.pdf" TargetMode="External" Id="Rad2161d835874362" /><Relationship Type="http://schemas.openxmlformats.org/officeDocument/2006/relationships/hyperlink" Target="https://drive.google.com/file/d/1OaA33FDM1-kD7btWu9rW1a84x976d167/view" TargetMode="External" Id="Rdb86a9bf7c7f403f" /><Relationship Type="http://schemas.openxmlformats.org/officeDocument/2006/relationships/hyperlink" Target="https://drive.google.com/file/d/1o2vNLNgppuMuGU3sX0Xz2ak2X7nExXQj/view" TargetMode="External" Id="Rd2c7467e4f044f5d" /><Relationship Type="http://schemas.openxmlformats.org/officeDocument/2006/relationships/hyperlink" Target="https://drive.google.com/file/d/1t4zvldviZtmbBlylGTqFOICEPElK9FnB/view" TargetMode="External" Id="R641f441f884644e9" /><Relationship Type="http://schemas.openxmlformats.org/officeDocument/2006/relationships/hyperlink" Target="https://hinariocatolico.com.br/oferendas/oferendas-11-a.pdf" TargetMode="External" Id="Rf640be92f1944e3a" /><Relationship Type="http://schemas.openxmlformats.org/officeDocument/2006/relationships/hyperlink" Target="https://hinariocatolico.com.br/oferendas/oferendas-14-c.pdf" TargetMode="External" Id="R294641ffd3974c3b" /><Relationship Type="http://schemas.openxmlformats.org/officeDocument/2006/relationships/hyperlink" Target="https://drive.google.com/file/d/1tAxPGgbIsOixexLeCPIgwzJGzOxXFh7n/view" TargetMode="External" Id="Rfb31c59e0139471d" /><Relationship Type="http://schemas.openxmlformats.org/officeDocument/2006/relationships/hyperlink" Target="https://drive.google.com/file/d/1yt8HdqjKI1tMYf_hn9rSNTdhdzGluUDr/view" TargetMode="External" Id="R40a48bdd19cf429c" /><Relationship Type="http://schemas.openxmlformats.org/officeDocument/2006/relationships/hyperlink" Target="https://drive.google.com/file/d/1BsZJLLEh7p1l2wAt-g_oRz15jjKjoWR8/view" TargetMode="External" Id="R9709ac488801479b" /><Relationship Type="http://schemas.openxmlformats.org/officeDocument/2006/relationships/hyperlink" Target="https://drive.google.com/file/d/15NytlaFnykHxTQOfTYqeppbbwiatZMln/view" TargetMode="External" Id="R10862df390c848f4" /><Relationship Type="http://schemas.openxmlformats.org/officeDocument/2006/relationships/hyperlink" Target="https://drive.google.com/file/d/1L9k69-5gsyDb5yPk8ESegF8-uHwAwY2T/view" TargetMode="External" Id="R9ea89a0fece44732" /><Relationship Type="http://schemas.openxmlformats.org/officeDocument/2006/relationships/hyperlink" Target="https://hinariocatolico.com.br/oferendas/oferendas-33-c.pdf" TargetMode="External" Id="R8156ac3d8cf94621" /><Relationship Type="http://schemas.openxmlformats.org/officeDocument/2006/relationships/hyperlink" Target="https://drive.google.com/file/d/1NEJPHOWSki-1o4Jt9yZGJwPPXYU5dEo7/view" TargetMode="External" Id="R4559595e0ced491a" /><Relationship Type="http://schemas.openxmlformats.org/officeDocument/2006/relationships/hyperlink" Target="https://hinariocatolico.com.br/oferendas/oferendas-12-a.pdf" TargetMode="External" Id="R30847c14f7d14f8d" /><Relationship Type="http://schemas.openxmlformats.org/officeDocument/2006/relationships/hyperlink" Target="https://drive.google.com/file/d/1Cy3m4WzsKGJUKHgZukAPGXIWRrbd3C-g/view" TargetMode="External" Id="Rb99a1590588042d2" /><Relationship Type="http://schemas.openxmlformats.org/officeDocument/2006/relationships/hyperlink" Target="https://drive.google.com/file/d/1-jkpajVdXAbB2PJAkg1eZ6kPnGjmYt5-/view" TargetMode="External" Id="R7f0bbd0a64e74f0a" /><Relationship Type="http://schemas.openxmlformats.org/officeDocument/2006/relationships/hyperlink" Target="https://hinariocatolico.com.br/oferendas/oferendas-23-c.pdf" TargetMode="External" Id="R96a893bbe46e41bd" /><Relationship Type="http://schemas.openxmlformats.org/officeDocument/2006/relationships/hyperlink" Target="https://drive.google.com/file/d/1IanSQ4WuYL9OrC6qJd2IyiVvRXofkkyy/view" TargetMode="External" Id="R3b03f7bd35ee48fc" /><Relationship Type="http://schemas.openxmlformats.org/officeDocument/2006/relationships/hyperlink" Target="https://drive.google.com/file/d/10tUJnsjnPecm3GaWKNumRR3IN8FJi_OP/view" TargetMode="External" Id="R20b6d0bf899b4648" /><Relationship Type="http://schemas.openxmlformats.org/officeDocument/2006/relationships/hyperlink" Target="https://hinariocatolico.com.br/oferendas/oferendas-13-a.pdf" TargetMode="External" Id="R81aa3e3648c14901" /><Relationship Type="http://schemas.openxmlformats.org/officeDocument/2006/relationships/hyperlink" Target="https://drive.google.com/file/d/1IJpJ_Ql7nQ28wt1EQXytI8q1uQRQZf3Y/view" TargetMode="External" Id="R5eecb6d85b544c14" /><Relationship Type="http://schemas.openxmlformats.org/officeDocument/2006/relationships/hyperlink" Target="https://drive.google.com/file/d/1NRhIj_GPgA4HsmoEQOcet2Ds2QRnLOMA/view" TargetMode="External" Id="Ra2ec9c6537304f04" /><Relationship Type="http://schemas.openxmlformats.org/officeDocument/2006/relationships/hyperlink" Target="https://drive.google.com/file/d/1GZtwXx3huIdq0hHvIexnuBOPpWGSpDea/view" TargetMode="External" Id="R42cdab61f5b84206" /><Relationship Type="http://schemas.openxmlformats.org/officeDocument/2006/relationships/hyperlink" Target="https://drive.google.com/file/d/1M9TN70WCdCh1N7dec5D2jE6wO-oU1go-/view" TargetMode="External" Id="Rc434767844bc4564" /><Relationship Type="http://schemas.openxmlformats.org/officeDocument/2006/relationships/hyperlink" Target="https://drive.google.com/file/d/1XvIx5gU_q18ap9U5QAYO8jlOVRna6jlG/view" TargetMode="External" Id="Ra46fb4cfa6254f2a" /><Relationship Type="http://schemas.openxmlformats.org/officeDocument/2006/relationships/hyperlink" Target="https://drive.google.com/file/d/1XayzGa8x0m8Ualm1ZG5Q-th4Q0IiU7oz/view" TargetMode="External" Id="R589c5d09a6cf4896" /><Relationship Type="http://schemas.openxmlformats.org/officeDocument/2006/relationships/hyperlink" Target="https://drive.google.com/file/d/1O0e2pfTnQOSO466XQuLvUVmSf9GQ_D-E/view" TargetMode="External" Id="R9deaae7ec913431f" /><Relationship Type="http://schemas.openxmlformats.org/officeDocument/2006/relationships/hyperlink" Target="https://hinariocatolico.com.br/oferendas/oferendas-14-a.pdf" TargetMode="External" Id="Rf72d60c0fdca4981" /><Relationship Type="http://schemas.openxmlformats.org/officeDocument/2006/relationships/hyperlink" Target="https://drive.google.com/file/d/1NvoZfAg9KH51k8qBAvBiLA_lZQNX78tM/view" TargetMode="External" Id="R83c33c3043e44cd3" /><Relationship Type="http://schemas.openxmlformats.org/officeDocument/2006/relationships/hyperlink" Target="https://drive.google.com/file/d/1SQGD2WrqOyKDkyT2aBi-axTRQuePlZ3q/view" TargetMode="External" Id="R72bc993157d94695" /><Relationship Type="http://schemas.openxmlformats.org/officeDocument/2006/relationships/hyperlink" Target="https://drive.google.com/file/d/11KnShGdLgQLlS2KvRLrPwCLA8XPTf0bm/view" TargetMode="External" Id="Rfc730c0d08794263" /><Relationship Type="http://schemas.openxmlformats.org/officeDocument/2006/relationships/hyperlink" Target="https://hinariocatolico.com.br/oferendas/oferendas-09-b.pdf" TargetMode="External" Id="Reb4dcb52e59146c3" /><Relationship Type="http://schemas.openxmlformats.org/officeDocument/2006/relationships/hyperlink" Target="https://hinariocatolico.com.br/oferendas/oferendas-10-b.pdf" TargetMode="External" Id="R73ca191e913e4aa1" /><Relationship Type="http://schemas.openxmlformats.org/officeDocument/2006/relationships/hyperlink" Target="https://drive.google.com/file/d/1lYqz_FJyzCTBy-A7XbXxJliFL_2zPWx4/view" TargetMode="External" Id="R64c1425b5b874b09" /><Relationship Type="http://schemas.openxmlformats.org/officeDocument/2006/relationships/hyperlink" Target="https://drive.google.com/file/d/1zLIjAMSwdo21hXhIp0FSdSipXpYJ2iXw/view" TargetMode="External" Id="R1988b2567cbf4444" /><Relationship Type="http://schemas.openxmlformats.org/officeDocument/2006/relationships/hyperlink" Target="https://hinariocatolico.com.br/oferendas/oferendas-15-a.pdf" TargetMode="External" Id="R319cc22813a04d34" /><Relationship Type="http://schemas.openxmlformats.org/officeDocument/2006/relationships/hyperlink" Target="https://drive.google.com/file/d/1NeI7XY3FnAGzQAwMhKnWW90dVlDhI8cO/view" TargetMode="External" Id="Rdca50c9df20843e1" /><Relationship Type="http://schemas.openxmlformats.org/officeDocument/2006/relationships/hyperlink" Target="https://drive.google.com/file/d/1eskFRotbfUd2KhhV3bCoGr8-zszzDeKb/view" TargetMode="External" Id="R78ad9d1dfa3c4c6d" /><Relationship Type="http://schemas.openxmlformats.org/officeDocument/2006/relationships/hyperlink" Target="https://drive.google.com/file/d/1ONw10b7l5Nd4_MxrF0J3j6hOPn3RWUoo/view" TargetMode="External" Id="R15e1bd9b9d294967" /><Relationship Type="http://schemas.openxmlformats.org/officeDocument/2006/relationships/hyperlink" Target="https://hinariocatolico.com.br/oferendas/oferendas-16-a.pdf" TargetMode="External" Id="R767ddf9269c84308" /><Relationship Type="http://schemas.openxmlformats.org/officeDocument/2006/relationships/hyperlink" Target="https://drive.google.com/file/d/1l1dzA1aTwSVdoMdrDE40dEIKYt5YJR18/view" TargetMode="External" Id="R9491dbf824974b17" /><Relationship Type="http://schemas.openxmlformats.org/officeDocument/2006/relationships/hyperlink" Target="https://hinariocatolico.com.br/oferendas/oferendas-17-a.pdf" TargetMode="External" Id="R5a1fce4ab240484f" /><Relationship Type="http://schemas.openxmlformats.org/officeDocument/2006/relationships/hyperlink" Target="https://hinariocatolico.com.br/oferendas/oferendas-14-b.pdf" TargetMode="External" Id="R02cd6c036f204890" /><Relationship Type="http://schemas.openxmlformats.org/officeDocument/2006/relationships/hyperlink" Target="https://drive.google.com/file/d/1RR2ielKEG4DM_-Et25PV8U6dXj86LFSm/view" TargetMode="External" Id="Rd51c28429b204bb3" /><Relationship Type="http://schemas.openxmlformats.org/officeDocument/2006/relationships/hyperlink" Target="https://drive.google.com/file/d/1wjyQOKWUrcX6ZBNQ8mlVFQhLoXAzleIH/view" TargetMode="External" Id="Rff7d9c6c02de450a" /><Relationship Type="http://schemas.openxmlformats.org/officeDocument/2006/relationships/hyperlink" Target="https://hinariocatolico.com.br/oferendas/oferendas-04-c.pdf" TargetMode="External" Id="R8beb8b1d273c44ea" /><Relationship Type="http://schemas.openxmlformats.org/officeDocument/2006/relationships/hyperlink" Target="https://drive.google.com/file/d/1BU6IRNM2h6y7Ck1f_2nl7l29xurq0uMF/view" TargetMode="External" Id="Rc999b049333440ad" /><Relationship Type="http://schemas.openxmlformats.org/officeDocument/2006/relationships/hyperlink" Target="https://drive.google.com/file/d/1E35ht2AgWLO80IGjL3F1tDonq4mP4-2v/view" TargetMode="External" Id="Ra374bb34c5484e0e" /><Relationship Type="http://schemas.openxmlformats.org/officeDocument/2006/relationships/hyperlink" Target="https://drive.google.com/file/d/121sODqnavJaZRbWDjqmmSqZniVkxerGq/view" TargetMode="External" Id="R4803d5d0f2f44424" /><Relationship Type="http://schemas.openxmlformats.org/officeDocument/2006/relationships/hyperlink" Target="https://hinariocatolico.com.br/oferendas/oferendas-19-a.pdf" TargetMode="External" Id="R802a8d6bd1e745fc" /><Relationship Type="http://schemas.openxmlformats.org/officeDocument/2006/relationships/hyperlink" Target="https://drive.google.com/file/d/14HXQZKtPDl2Ye8WGEkI0mf8V0jhoEw_0/view" TargetMode="External" Id="R1431195e2bcf4544" /><Relationship Type="http://schemas.openxmlformats.org/officeDocument/2006/relationships/hyperlink" Target="https://drive.google.com/file/d/10t18WQ1dNReyRK_TrvUZ7iORTRUi-BOW/view" TargetMode="External" Id="R76472fde3b3b4ccd" /><Relationship Type="http://schemas.openxmlformats.org/officeDocument/2006/relationships/hyperlink" Target="https://hinariocatolico.com.br/oferendas/oferendas-20-a.pdf" TargetMode="External" Id="R7504adcd97794bc5" /><Relationship Type="http://schemas.openxmlformats.org/officeDocument/2006/relationships/hyperlink" Target="https://drive.google.com/file/d/15dxacmfjBVlQVluLc5BffR2LMFPG6sBC/view" TargetMode="External" Id="R81b2b6bb63334162" /><Relationship Type="http://schemas.openxmlformats.org/officeDocument/2006/relationships/hyperlink" Target="https://hinariocatolico.com.br/oferendas/oferendas-18-a.pdf" TargetMode="External" Id="R03227ee3eddc4243" /><Relationship Type="http://schemas.openxmlformats.org/officeDocument/2006/relationships/hyperlink" Target="https://hinariocatolico.com.br/oferendas/oferendas-12-c.pdf" TargetMode="External" Id="Re0a5ce7dcf454f50" /><Relationship Type="http://schemas.openxmlformats.org/officeDocument/2006/relationships/hyperlink" Target="https://drive.google.com/file/d/1haXYaA5k9dPP5vqIxFgfBDTDuJN5EX1g/view" TargetMode="External" Id="Re29c9dc8f5804d9d" /><Relationship Type="http://schemas.openxmlformats.org/officeDocument/2006/relationships/hyperlink" Target="https://drive.google.com/file/d/1lWTqgCsSXtA5msc72SF3XzBoc8O0uAf1/view" TargetMode="External" Id="Re8914d8337b34c25" /><Relationship Type="http://schemas.openxmlformats.org/officeDocument/2006/relationships/hyperlink" Target="https://drive.google.com/file/d/1KlJbhdFqoESoZZ8Ja-nu-tPUPwduB-xY/view" TargetMode="External" Id="Rc4eae6f7aa3749c6" /><Relationship Type="http://schemas.openxmlformats.org/officeDocument/2006/relationships/hyperlink" Target="https://hinariocatolico.com.br/oferendas/oferendas-21-a.pdf" TargetMode="External" Id="Rcd1136c6bcbc4c15" /><Relationship Type="http://schemas.openxmlformats.org/officeDocument/2006/relationships/hyperlink" Target="https://drive.google.com/file/d/1eiRUHfTCRwJdr66YVHVR6Ju9ixduC5KC/view" TargetMode="External" Id="R6a8939f34174427f" /><Relationship Type="http://schemas.openxmlformats.org/officeDocument/2006/relationships/hyperlink" Target="https://drive.google.com/file/d/1wEPBdDbaz5Sal9m8AqhuPvakGe4WIwoK/view" TargetMode="External" Id="Rfc3c797ccc47479b" /><Relationship Type="http://schemas.openxmlformats.org/officeDocument/2006/relationships/hyperlink" Target="https://drive.google.com/file/d/1_DtyZpdery1QL7JTYrW9JSYnHgZopQRe/view" TargetMode="External" Id="Ra7b82bee49474111" /><Relationship Type="http://schemas.openxmlformats.org/officeDocument/2006/relationships/hyperlink" Target="https://drive.google.com/file/d/1sIFe--X4jwrvwLPlMLjwcMmAy1ZvZZBf/view" TargetMode="External" Id="R0fe9ea7999014c9f" /><Relationship Type="http://schemas.openxmlformats.org/officeDocument/2006/relationships/hyperlink" Target="https://drive.google.com/file/d/1JNyhiw5gvKuwgw5mFjZ_SqZP46KXDgvm/view" TargetMode="External" Id="R30ce39cd32bf498a" /><Relationship Type="http://schemas.openxmlformats.org/officeDocument/2006/relationships/hyperlink" Target="https://hinariocatolico.com.br/oferendas/oferendas-22-a.pdf" TargetMode="External" Id="R304cd74a92c64481" /><Relationship Type="http://schemas.openxmlformats.org/officeDocument/2006/relationships/hyperlink" Target="https://hinariocatolico.com.br/oferendas/oferendas-24-b.pdf" TargetMode="External" Id="R348a067e2028435c" /><Relationship Type="http://schemas.openxmlformats.org/officeDocument/2006/relationships/hyperlink" Target="https://drive.google.com/file/d/1w7ECuUP5-NNfyuOB8LTS6pmpnBH7R_Eu/view" TargetMode="External" Id="R4299946b872a4c7e" /><Relationship Type="http://schemas.openxmlformats.org/officeDocument/2006/relationships/hyperlink" Target="https://drive.google.com/file/d/1y1qoXnFxVelU9_DYYDEqg6niNqTLAmlM/view" TargetMode="External" Id="R5f398a66da6f49f6" /><Relationship Type="http://schemas.openxmlformats.org/officeDocument/2006/relationships/hyperlink" Target="https://drive.google.com/file/d/1jlmUya4x5g0QdgC4J0bYbYwTPXrdz-gG/view" TargetMode="External" Id="R6c4bd77a34e047e0" /><Relationship Type="http://schemas.openxmlformats.org/officeDocument/2006/relationships/hyperlink" Target="https://drive.google.com/file/d/1_qVOpmDVCzWqqLc5WnOys004X7S6GnTt/view" TargetMode="External" Id="R25b892dbfb414c4a" /><Relationship Type="http://schemas.openxmlformats.org/officeDocument/2006/relationships/hyperlink" Target="https://drive.google.com/file/d/1iqHNEBud__inqd--kgC3y4vTWBmAg5Yc/view" TargetMode="External" Id="Rc73e2d5bdc4142fc" /><Relationship Type="http://schemas.openxmlformats.org/officeDocument/2006/relationships/hyperlink" Target="https://drive.google.com/file/d/1DD26dK5y40vNgUl2_9IJhWKiQ2AkjZYa/view" TargetMode="External" Id="R4dba7db84c9e4160" /><Relationship Type="http://schemas.openxmlformats.org/officeDocument/2006/relationships/hyperlink" Target="https://drive.google.com/file/d/10vjqC1VSkY2V_q2vxftoHaTQ40qDIVkR/view" TargetMode="External" Id="R19e3afa67edc4bb5" /><Relationship Type="http://schemas.openxmlformats.org/officeDocument/2006/relationships/hyperlink" Target="https://drive.google.com/file/d/1eiRUHfTCRwJdr66YVHVR6Ju9ixduC5KC/view" TargetMode="External" Id="Rdfc1beb2881b46db" /><Relationship Type="http://schemas.openxmlformats.org/officeDocument/2006/relationships/hyperlink" Target="https://drive.google.com/file/d/1AydJGIMXdN3-aDd-gCzzmBMRAgXsMSxy/view" TargetMode="External" Id="Ra2f24dc4ea074484" /><Relationship Type="http://schemas.openxmlformats.org/officeDocument/2006/relationships/hyperlink" Target="https://hinariocatolico.com.br/oferendas/oferendas-23-a.pdf" TargetMode="External" Id="R1f55714ad9734701" /><Relationship Type="http://schemas.openxmlformats.org/officeDocument/2006/relationships/hyperlink" Target="https://drive.google.com/file/d/16LRIrQPypNg-qLZaibU7F0nPOaGCZFhm/view" TargetMode="External" Id="Rf2e2d10a411e444f" /><Relationship Type="http://schemas.openxmlformats.org/officeDocument/2006/relationships/hyperlink" Target="https://hinariocatolico.com.br/oferendas/oferendas-24-a.pdf" TargetMode="External" Id="R0b7ca6cb93b04edb" /><Relationship Type="http://schemas.openxmlformats.org/officeDocument/2006/relationships/hyperlink" Target="https://drive.google.com/file/d/117vDt06OU2JpmpIaBGwgG_Hvc67cDNGO/view" TargetMode="External" Id="Rc459a0f210f84946" /><Relationship Type="http://schemas.openxmlformats.org/officeDocument/2006/relationships/hyperlink" Target="https://drive.google.com/file/d/1OJvsSZTM0rBI2eqRbUA5BXJS8H8eCJzE/view" TargetMode="External" Id="R975c43294f8146a8" /><Relationship Type="http://schemas.openxmlformats.org/officeDocument/2006/relationships/hyperlink" Target="https://hinariocatolico.com.br/oferendas/oferendas-27-b.pdf" TargetMode="External" Id="R7f4f34e793b24606" /><Relationship Type="http://schemas.openxmlformats.org/officeDocument/2006/relationships/hyperlink" Target="https://drive.google.com/file/d/1_PCCRQq1CD4mTAoR-1K2jAXAKdt_DMi3/view" TargetMode="External" Id="Rc096e4058e864a47" /><Relationship Type="http://schemas.openxmlformats.org/officeDocument/2006/relationships/hyperlink" Target="https://hinariocatolico.com.br/oferendas/oferendas-28-b.pdf" TargetMode="External" Id="R3571b926296d4026" /><Relationship Type="http://schemas.openxmlformats.org/officeDocument/2006/relationships/hyperlink" Target="https://hinariocatolico.com.br/oferendas/oferendas-25-a.pdf" TargetMode="External" Id="Rea7a974231784427" /><Relationship Type="http://schemas.openxmlformats.org/officeDocument/2006/relationships/hyperlink" Target="https://drive.google.com/file/d/1FuA2tQLT7bTjNvMAl0Ka9AUyHrzsnXMg/view" TargetMode="External" Id="R64b21e04297c4d8a" /><Relationship Type="http://schemas.openxmlformats.org/officeDocument/2006/relationships/hyperlink" Target="https://hinariocatolico.com.br/oferendas/oferendas-29-b.pdf" TargetMode="External" Id="Rcd2f6a6d7d7b4a56" /><Relationship Type="http://schemas.openxmlformats.org/officeDocument/2006/relationships/hyperlink" Target="https://drive.google.com/file/d/1YNm6VnKQFQKVpVNkmX9mL8q2YruWMOfo/view" TargetMode="External" Id="Recfc43d48446469e" /><Relationship Type="http://schemas.openxmlformats.org/officeDocument/2006/relationships/hyperlink" Target="https://drive.google.com/file/d/1vMJ6AXt9S8Sm9oQPZjGFwJjw9MCDZHDO/view" TargetMode="External" Id="R4e0cbf56e01c4226" /><Relationship Type="http://schemas.openxmlformats.org/officeDocument/2006/relationships/hyperlink" Target="https://drive.google.com/file/d/1D7V-LMuL9VlAPsItnhgaIxL-RxEaeZeF/view" TargetMode="External" Id="R381c9f1b006c4d73" /><Relationship Type="http://schemas.openxmlformats.org/officeDocument/2006/relationships/hyperlink" Target="https://hinariocatolico.com.br/oferendas/oferendas-30-b.pdf" TargetMode="External" Id="R128540db48554a0e" /><Relationship Type="http://schemas.openxmlformats.org/officeDocument/2006/relationships/hyperlink" Target="https://drive.google.com/file/d/1qKTtAkPSdEWBqeDPmVGJbGWx06vQOZ8B/view" TargetMode="External" Id="Rbd4320fa4be949bd" /><Relationship Type="http://schemas.openxmlformats.org/officeDocument/2006/relationships/hyperlink" Target="https://drive.google.com/file/d/1Ts7hp33achitj9YIgl7gUltfwJUdb-Ut/view" TargetMode="External" Id="R24f4f546ba674259" /><Relationship Type="http://schemas.openxmlformats.org/officeDocument/2006/relationships/hyperlink" Target="https://drive.google.com/file/d/1L4qZWUUuTo7z58efYUjqXfwrGrwlB4Up/view" TargetMode="External" Id="R8df11e11a145475d" /><Relationship Type="http://schemas.openxmlformats.org/officeDocument/2006/relationships/hyperlink" Target="https://drive.google.com/file/d/1Z96f6BExrYGxeyw6QmXsY9yf2nvonnfz/view" TargetMode="External" Id="Rbbb9e34a6dfd46fb" /><Relationship Type="http://schemas.openxmlformats.org/officeDocument/2006/relationships/hyperlink" Target="https://drive.google.com/file/d/1E_iKwvYVuVlN0l7SRPpsDiYAeQ19e4xY/view" TargetMode="External" Id="Rc89c1357cb64434b" /><Relationship Type="http://schemas.openxmlformats.org/officeDocument/2006/relationships/hyperlink" Target="https://drive.google.com/file/d/16GWtqEJdNKGdIe1p3HdMaCbl1RIxJTwk/view" TargetMode="External" Id="R37333336ec51482f" /><Relationship Type="http://schemas.openxmlformats.org/officeDocument/2006/relationships/hyperlink" Target="https://hinariocatolico.com.br/oferendas/oferendas-27-a.pdf" TargetMode="External" Id="Rb8d5fcb90e804bf0" /><Relationship Type="http://schemas.openxmlformats.org/officeDocument/2006/relationships/hyperlink" Target="https://drive.google.com/file/d/1oFOztXxMVoqB2EqPaVVXaBa5rrzCzXSg/view" TargetMode="External" Id="R3320fd81414844ef" /><Relationship Type="http://schemas.openxmlformats.org/officeDocument/2006/relationships/hyperlink" Target="https://hinariocatolico.com.br/oferendas/oferendas-28-a.pdf" TargetMode="External" Id="Rf4d89545909d49b1" /><Relationship Type="http://schemas.openxmlformats.org/officeDocument/2006/relationships/hyperlink" Target="https://drive.google.com/file/d/1pVyfoin4Y7Mj6xsuj4o9mEflV41LxUt4/view" TargetMode="External" Id="Ra6c3938529024cf3" /><Relationship Type="http://schemas.openxmlformats.org/officeDocument/2006/relationships/hyperlink" Target="https://drive.google.com/file/d/17v-67lr6gMrUkSoN79YbbjzvCsZUhnJ_/view" TargetMode="External" Id="R9b7af536a76f41a4" /><Relationship Type="http://schemas.openxmlformats.org/officeDocument/2006/relationships/hyperlink" Target="https://drive.google.com/file/d/1iQfqVZTNbyTtRYzZhsfKR8un2Dycrh1B/view" TargetMode="External" Id="R15b2a523f49f416c" /><Relationship Type="http://schemas.openxmlformats.org/officeDocument/2006/relationships/hyperlink" Target="https://hinariocatolico.com.br/oferendas/oferendas-29-a.pdf" TargetMode="External" Id="Rc195f018dd8a47d3" /><Relationship Type="http://schemas.openxmlformats.org/officeDocument/2006/relationships/hyperlink" Target="https://drive.google.com/file/d/17C3XsuJNGHvr3QCnRVN3VFUlFbOlNXqP/view" TargetMode="External" Id="R416c339a84304b65" /><Relationship Type="http://schemas.openxmlformats.org/officeDocument/2006/relationships/hyperlink" Target="https://drive.google.com/file/d/1kqpTHCV3llM0lBkpOdBHBJdZZMQDNrig/view" TargetMode="External" Id="Re8575ef7cbbb473a" /><Relationship Type="http://schemas.openxmlformats.org/officeDocument/2006/relationships/hyperlink" Target="https://drive.google.com/file/d/1GrU8SYhY3036xSEbtENwEJRRop2Oy3S-/view" TargetMode="External" Id="R7742f4bd576847be" /><Relationship Type="http://schemas.openxmlformats.org/officeDocument/2006/relationships/hyperlink" Target="https://hinariocatolico.com.br/oferendas/oferendas-30-a.pdf" TargetMode="External" Id="R10b300f20a924a27" /><Relationship Type="http://schemas.openxmlformats.org/officeDocument/2006/relationships/hyperlink" Target="https://drive.google.com/file/d/1q6A4h8MjsiMDobsg48RAqaJOsMBznPWw/view" TargetMode="External" Id="Rcc3ba64b0b1f4cb3" /><Relationship Type="http://schemas.openxmlformats.org/officeDocument/2006/relationships/hyperlink" Target="https://drive.google.com/file/d/11-ciimc6KQyjs0QwEbNAvU_Mhg5Hs-Ns/view" TargetMode="External" Id="R2aafca7680ef4a47" /><Relationship Type="http://schemas.openxmlformats.org/officeDocument/2006/relationships/hyperlink" Target="https://hinariocatolico.com.br/oferendas/oferendas-31-a.pdf" TargetMode="External" Id="R21623661acdb4ea1" /><Relationship Type="http://schemas.openxmlformats.org/officeDocument/2006/relationships/hyperlink" Target="https://drive.google.com/file/d/1DRu4ixShYECXU63miwyB0UsZEBXRkjXQ/view" TargetMode="External" Id="R6fa842daff064725" /><Relationship Type="http://schemas.openxmlformats.org/officeDocument/2006/relationships/hyperlink" Target="https://hinariocatolico.com.br/oferendas/oferendas-25-b.pdf" TargetMode="External" Id="R5a2db62d72fb479f" /><Relationship Type="http://schemas.openxmlformats.org/officeDocument/2006/relationships/hyperlink" Target="https://drive.google.com/file/d/10O7iLoXnftV2jzhtaEV6bUcG6feCW6VV/view" TargetMode="External" Id="Rd2c79b1f521c4050" /><Relationship Type="http://schemas.openxmlformats.org/officeDocument/2006/relationships/hyperlink" Target="https://drive.google.com/file/d/1NHPozpD8kLR4iHHlK90aXrbHUPrGLJKC/view" TargetMode="External" Id="R3aa2b7fe4d8e4691" /><Relationship Type="http://schemas.openxmlformats.org/officeDocument/2006/relationships/hyperlink" Target="https://drive.google.com/file/d/1CRzj3DDZ89nJU0QM6l8ELADt5ERiOJpD/view" TargetMode="External" Id="Rf8ae0f6403c9488d" /><Relationship Type="http://schemas.openxmlformats.org/officeDocument/2006/relationships/hyperlink" Target="https://hinariocatolico.com.br/oferendas/oferendas-33-b.pdf" TargetMode="External" Id="R529aa31dd01f49b8" /><Relationship Type="http://schemas.openxmlformats.org/officeDocument/2006/relationships/hyperlink" Target="https://drive.google.com/file/d/1icT2gcOUxx4bDKGTtqiB5TcfEtbyHnUO/view" TargetMode="External" Id="R2e27d14bf0d445ba" /><Relationship Type="http://schemas.openxmlformats.org/officeDocument/2006/relationships/hyperlink" Target="https://drive.google.com/file/d/1NUmXBOg6glza6dmNhFX-rlNclbKfevej/view" TargetMode="External" Id="R20eafebcddad483d" /><Relationship Type="http://schemas.openxmlformats.org/officeDocument/2006/relationships/hyperlink" Target="https://drive.google.com/file/d/1Bkw0xTrQavP9u3EhGnZXGoeZDEDUNa62/view" TargetMode="External" Id="R4dc6f068c98b4204" /><Relationship Type="http://schemas.openxmlformats.org/officeDocument/2006/relationships/hyperlink" Target="https://hinariocatolico.com.br/oferendas/oferendas-32-a.pdf" TargetMode="External" Id="Rb5233ff12b8c49e2" /><Relationship Type="http://schemas.openxmlformats.org/officeDocument/2006/relationships/hyperlink" Target="https://drive.google.com/file/d/1J3KoNpAKZpA2c_oEql9jfIO7wX2tP_Dl/view" TargetMode="External" Id="Rc3bc7f5dffff49aa" /><Relationship Type="http://schemas.openxmlformats.org/officeDocument/2006/relationships/hyperlink" Target="https://hinariocatolico.com.br/oferendas/oferendas-33-a.pdf" TargetMode="External" Id="R7e538f707cc74b4f" /><Relationship Type="http://schemas.openxmlformats.org/officeDocument/2006/relationships/hyperlink" Target="https://drive.google.com/file/d/158VbWXowliDBvRsnBgjR1B7SwtPF_quR/view" TargetMode="External" Id="R611aea6e464c43ad" /><Relationship Type="http://schemas.openxmlformats.org/officeDocument/2006/relationships/hyperlink" Target="https://drive.google.com/file/d/1xYrG_ssJracxZNTdA-8MHFxYOtvrjsHV/view" TargetMode="External" Id="Rc48fa2a265fb4338" /><Relationship Type="http://schemas.openxmlformats.org/officeDocument/2006/relationships/hyperlink" Target="https://drive.google.com/file/d/1g-6XLMk5FQMp6zjqtNNBjjyaHcx7ahXi/view" TargetMode="External" Id="R2a03e5a1a9c2493f" /><Relationship Type="http://schemas.openxmlformats.org/officeDocument/2006/relationships/hyperlink" Target="https://drive.google.com/file/d/1RsVAcaThE-zFwKD1IBNjggOJqwohgCdH/view" TargetMode="External" Id="R99864116e3ee4f8f" /><Relationship Type="http://schemas.openxmlformats.org/officeDocument/2006/relationships/hyperlink" Target="https://drive.google.com/file/d/1XFrsnENSlIUHxPtMLXJfDm_j1ZU4gK8q/view" TargetMode="External" Id="R63163a778eb3453a" /><Relationship Type="http://schemas.openxmlformats.org/officeDocument/2006/relationships/hyperlink" Target="https://drive.google.com/file/d/11YYu4M0D6NfDuO0dBapYM2PlEivo5LoE/view" TargetMode="External" Id="R02211c286e1040dd" /><Relationship Type="http://schemas.openxmlformats.org/officeDocument/2006/relationships/hyperlink" Target="https://drive.google.com/file/d/1tJnhQBj5cZGLv3MS1lfJ7PPY1l-1vVHt/view" TargetMode="External" Id="Rf95a368777e24a0d" /><Relationship Type="http://schemas.openxmlformats.org/officeDocument/2006/relationships/hyperlink" Target="https://drive.google.com/file/d/10YXNzs75DJb1irhzHW9NVYtQ6YcqW4Fc/view" TargetMode="External" Id="R3ad7d95c80084c29" /><Relationship Type="http://schemas.openxmlformats.org/officeDocument/2006/relationships/hyperlink" Target="https://drive.google.com/file/d/19AHmd9nem2RGL6xfmRsiMOIjiV7hD6kQ/view" TargetMode="External" Id="R6b847d5d82c04c8f" /><Relationship Type="http://schemas.openxmlformats.org/officeDocument/2006/relationships/hyperlink" Target="https://drive.google.com/file/d/1Eq6VSTALr7A6CP6OrGTexowbA7FAiUyT/view" TargetMode="External" Id="Rfa318ae7f89b4fdb" /><Relationship Type="http://schemas.openxmlformats.org/officeDocument/2006/relationships/hyperlink" Target="https://drive.google.com/file/d/1AfRccyLsTUgC-pfxb_SuAcjDisR4OqAq/view" TargetMode="External" Id="Rc0926b25a0f44fb6" /><Relationship Type="http://schemas.openxmlformats.org/officeDocument/2006/relationships/hyperlink" Target="https://drive.google.com/file/d/1lYSJqhIyQPko09LdF1bX_eurs9dctVoX/view" TargetMode="External" Id="R8987b38f1a834399" /><Relationship Type="http://schemas.openxmlformats.org/officeDocument/2006/relationships/hyperlink" Target="https://drive.google.com/file/d/1NHw-nHEAzCcytrpB3Ceh2IcSW0EALjB_/view" TargetMode="External" Id="Rfff8cda5db024480" /><Relationship Type="http://schemas.openxmlformats.org/officeDocument/2006/relationships/hyperlink" Target="https://drive.google.com/file/d/1wMjt7ZlQCTPNPNEzg6SFKO2YuXAMiKJb/view" TargetMode="External" Id="R483bd73bbf70493f" /><Relationship Type="http://schemas.openxmlformats.org/officeDocument/2006/relationships/hyperlink" Target="https://drive.google.com/file/d/18oqSxZMBlbUNd5bGCUHX9e6kLH3HScdP/view" TargetMode="External" Id="R781cccbe821a4513" /><Relationship Type="http://schemas.openxmlformats.org/officeDocument/2006/relationships/comments" Target="/xl/comments2.xml" Id="Recbf0885b7e1482e" /><Relationship Type="http://schemas.openxmlformats.org/officeDocument/2006/relationships/vmlDrawing" Target="/xl/drawings/vmldrawing2.vml" Id="Rc9a8bad3d90840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NUsyQNZEobdeWv9rjeyPvvsUoxEB1Sfv/view" TargetMode="External" Id="R240cd67c0034468a" /><Relationship Type="http://schemas.openxmlformats.org/officeDocument/2006/relationships/hyperlink" Target="https://drive.google.com/file/d/1-oq9BYMUA4SQ-_Ke8xC3D4k8L1RQkchB/view" TargetMode="External" Id="R61713ba9d91542d0" /><Relationship Type="http://schemas.openxmlformats.org/officeDocument/2006/relationships/hyperlink" Target="https://drive.google.com/file/d/17lytb8E1ly4FW9RIXIhzBfbae0pB12R4/view" TargetMode="External" Id="Rcd17d2c75dee456e" /><Relationship Type="http://schemas.openxmlformats.org/officeDocument/2006/relationships/hyperlink" Target="https://drive.google.com/file/d/1o93IeMHwuUIF-TAYINx51n_vDAtbNf9A/view" TargetMode="External" Id="R57267c8908864a31" /><Relationship Type="http://schemas.openxmlformats.org/officeDocument/2006/relationships/hyperlink" Target="https://hinariocatolico.com.br/oferendas/oferendas-02-a.pdf" TargetMode="External" Id="Rdc2bb7b11c5a4451" /><Relationship Type="http://schemas.openxmlformats.org/officeDocument/2006/relationships/hyperlink" Target="https://drive.google.com/file/d/1tiFUvRaq2J8iO_Oh1Eb91UJYxKg4MyAK/view" TargetMode="External" Id="R1f2c9c78529343dd" /><Relationship Type="http://schemas.openxmlformats.org/officeDocument/2006/relationships/hyperlink" Target="https://drive.google.com/file/d/1yam--KO39m-HOZtiOXBNdS9lXSC7S3SX/view" TargetMode="External" Id="R2e2212b331454786" /><Relationship Type="http://schemas.openxmlformats.org/officeDocument/2006/relationships/hyperlink" Target="https://drive.google.com/file/d/1WtFgOUigwJRY-3blejdVUWB836iVPeiM/view" TargetMode="External" Id="R971f6f87800a45bd" /><Relationship Type="http://schemas.openxmlformats.org/officeDocument/2006/relationships/hyperlink" Target="https://drive.google.com/file/d/184tFPBW6cbgRHJ3cHKEeFw4b8ikJB6jX/view" TargetMode="External" Id="R1c609c8e8bc34136" /><Relationship Type="http://schemas.openxmlformats.org/officeDocument/2006/relationships/hyperlink" Target="https://drive.google.com/file/d/1jHYC26LgECmMoFbd4RTRDs3TiezYC6em/view" TargetMode="External" Id="Rf896f3d502cf4e91" /><Relationship Type="http://schemas.openxmlformats.org/officeDocument/2006/relationships/hyperlink" Target="https://drive.google.com/file/d/19UPv8I7UN7ZpIUtdBkpVbfwp57p4t2CI/view" TargetMode="External" Id="R787829c9919e408e" /><Relationship Type="http://schemas.openxmlformats.org/officeDocument/2006/relationships/hyperlink" Target="https://hinariocatolico.com.br/oferendas/oferendas-03-b.pdf" TargetMode="External" Id="R743b3d1f43814ed5" /><Relationship Type="http://schemas.openxmlformats.org/officeDocument/2006/relationships/hyperlink" Target="https://drive.google.com/file/d/1M95q8PAf2rVWUQ4j6tP1DsQ6712Cwz41/view" TargetMode="External" Id="R628ac4a94295428c" /><Relationship Type="http://schemas.openxmlformats.org/officeDocument/2006/relationships/hyperlink" Target="https://drive.google.com/file/d/1DEFlHLSH_IAp1lZraRFk5vqeoOal2uvm/view" TargetMode="External" Id="Rf035be2393b441f5" /><Relationship Type="http://schemas.openxmlformats.org/officeDocument/2006/relationships/hyperlink" Target="https://drive.google.com/file/d/16QHD7QP32TX1s9n4JxcaSfYiU8g53C_r/view" TargetMode="External" Id="R1e01b6a9c1b94b33" /><Relationship Type="http://schemas.openxmlformats.org/officeDocument/2006/relationships/hyperlink" Target="https://hinariocatolico.com.br/oferendas/oferendas-04-b.pdf" TargetMode="External" Id="R34d90d0ce3424d50" /><Relationship Type="http://schemas.openxmlformats.org/officeDocument/2006/relationships/hyperlink" Target="https://hinariocatolico.com.br/oferendas/oferendas-05-b.pdf" TargetMode="External" Id="R209daf70481f44d9" /><Relationship Type="http://schemas.openxmlformats.org/officeDocument/2006/relationships/hyperlink" Target="https://drive.google.com/file/d/1Aiys403In7rFSh5e4PUpZqveIsbd1zzK/view" TargetMode="External" Id="Rde5ab0889c944a34" /><Relationship Type="http://schemas.openxmlformats.org/officeDocument/2006/relationships/hyperlink" Target="https://drive.google.com/file/d/115x6nITll_pPjwWLeFpUHzHj3F5RaEfQ/view" TargetMode="External" Id="Rdc1a6583074d4210" /><Relationship Type="http://schemas.openxmlformats.org/officeDocument/2006/relationships/hyperlink" Target="https://hinariocatolico.com.br/oferendas/oferendas-06-b.pdf" TargetMode="External" Id="Re97453fb236a49dc" /><Relationship Type="http://schemas.openxmlformats.org/officeDocument/2006/relationships/hyperlink" Target="https://drive.google.com/file/d/1pvWEdcna_3lTTC3Nf1l6raIVTjC43z7W/view" TargetMode="External" Id="Rc6abdbeccaad41d7" /><Relationship Type="http://schemas.openxmlformats.org/officeDocument/2006/relationships/hyperlink" Target="https://drive.google.com/file/d/11BHn2IqTvl1t4WAwDld-wGOS5G7G0MoY/view" TargetMode="External" Id="R251072b323694dcf" /><Relationship Type="http://schemas.openxmlformats.org/officeDocument/2006/relationships/hyperlink" Target="https://hinariocatolico.com.br/oferendas/oferendas-07-b.pdf" TargetMode="External" Id="Rcfc889b9ad4c42cc" /><Relationship Type="http://schemas.openxmlformats.org/officeDocument/2006/relationships/hyperlink" Target="https://drive.google.com/file/d/10klCPEXWe5_jNf1NlGFIu8NhZJruh0NE/view" TargetMode="External" Id="R3930d38183ee483e" /><Relationship Type="http://schemas.openxmlformats.org/officeDocument/2006/relationships/hyperlink" Target="https://hinariocatolico.com.br/oferendas/oferendas-10-a.pdf" TargetMode="External" Id="Rcb132a9e159b49fa" /><Relationship Type="http://schemas.openxmlformats.org/officeDocument/2006/relationships/hyperlink" Target="https://drive.google.com/file/d/11BFd-HGEeG9xlSCscb37finuHIxZWzzK/view" TargetMode="External" Id="R105fb51907a4488a" /><Relationship Type="http://schemas.openxmlformats.org/officeDocument/2006/relationships/hyperlink" Target="https://drive.google.com/file/d/1lAdOIHmY3qYAmxXV-yXyWOPw-nJn_eAZ/view" TargetMode="External" Id="R4d5c6152748e43c8" /><Relationship Type="http://schemas.openxmlformats.org/officeDocument/2006/relationships/hyperlink" Target="https://hinariocatolico.com.br/oferendas/oferendas-08-b.pdf" TargetMode="External" Id="Rafb18374b00d4725" /><Relationship Type="http://schemas.openxmlformats.org/officeDocument/2006/relationships/hyperlink" Target="https://drive.google.com/file/d/11KnShGdLgQLlS2KvRLrPwCLA8XPTf0bm/view" TargetMode="External" Id="R0df67ef08efb492d" /><Relationship Type="http://schemas.openxmlformats.org/officeDocument/2006/relationships/hyperlink" Target="https://hinariocatolico.com.br/oferendas/oferendas-09-b.pdf" TargetMode="External" Id="Rffcfd7e7885c46e4" /><Relationship Type="http://schemas.openxmlformats.org/officeDocument/2006/relationships/hyperlink" Target="https://hinariocatolico.com.br/oferendas/oferendas-10-b.pdf" TargetMode="External" Id="R8e6b357fc3d444a9" /><Relationship Type="http://schemas.openxmlformats.org/officeDocument/2006/relationships/hyperlink" Target="https://drive.google.com/file/d/1xKXTucnQB0rgat1_hD1kNpB5VzC71M3V/view" TargetMode="External" Id="R9077d435aa3b4428" /><Relationship Type="http://schemas.openxmlformats.org/officeDocument/2006/relationships/hyperlink" Target="https://drive.google.com/file/d/1lYqz_FJyzCTBy-A7XbXxJliFL_2zPWx4/view" TargetMode="External" Id="R492e2c1209b24959" /><Relationship Type="http://schemas.openxmlformats.org/officeDocument/2006/relationships/hyperlink" Target="https://drive.google.com/file/d/1zLIjAMSwdo21hXhIp0FSdSipXpYJ2iXw/view" TargetMode="External" Id="R7ade28ac7049485d" /><Relationship Type="http://schemas.openxmlformats.org/officeDocument/2006/relationships/hyperlink" Target="https://drive.google.com/file/d/1NeI7XY3FnAGzQAwMhKnWW90dVlDhI8cO/view" TargetMode="External" Id="Rde30f04dc6f64059" /><Relationship Type="http://schemas.openxmlformats.org/officeDocument/2006/relationships/hyperlink" Target="https://drive.google.com/file/d/1eskFRotbfUd2KhhV3bCoGr8-zszzDeKb/view" TargetMode="External" Id="R2b269cc847044372" /><Relationship Type="http://schemas.openxmlformats.org/officeDocument/2006/relationships/hyperlink" Target="https://drive.google.com/file/d/1xDcLIvj-IUrMH59LddjKK9L0aKG9zR4m/view" TargetMode="External" Id="R965f753a3c224b19" /><Relationship Type="http://schemas.openxmlformats.org/officeDocument/2006/relationships/hyperlink" Target="https://drive.google.com/file/d/1o9boi9zIohel0yjbyyfYBY75y-oi4Koi/view" TargetMode="External" Id="Rb15750240bd249ba" /><Relationship Type="http://schemas.openxmlformats.org/officeDocument/2006/relationships/hyperlink" Target="https://hinariocatolico.com.br/oferendas/oferendas-11-b.pdf" TargetMode="External" Id="R911d6b519a794780" /><Relationship Type="http://schemas.openxmlformats.org/officeDocument/2006/relationships/hyperlink" Target="https://drive.google.com/file/d/1M9LKqEQEgCMdKh5TKQEBJp7O-hLERYsp/view" TargetMode="External" Id="R0c719fa4b2ec47ff" /><Relationship Type="http://schemas.openxmlformats.org/officeDocument/2006/relationships/hyperlink" Target="https://drive.google.com/file/d/1ZcMwc8Yg1m8_FiCyRpX0OKDU5ONjdD-_/view" TargetMode="External" Id="R150587bdf9e441c5" /><Relationship Type="http://schemas.openxmlformats.org/officeDocument/2006/relationships/hyperlink" Target="https://hinariocatolico.com.br/oferendas/oferendas-12-b.pdf" TargetMode="External" Id="Rf9465af8c3bf40b5" /><Relationship Type="http://schemas.openxmlformats.org/officeDocument/2006/relationships/hyperlink" Target="https://hinariocatolico.com.br/oferendas/oferendas-13-b.pdf" TargetMode="External" Id="Rcca2b0737f724c15" /><Relationship Type="http://schemas.openxmlformats.org/officeDocument/2006/relationships/hyperlink" Target="https://drive.google.com/file/d/1OaA33FDM1-kD7btWu9rW1a84x976d167/view" TargetMode="External" Id="R5088eae4b663440a" /><Relationship Type="http://schemas.openxmlformats.org/officeDocument/2006/relationships/hyperlink" Target="https://drive.google.com/file/d/1SXwn6QnP7KgUy5X5D-9eGekODA4Bf0pq/view" TargetMode="External" Id="R59fc10891a144f8d" /><Relationship Type="http://schemas.openxmlformats.org/officeDocument/2006/relationships/hyperlink" Target="https://hinariocatolico.com.br/oferendas/oferendas-14-b.pdf" TargetMode="External" Id="Red844bdb03104b83" /><Relationship Type="http://schemas.openxmlformats.org/officeDocument/2006/relationships/hyperlink" Target="https://drive.google.com/file/d/1RR2ielKEG4DM_-Et25PV8U6dXj86LFSm/view" TargetMode="External" Id="R2067d587d8c94eb7" /><Relationship Type="http://schemas.openxmlformats.org/officeDocument/2006/relationships/hyperlink" Target="https://drive.google.com/file/d/1wjyQOKWUrcX6ZBNQ8mlVFQhLoXAzleIH/view" TargetMode="External" Id="R9302cabba7b04c19" /><Relationship Type="http://schemas.openxmlformats.org/officeDocument/2006/relationships/hyperlink" Target="https://hinariocatolico.com.br/oferendas/oferendas-04-c.pdf" TargetMode="External" Id="R2342e333362d41eb" /><Relationship Type="http://schemas.openxmlformats.org/officeDocument/2006/relationships/hyperlink" Target="https://drive.google.com/file/d/15NytlaFnykHxTQOfTYqeppbbwiatZMln/view" TargetMode="External" Id="R5838c637fbe544e9" /><Relationship Type="http://schemas.openxmlformats.org/officeDocument/2006/relationships/hyperlink" Target="https://hinariocatolico.com.br/oferendas/oferendas-15-b.pdf" TargetMode="External" Id="R439c6a882c8d477e" /><Relationship Type="http://schemas.openxmlformats.org/officeDocument/2006/relationships/hyperlink" Target="https://drive.google.com/file/d/1L9k69-5gsyDb5yPk8ESegF8-uHwAwY2T/view" TargetMode="External" Id="R59a7297c892d4a3f" /><Relationship Type="http://schemas.openxmlformats.org/officeDocument/2006/relationships/hyperlink" Target="https://hinariocatolico.com.br/oferendas/oferendas-16-b.pdf" TargetMode="External" Id="Rd1ca8fad27984fc9" /><Relationship Type="http://schemas.openxmlformats.org/officeDocument/2006/relationships/hyperlink" Target="https://drive.google.com/file/d/1o2vNLNgppuMuGU3sX0Xz2ak2X7nExXQj/view" TargetMode="External" Id="Re9f53e0aaa81412a" /><Relationship Type="http://schemas.openxmlformats.org/officeDocument/2006/relationships/hyperlink" Target="https://drive.google.com/file/d/1t4zvldviZtmbBlylGTqFOICEPElK9FnB/view" TargetMode="External" Id="R63ebfc6d6ed64129" /><Relationship Type="http://schemas.openxmlformats.org/officeDocument/2006/relationships/hyperlink" Target="https://hinariocatolico.com.br/oferendas/oferendas-11-a.pdf" TargetMode="External" Id="Rf87a23d8eda046b0" /><Relationship Type="http://schemas.openxmlformats.org/officeDocument/2006/relationships/hyperlink" Target="https://drive.google.com/file/d/1BU6IRNM2h6y7Ck1f_2nl7l29xurq0uMF/view" TargetMode="External" Id="R66d3fc1d45d34765" /><Relationship Type="http://schemas.openxmlformats.org/officeDocument/2006/relationships/hyperlink" Target="https://drive.google.com/file/d/1E35ht2AgWLO80IGjL3F1tDonq4mP4-2v/view" TargetMode="External" Id="R4fb6c76355b4454e" /><Relationship Type="http://schemas.openxmlformats.org/officeDocument/2006/relationships/hyperlink" Target="https://drive.google.com/file/d/121sODqnavJaZRbWDjqmmSqZniVkxerGq/view" TargetMode="External" Id="Rf8d6b2200a7440ac" /><Relationship Type="http://schemas.openxmlformats.org/officeDocument/2006/relationships/hyperlink" Target="https://drive.google.com/file/d/14HXQZKtPDl2Ye8WGEkI0mf8V0jhoEw_0/view" TargetMode="External" Id="R9a865254d10647d1" /><Relationship Type="http://schemas.openxmlformats.org/officeDocument/2006/relationships/hyperlink" Target="https://drive.google.com/file/d/15dxacmfjBVlQVluLc5BffR2LMFPG6sBC/view" TargetMode="External" Id="R885eb96c265b4a0b" /><Relationship Type="http://schemas.openxmlformats.org/officeDocument/2006/relationships/hyperlink" Target="https://drive.google.com/file/d/1yzPyYLGeXgjkV7WPi0aU22HPJh_ta4cT/view" TargetMode="External" Id="Rb2d7e94dd3994633" /><Relationship Type="http://schemas.openxmlformats.org/officeDocument/2006/relationships/hyperlink" Target="https://hinariocatolico.com.br/oferendas/oferendas-18-a.pdf" TargetMode="External" Id="R64709d0fbc994867" /><Relationship Type="http://schemas.openxmlformats.org/officeDocument/2006/relationships/hyperlink" Target="https://hinariocatolico.com.br/oferendas/oferendas-12-c.pdf" TargetMode="External" Id="Rbe684fde5da54f1a" /><Relationship Type="http://schemas.openxmlformats.org/officeDocument/2006/relationships/hyperlink" Target="https://drive.google.com/file/d/1haXYaA5k9dPP5vqIxFgfBDTDuJN5EX1g/view" TargetMode="External" Id="R4a430837d4c54ae2" /><Relationship Type="http://schemas.openxmlformats.org/officeDocument/2006/relationships/hyperlink" Target="https://drive.google.com/file/d/1wEPBdDbaz5Sal9m8AqhuPvakGe4WIwoK/view" TargetMode="External" Id="Rb3bf882fd6e048ca" /><Relationship Type="http://schemas.openxmlformats.org/officeDocument/2006/relationships/hyperlink" Target="https://drive.google.com/file/d/1_DtyZpdery1QL7JTYrW9JSYnHgZopQRe/view" TargetMode="External" Id="R768f34b318494bbe" /><Relationship Type="http://schemas.openxmlformats.org/officeDocument/2006/relationships/hyperlink" Target="https://drive.google.com/file/d/1sIFe--X4jwrvwLPlMLjwcMmAy1ZvZZBf/view" TargetMode="External" Id="Rae183d20c8e24744" /><Relationship Type="http://schemas.openxmlformats.org/officeDocument/2006/relationships/hyperlink" Target="https://drive.google.com/file/d/1JNyhiw5gvKuwgw5mFjZ_SqZP46KXDgvm/view" TargetMode="External" Id="Rdca3a5b175a44e04" /><Relationship Type="http://schemas.openxmlformats.org/officeDocument/2006/relationships/hyperlink" Target="https://hinariocatolico.com.br/oferendas/oferendas-22-a.pdf" TargetMode="External" Id="Re162e1bbc7534a36" /><Relationship Type="http://schemas.openxmlformats.org/officeDocument/2006/relationships/hyperlink" Target="https://hinariocatolico.com.br/oferendas/oferendas-24-b.pdf" TargetMode="External" Id="R3f3c8daea8974076" /><Relationship Type="http://schemas.openxmlformats.org/officeDocument/2006/relationships/hyperlink" Target="https://drive.google.com/file/d/13_r6uJWkG8OZYkvMruwgio4rUMBmTP6K/view" TargetMode="External" Id="R9bed293805c44f37" /><Relationship Type="http://schemas.openxmlformats.org/officeDocument/2006/relationships/hyperlink" Target="https://drive.google.com/file/d/1IanSQ4WuYL9OrC6qJd2IyiVvRXofkkyy/view" TargetMode="External" Id="Rbcf27ad9e12c4d6a" /><Relationship Type="http://schemas.openxmlformats.org/officeDocument/2006/relationships/hyperlink" Target="https://drive.google.com/file/d/1w7ECuUP5-NNfyuOB8LTS6pmpnBH7R_Eu/view" TargetMode="External" Id="R6c02d049ed9d444a" /><Relationship Type="http://schemas.openxmlformats.org/officeDocument/2006/relationships/hyperlink" Target="https://drive.google.com/file/d/1jlmUya4x5g0QdgC4J0bYbYwTPXrdz-gG/view" TargetMode="External" Id="Rbdf104ff5bbd40c1" /><Relationship Type="http://schemas.openxmlformats.org/officeDocument/2006/relationships/hyperlink" Target="https://drive.google.com/file/d/1_qVOpmDVCzWqqLc5WnOys004X7S6GnTt/view" TargetMode="External" Id="Rcfc129353b0b41f5" /><Relationship Type="http://schemas.openxmlformats.org/officeDocument/2006/relationships/hyperlink" Target="https://drive.google.com/file/d/1DD26dK5y40vNgUl2_9IJhWKiQ2AkjZYa/view" TargetMode="External" Id="R6e1c4ebcff954aba" /><Relationship Type="http://schemas.openxmlformats.org/officeDocument/2006/relationships/hyperlink" Target="https://hinariocatolico.com.br/oferendas/oferendas-25-b.pdf" TargetMode="External" Id="Rfb40085398aa49ab" /><Relationship Type="http://schemas.openxmlformats.org/officeDocument/2006/relationships/hyperlink" Target="https://hinariocatolico.com.br/oferendas/oferendas-26-b.pdf" TargetMode="External" Id="R1f8761508fd24205" /><Relationship Type="http://schemas.openxmlformats.org/officeDocument/2006/relationships/hyperlink" Target="https://drive.google.com/file/d/1Ff64pb5M74hYIbPCbq_14X_b3mPu_i2k/view" TargetMode="External" Id="Rbbe1bb71e984467f" /><Relationship Type="http://schemas.openxmlformats.org/officeDocument/2006/relationships/hyperlink" Target="https://drive.google.com/file/d/1IJpJ_Ql7nQ28wt1EQXytI8q1uQRQZf3Y/view" TargetMode="External" Id="R5c2ab8434ef64045" /><Relationship Type="http://schemas.openxmlformats.org/officeDocument/2006/relationships/hyperlink" Target="https://drive.google.com/file/d/1lziplv3tndSO8F8Lrfdk6Ic2RpnY88na/view" TargetMode="External" Id="R6a7d01a8fd074e4a" /><Relationship Type="http://schemas.openxmlformats.org/officeDocument/2006/relationships/hyperlink" Target="https://drive.google.com/file/d/1OJvsSZTM0rBI2eqRbUA5BXJS8H8eCJzE/view" TargetMode="External" Id="R96ca50b01c6c400a" /><Relationship Type="http://schemas.openxmlformats.org/officeDocument/2006/relationships/hyperlink" Target="https://hinariocatolico.com.br/oferendas/oferendas-27-b.pdf" TargetMode="External" Id="Rfb2133a0bea0434e" /><Relationship Type="http://schemas.openxmlformats.org/officeDocument/2006/relationships/hyperlink" Target="https://drive.google.com/file/d/1_PCCRQq1CD4mTAoR-1K2jAXAKdt_DMi3/view" TargetMode="External" Id="R3d2fa6d4f8f94b45" /><Relationship Type="http://schemas.openxmlformats.org/officeDocument/2006/relationships/hyperlink" Target="https://hinariocatolico.com.br/oferendas/oferendas-28-b.pdf" TargetMode="External" Id="R80b535b635394a5a" /><Relationship Type="http://schemas.openxmlformats.org/officeDocument/2006/relationships/hyperlink" Target="https://hinariocatolico.com.br/oferendas/oferendas-29-b.pdf" TargetMode="External" Id="Rdcce0589d334465e" /><Relationship Type="http://schemas.openxmlformats.org/officeDocument/2006/relationships/hyperlink" Target="https://drive.google.com/file/d/1YNm6VnKQFQKVpVNkmX9mL8q2YruWMOfo/view" TargetMode="External" Id="R06eb15c8a9254f24" /><Relationship Type="http://schemas.openxmlformats.org/officeDocument/2006/relationships/hyperlink" Target="https://drive.google.com/file/d/1vMJ6AXt9S8Sm9oQPZjGFwJjw9MCDZHDO/view" TargetMode="External" Id="Redaba1cc4a8845b4" /><Relationship Type="http://schemas.openxmlformats.org/officeDocument/2006/relationships/hyperlink" Target="https://drive.google.com/file/d/1zacYUVQW2doZg67oqk-53BQIZ-n5YPZl/view" TargetMode="External" Id="Rd08ce9ceb6bf4b64" /><Relationship Type="http://schemas.openxmlformats.org/officeDocument/2006/relationships/hyperlink" Target="https://drive.google.com/file/d/1D7V-LMuL9VlAPsItnhgaIxL-RxEaeZeF/view" TargetMode="External" Id="R14c8a4b511e645ae" /><Relationship Type="http://schemas.openxmlformats.org/officeDocument/2006/relationships/hyperlink" Target="https://hinariocatolico.com.br/oferendas/oferendas-30-b.pdf" TargetMode="External" Id="R022a68d01bca4b8b" /><Relationship Type="http://schemas.openxmlformats.org/officeDocument/2006/relationships/hyperlink" Target="https://drive.google.com/file/d/1qKTtAkPSdEWBqeDPmVGJbGWx06vQOZ8B/view" TargetMode="External" Id="Raff6b4036ce64e1c" /><Relationship Type="http://schemas.openxmlformats.org/officeDocument/2006/relationships/hyperlink" Target="https://drive.google.com/file/d/1Z96f6BExrYGxeyw6QmXsY9yf2nvonnfz/view" TargetMode="External" Id="R547379181e064c97" /><Relationship Type="http://schemas.openxmlformats.org/officeDocument/2006/relationships/hyperlink" Target="https://drive.google.com/file/d/16GWtqEJdNKGdIe1p3HdMaCbl1RIxJTwk/view" TargetMode="External" Id="R2bf7934a3fb24a2c" /><Relationship Type="http://schemas.openxmlformats.org/officeDocument/2006/relationships/hyperlink" Target="https://hinariocatolico.com.br/oferendas/oferendas-27-a.pdf" TargetMode="External" Id="Rcf4a510267bc4837" /><Relationship Type="http://schemas.openxmlformats.org/officeDocument/2006/relationships/hyperlink" Target="https://drive.google.com/file/d/1iQfqVZTNbyTtRYzZhsfKR8un2Dycrh1B/view" TargetMode="External" Id="Rd036c615d0c24a48" /><Relationship Type="http://schemas.openxmlformats.org/officeDocument/2006/relationships/hyperlink" Target="https://hinariocatolico.com.br/oferendas/oferendas-29-a.pdf" TargetMode="External" Id="R600db1b6440e41f4" /><Relationship Type="http://schemas.openxmlformats.org/officeDocument/2006/relationships/hyperlink" Target="https://drive.google.com/file/d/17C3XsuJNGHvr3QCnRVN3VFUlFbOlNXqP/view" TargetMode="External" Id="Rfa7c94ef5b1d4d4f" /><Relationship Type="http://schemas.openxmlformats.org/officeDocument/2006/relationships/hyperlink" Target="https://drive.google.com/file/d/1yA2YSD0iEGZC9yDWvBJnyceDRcjgrDnj/view" TargetMode="External" Id="R338834377fc0487f" /><Relationship Type="http://schemas.openxmlformats.org/officeDocument/2006/relationships/hyperlink" Target="https://drive.google.com/file/d/1AQhbLyIRi1lpNv1Iudd_ntXK3wNiVElu/view" TargetMode="External" Id="Rb2cbb3bd718847bb" /><Relationship Type="http://schemas.openxmlformats.org/officeDocument/2006/relationships/hyperlink" Target="https://drive.google.com/file/d/1-c09go39kncSXwQu8uE0WdDRVqn_WUgZ/view" TargetMode="External" Id="R12a4c8b4e4764c6f" /><Relationship Type="http://schemas.openxmlformats.org/officeDocument/2006/relationships/hyperlink" Target="https://drive.google.com/file/d/1kqpTHCV3llM0lBkpOdBHBJdZZMQDNrig/view" TargetMode="External" Id="R57da9bdebe8b4bf2" /><Relationship Type="http://schemas.openxmlformats.org/officeDocument/2006/relationships/hyperlink" Target="https://drive.google.com/file/d/1GrU8SYhY3036xSEbtENwEJRRop2Oy3S-/view" TargetMode="External" Id="R2e1f52abbce248d8" /><Relationship Type="http://schemas.openxmlformats.org/officeDocument/2006/relationships/hyperlink" Target="https://hinariocatolico.com.br/oferendas/oferendas-30-a.pdf" TargetMode="External" Id="R51d3905e8f6b4d11" /><Relationship Type="http://schemas.openxmlformats.org/officeDocument/2006/relationships/hyperlink" Target="https://hinariocatolico.com.br/oferendas/oferendas-31-b.pdf" TargetMode="External" Id="R2c584b7123e24c1e" /><Relationship Type="http://schemas.openxmlformats.org/officeDocument/2006/relationships/hyperlink" Target="https://drive.google.com/file/d/11O6cyABqxy9etlGNyEvRDBJbOJ384BzI/view" TargetMode="External" Id="Rad02308bb9a5449b" /><Relationship Type="http://schemas.openxmlformats.org/officeDocument/2006/relationships/hyperlink" Target="https://hinariocatolico.com.br/oferendas/oferendas-32-b.pdf" TargetMode="External" Id="R1671d92448a54dd8" /><Relationship Type="http://schemas.openxmlformats.org/officeDocument/2006/relationships/hyperlink" Target="https://hinariocatolico.com.br/oferendas/oferendas-33-c.pdf" TargetMode="External" Id="R0be0b193d97f4e66" /><Relationship Type="http://schemas.openxmlformats.org/officeDocument/2006/relationships/hyperlink" Target="https://drive.google.com/file/d/1NEJPHOWSki-1o4Jt9yZGJwPPXYU5dEo7/view" TargetMode="External" Id="Rec8372a1899f49f1" /><Relationship Type="http://schemas.openxmlformats.org/officeDocument/2006/relationships/hyperlink" Target="https://drive.google.com/file/d/1NHPozpD8kLR4iHHlK90aXrbHUPrGLJKC/view" TargetMode="External" Id="Rb9e0de1ef937456a" /><Relationship Type="http://schemas.openxmlformats.org/officeDocument/2006/relationships/hyperlink" Target="https://drive.google.com/file/d/1CRzj3DDZ89nJU0QM6l8ELADt5ERiOJpD/view" TargetMode="External" Id="Ra1add0fcc39441ae" /><Relationship Type="http://schemas.openxmlformats.org/officeDocument/2006/relationships/hyperlink" Target="https://hinariocatolico.com.br/oferendas/oferendas-33-b.pdf" TargetMode="External" Id="Rb8b61d9c8cea4bf4" /><Relationship Type="http://schemas.openxmlformats.org/officeDocument/2006/relationships/hyperlink" Target="https://drive.google.com/file/d/1icT2gcOUxx4bDKGTtqiB5TcfEtbyHnUO/view" TargetMode="External" Id="R56089852b6304859" /><Relationship Type="http://schemas.openxmlformats.org/officeDocument/2006/relationships/hyperlink" Target="https://drive.google.com/file/d/1GSHx5g-QnXM3LEg2AJpZ1o2tSLwJaEo1/view" TargetMode="External" Id="R6e7f2b3af0c141ef" /><Relationship Type="http://schemas.openxmlformats.org/officeDocument/2006/relationships/hyperlink" Target="https://drive.google.com/file/d/1NUmXBOg6glza6dmNhFX-rlNclbKfevej/view" TargetMode="External" Id="R365ae6c1932a4504" /><Relationship Type="http://schemas.openxmlformats.org/officeDocument/2006/relationships/hyperlink" Target="https://drive.google.com/file/d/1tJnhQBj5cZGLv3MS1lfJ7PPY1l-1vVHt/view" TargetMode="External" Id="Re7455e24c90e4e2d" /><Relationship Type="http://schemas.openxmlformats.org/officeDocument/2006/relationships/hyperlink" Target="https://drive.google.com/file/d/10YXNzs75DJb1irhzHW9NVYtQ6YcqW4Fc/view" TargetMode="External" Id="Rf94a93981287442e" /><Relationship Type="http://schemas.openxmlformats.org/officeDocument/2006/relationships/hyperlink" Target="https://drive.google.com/file/d/1Eq6VSTALr7A6CP6OrGTexowbA7FAiUyT/view" TargetMode="External" Id="Rdad57a5f98924916" /><Relationship Type="http://schemas.openxmlformats.org/officeDocument/2006/relationships/hyperlink" Target="https://drive.google.com/file/d/1p-FGEU-dBe0KGrGLKix5AElID3T3QvA3/view" TargetMode="External" Id="R6cfcb30dc1d2416a" /><Relationship Type="http://schemas.openxmlformats.org/officeDocument/2006/relationships/hyperlink" Target="https://drive.google.com/file/d/1AfRccyLsTUgC-pfxb_SuAcjDisR4OqAq/view" TargetMode="External" Id="R2d8c8c4293ab4656" /><Relationship Type="http://schemas.openxmlformats.org/officeDocument/2006/relationships/hyperlink" Target="https://drive.google.com/file/d/1IQ7pfa04_2zkvZ0KP-6YMjVoOD6JwK12/view" TargetMode="External" Id="Rd1e0cbeb939643b8" /><Relationship Type="http://schemas.openxmlformats.org/officeDocument/2006/relationships/comments" Target="/xl/comments3.xml" Id="Rb51dc272f6594c01" /><Relationship Type="http://schemas.openxmlformats.org/officeDocument/2006/relationships/vmlDrawing" Target="/xl/drawings/vmldrawing3.vml" Id="R6bcffc2f7cf74b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HG9iBfBdHJ56EeGKQfL6CSfbTnzmkOtF/view" TargetMode="External" Id="Rc562d078c7324d92" /><Relationship Type="http://schemas.openxmlformats.org/officeDocument/2006/relationships/hyperlink" Target="https://drive.google.com/file/d/181HOv29ARibZB0bfntVhGHRcqSxpJd9J/view" TargetMode="External" Id="Rd1e1d398879f45e1" /><Relationship Type="http://schemas.openxmlformats.org/officeDocument/2006/relationships/hyperlink" Target="https://drive.google.com/file/d/1FMSBjBOpAZz-2sjtQ_YLyYgVViprSTrg/view" TargetMode="External" Id="R8bcf7988641c4d85" /><Relationship Type="http://schemas.openxmlformats.org/officeDocument/2006/relationships/hyperlink" Target="https://drive.google.com/file/d/1gfcDun1KMH_bJ3URKJ2ee-prNl00uU2C/view" TargetMode="External" Id="R87b9c07aaec94772" /><Relationship Type="http://schemas.openxmlformats.org/officeDocument/2006/relationships/hyperlink" Target="https://drive.google.com/file/d/1Zayq0B-rj1LxJ43JYbW6nlmFuUpC8Rib/view" TargetMode="External" Id="Rdedb9de3fa4e4fca" /><Relationship Type="http://schemas.openxmlformats.org/officeDocument/2006/relationships/hyperlink" Target="https://drive.google.com/file/d/1-Ut8M3X8Z0KmJrv7Pe7-OWN-6PmXTMqk/view" TargetMode="External" Id="Rf5f43863a1024872" /><Relationship Type="http://schemas.openxmlformats.org/officeDocument/2006/relationships/hyperlink" Target="https://drive.google.com/file/d/1JMx2RHd_CytgvUtN1PVlhoLo2gPbQk9z/view" TargetMode="External" Id="Rbdaccbc8af0c40ca" /><Relationship Type="http://schemas.openxmlformats.org/officeDocument/2006/relationships/hyperlink" Target="https://drive.google.com/file/d/1FNlcJvIZ7aCjB7QH2APh1HsEwgXRq0XL/view" TargetMode="External" Id="R7ba7e16a0cfa41a8" /><Relationship Type="http://schemas.openxmlformats.org/officeDocument/2006/relationships/hyperlink" Target="https://drive.google.com/file/d/1NT3SrDCEPaPVtvcaOCYqNNOriijd0Vqh/view" TargetMode="External" Id="Ref468a9d53414517" /><Relationship Type="http://schemas.openxmlformats.org/officeDocument/2006/relationships/hyperlink" Target="https://drive.google.com/file/d/1YKyeTWAB61F3Usraa5iRQbZqmRqHzYX1/view" TargetMode="External" Id="R7f4f4444cbc94804" /><Relationship Type="http://schemas.openxmlformats.org/officeDocument/2006/relationships/hyperlink" Target="https://drive.google.com/file/d/1axgIssBhUYz9ukfaticVnX1E8JMSEp2K/view" TargetMode="External" Id="R1736c9866e444e45" /><Relationship Type="http://schemas.openxmlformats.org/officeDocument/2006/relationships/hyperlink" Target="https://drive.google.com/file/d/11DweWZYjkvj_ZSLBq3gx7KTwjDN_MSRs/view" TargetMode="External" Id="Ra095df851665476a" /><Relationship Type="http://schemas.openxmlformats.org/officeDocument/2006/relationships/hyperlink" Target="https://drive.google.com/file/d/1pJRAZ3NcpEg_RoZRfexpN3dCYctZnXzh/view" TargetMode="External" Id="Rbadce0cb5c3e4d8d" /><Relationship Type="http://schemas.openxmlformats.org/officeDocument/2006/relationships/hyperlink" Target="https://drive.google.com/file/d/1ezwq4tQ5hku7gS8gn3U5IgYEMWWPzofU/view" TargetMode="External" Id="R6da39f6f45df4671" /><Relationship Type="http://schemas.openxmlformats.org/officeDocument/2006/relationships/hyperlink" Target="https://drive.google.com/file/d/1tvkOCPS08WU0iKKj-jzWmdn0GfZXXyyy/view" TargetMode="External" Id="R16b27f3dbc6546f7" /><Relationship Type="http://schemas.openxmlformats.org/officeDocument/2006/relationships/hyperlink" Target="https://drive.google.com/file/d/1rU1wg6vFqrWhcZCnqlzbO1xgo6Q1ogNt/view" TargetMode="External" Id="Re8fd35a3cb8b438a" /><Relationship Type="http://schemas.openxmlformats.org/officeDocument/2006/relationships/hyperlink" Target="https://drive.google.com/file/d/1Co3QFJ1I4iwGxnV9oA8-ekW7fLdicvBH/view" TargetMode="External" Id="R0d57c469c6174e11" /><Relationship Type="http://schemas.openxmlformats.org/officeDocument/2006/relationships/hyperlink" Target="https://drive.google.com/file/d/1U7VJTx5qYRglqWYkyNCCbv0mJKtNm_Xw/view" TargetMode="External" Id="R379ba02e8ed249b2" /><Relationship Type="http://schemas.openxmlformats.org/officeDocument/2006/relationships/hyperlink" Target="https://drive.google.com/file/d/1FFc06xNUPYzVkypLSIEeihIFSTZwx5L-/view" TargetMode="External" Id="Rc558726614064b88" /><Relationship Type="http://schemas.openxmlformats.org/officeDocument/2006/relationships/hyperlink" Target="https://drive.google.com/file/d/19FOOVIjlVOdxuOKU10YleZocDkMWndA7/view" TargetMode="External" Id="R3a738c69c0b74ba4" /><Relationship Type="http://schemas.openxmlformats.org/officeDocument/2006/relationships/hyperlink" Target="https://drive.google.com/file/d/1s_cxOZMbJAdV9NR6puBJbJZWt8Jwje5L/view" TargetMode="External" Id="Rb9a0c83bd98a401f" /><Relationship Type="http://schemas.openxmlformats.org/officeDocument/2006/relationships/hyperlink" Target="https://drive.google.com/file/d/1Kasw9XIo_U28vFo68nodpmnYTWqxRkL1/view" TargetMode="External" Id="Rf023b990dfc348c2" /><Relationship Type="http://schemas.openxmlformats.org/officeDocument/2006/relationships/hyperlink" Target="https://drive.google.com/file/d/1EgxyEe2AfIdF0wYaryQwnEbbX9M0EP5x/view" TargetMode="External" Id="R5afd685de6394660" /><Relationship Type="http://schemas.openxmlformats.org/officeDocument/2006/relationships/hyperlink" Target="https://drive.google.com/file/d/1gnnTAuhFxcegiQ4tPCmnaji1_0ffHAO2/view" TargetMode="External" Id="R5a97354155fb426a" /><Relationship Type="http://schemas.openxmlformats.org/officeDocument/2006/relationships/hyperlink" Target="https://drive.google.com/file/d/11OJtDccSLlt7Qe1eQKA9Zk9GV8kaGcVf/view" TargetMode="External" Id="Ra3cc351672184ff4" /><Relationship Type="http://schemas.openxmlformats.org/officeDocument/2006/relationships/hyperlink" Target="https://drive.google.com/file/d/1CPb2n0oDwJwibFWknTWp9llORq348Xo4/view" TargetMode="External" Id="Re1a5b636ce4a4f8f" /><Relationship Type="http://schemas.openxmlformats.org/officeDocument/2006/relationships/hyperlink" Target="https://drive.google.com/file/d/1zetnd4-gvTPjCq7w-25POhmq1tRxbeJN/view" TargetMode="External" Id="Ra6b256c37f334d77" /><Relationship Type="http://schemas.openxmlformats.org/officeDocument/2006/relationships/hyperlink" Target="https://drive.google.com/file/d/1KCRmUZTvegErrYWb_A_zRZyp5KAKqme_/view" TargetMode="External" Id="Rc9d018a13761436b" /><Relationship Type="http://schemas.openxmlformats.org/officeDocument/2006/relationships/hyperlink" Target="https://drive.google.com/file/d/10Qyknwu6jKZfw6Vf7pLJ9nF-BEVHVFCD/view" TargetMode="External" Id="R53c6d7258c664148" /><Relationship Type="http://schemas.openxmlformats.org/officeDocument/2006/relationships/hyperlink" Target="https://drive.google.com/file/d/15u0K9v6xvNgubCfhiRQ2tez2jH44ChML/view" TargetMode="External" Id="R3adb8376257b49d9" /><Relationship Type="http://schemas.openxmlformats.org/officeDocument/2006/relationships/hyperlink" Target="https://drive.google.com/file/d/1N7Z7BNFE6iGc6m1zu8sE_veLUPcRc4iY/view" TargetMode="External" Id="R846d40aa3a314983" /><Relationship Type="http://schemas.openxmlformats.org/officeDocument/2006/relationships/hyperlink" Target="https://drive.google.com/file/d/1OaiNJr147_Id1RDer-uHah8oTyVrtoAw/view" TargetMode="External" Id="R1e20e82c7f284b73" /><Relationship Type="http://schemas.openxmlformats.org/officeDocument/2006/relationships/hyperlink" Target="https://drive.google.com/file/d/1Qq15NxhRWeSQPc-UTE9mxwyMHwoLikAY/view" TargetMode="External" Id="R7f6d180319a34080" /><Relationship Type="http://schemas.openxmlformats.org/officeDocument/2006/relationships/hyperlink" Target="https://drive.google.com/file/d/1aYpNLgWwKiTv6lWPKNftIoNZdAtk3hrI/view" TargetMode="External" Id="Ra3446d2437724da6" /><Relationship Type="http://schemas.openxmlformats.org/officeDocument/2006/relationships/hyperlink" Target="https://drive.google.com/file/d/1l6UlX0J_I8JEDkD7EtF5hu8O7m5kV5HV/view" TargetMode="External" Id="Rb0de24d5231e4e3e" /><Relationship Type="http://schemas.openxmlformats.org/officeDocument/2006/relationships/hyperlink" Target="https://drive.google.com/file/d/1cvcuEeJtY9SAHWXwKWKcbbsG-wWEo-do/view" TargetMode="External" Id="R132d7f061de04e25" /><Relationship Type="http://schemas.openxmlformats.org/officeDocument/2006/relationships/hyperlink" Target="https://drive.google.com/file/d/1HN7kVe9_Wep55uWq7I0E57t3HqAHPXDj/view" TargetMode="External" Id="R9d79252c886a4977" /><Relationship Type="http://schemas.openxmlformats.org/officeDocument/2006/relationships/hyperlink" Target="https://drive.google.com/file/d/1yEF0cFhg7VaadKNUFqd1lFy-gLpM9BDy/view" TargetMode="External" Id="R60a3884fc4ef4285" /><Relationship Type="http://schemas.openxmlformats.org/officeDocument/2006/relationships/hyperlink" Target="https://drive.google.com/file/d/13rcHgPOY4sQuBxzSyaHbvJ3SRIpuVuKp/view" TargetMode="External" Id="R148ea0e3cd5540fd" /><Relationship Type="http://schemas.openxmlformats.org/officeDocument/2006/relationships/hyperlink" Target="https://drive.google.com/file/d/1fqnVpTSsS3wdt7fypxK1Jzl2968s-vvP/view" TargetMode="External" Id="R0dbd247bd14f4ce8" /><Relationship Type="http://schemas.openxmlformats.org/officeDocument/2006/relationships/hyperlink" Target="https://drive.google.com/file/d/1BV2gwO3CtUtJ49UQSoo7MUnZe0U3ZDd3/view" TargetMode="External" Id="R0eac3a9e883d4aa7" /><Relationship Type="http://schemas.openxmlformats.org/officeDocument/2006/relationships/hyperlink" Target="https://drive.google.com/file/d/1NUsyQNZEobdeWv9rjeyPvvsUoxEB1Sfv/view" TargetMode="External" Id="R8532324ef1614e90" /><Relationship Type="http://schemas.openxmlformats.org/officeDocument/2006/relationships/hyperlink" Target="https://drive.google.com/file/d/1-oq9BYMUA4SQ-_Ke8xC3D4k8L1RQkchB/view" TargetMode="External" Id="R06b2090316a84676" /><Relationship Type="http://schemas.openxmlformats.org/officeDocument/2006/relationships/hyperlink" Target="https://drive.google.com/file/d/17lytb8E1ly4FW9RIXIhzBfbae0pB12R4/view" TargetMode="External" Id="Rbe1be2f079ce4634" /><Relationship Type="http://schemas.openxmlformats.org/officeDocument/2006/relationships/hyperlink" Target="https://drive.google.com/file/d/1o93IeMHwuUIF-TAYINx51n_vDAtbNf9A/view" TargetMode="External" Id="Rd87902e0699f4a5f" /><Relationship Type="http://schemas.openxmlformats.org/officeDocument/2006/relationships/hyperlink" Target="https://drive.google.com/file/d/1tiFUvRaq2J8iO_Oh1Eb91UJYxKg4MyAK/view" TargetMode="External" Id="Rd33f1cda0d6a4e69" /><Relationship Type="http://schemas.openxmlformats.org/officeDocument/2006/relationships/hyperlink" Target="https://hinariocatolico.com.br/oferendas/oferendas-02-a.pdf" TargetMode="External" Id="R01b1d0d6b4144f10" /><Relationship Type="http://schemas.openxmlformats.org/officeDocument/2006/relationships/hyperlink" Target="https://drive.google.com/file/d/17UoDkXPwNXi73rTQX1-WzTzxnC5RgZ8N/view" TargetMode="External" Id="R4c164e708cd84cad" /><Relationship Type="http://schemas.openxmlformats.org/officeDocument/2006/relationships/hyperlink" Target="https://drive.google.com/file/d/1xx3G6fHA8-VhC1_XXM18fTROjkb6pbf9/view" TargetMode="External" Id="Rbc6a1ebcb4e9468c" /><Relationship Type="http://schemas.openxmlformats.org/officeDocument/2006/relationships/hyperlink" Target="https://drive.google.com/file/d/1d72pZ6cuf3a-dMGIWeExZcY5l_nglVcz/view" TargetMode="External" Id="Rc348fa1e90a84515" /><Relationship Type="http://schemas.openxmlformats.org/officeDocument/2006/relationships/hyperlink" Target="https://drive.google.com/file/d/1DlvaYRNF5dYT23SyJlPEUPXoQUdogsZA/view" TargetMode="External" Id="Rc8ab364ab8c1490d" /><Relationship Type="http://schemas.openxmlformats.org/officeDocument/2006/relationships/hyperlink" Target="https://drive.google.com/file/d/1sw26crmpGz-iP4qjVJcCDMqUMrRHJ51p/view" TargetMode="External" Id="Ref14858475cd421b" /><Relationship Type="http://schemas.openxmlformats.org/officeDocument/2006/relationships/hyperlink" Target="https://drive.google.com/file/d/1wenI14sVrl_3mQ5otLJta5KfGwBLmwTi/view" TargetMode="External" Id="Rdea3a759df334d2c" /><Relationship Type="http://schemas.openxmlformats.org/officeDocument/2006/relationships/hyperlink" Target="https://hinariocatolico.com.br/oferendas/oferendas-03-c.pdf" TargetMode="External" Id="Re9522cf432d04427" /><Relationship Type="http://schemas.openxmlformats.org/officeDocument/2006/relationships/hyperlink" Target="https://drive.google.com/file/d/1-XVk7hoI-paEeEgMEOKlGIt7HpbYAWnJ/view" TargetMode="External" Id="R7350d0ec66224183" /><Relationship Type="http://schemas.openxmlformats.org/officeDocument/2006/relationships/hyperlink" Target="https://drive.google.com/file/d/1RR2ielKEG4DM_-Et25PV8U6dXj86LFSm/view" TargetMode="External" Id="R185a4b48ceb64467" /><Relationship Type="http://schemas.openxmlformats.org/officeDocument/2006/relationships/hyperlink" Target="https://drive.google.com/file/d/1wjyQOKWUrcX6ZBNQ8mlVFQhLoXAzleIH/view" TargetMode="External" Id="Rd0a3a7b647464722" /><Relationship Type="http://schemas.openxmlformats.org/officeDocument/2006/relationships/hyperlink" Target="https://hinariocatolico.com.br/oferendas/oferendas-04-c.pdf" TargetMode="External" Id="Re86693a8f9624aeb" /><Relationship Type="http://schemas.openxmlformats.org/officeDocument/2006/relationships/hyperlink" Target="https://drive.google.com/file/d/1AjlCpAIHCDsEULFM5Jsykg6jsUdZVI6z/view" TargetMode="External" Id="Rfa79c069f9a34775" /><Relationship Type="http://schemas.openxmlformats.org/officeDocument/2006/relationships/hyperlink" Target="https://drive.google.com/file/d/1DEFlHLSH_IAp1lZraRFk5vqeoOal2uvm/view" TargetMode="External" Id="R886dc8f50dec4449" /><Relationship Type="http://schemas.openxmlformats.org/officeDocument/2006/relationships/hyperlink" Target="https://drive.google.com/file/d/16QHD7QP32TX1s9n4JxcaSfYiU8g53C_r/view" TargetMode="External" Id="R87a66f9043fb41fe" /><Relationship Type="http://schemas.openxmlformats.org/officeDocument/2006/relationships/hyperlink" Target="https://hinariocatolico.com.br/oferendas/oferendas-04-b.pdf" TargetMode="External" Id="R8f1bff36260a41d9" /><Relationship Type="http://schemas.openxmlformats.org/officeDocument/2006/relationships/hyperlink" Target="https://hinariocatolico.com.br/oferendas/oferendas-05-b.pdf" TargetMode="External" Id="Ra5f06adb16cf4b1a" /><Relationship Type="http://schemas.openxmlformats.org/officeDocument/2006/relationships/hyperlink" Target="https://drive.google.com/file/d/1Aiys403In7rFSh5e4PUpZqveIsbd1zzK/view" TargetMode="External" Id="Rd1a2a31647124f1d" /><Relationship Type="http://schemas.openxmlformats.org/officeDocument/2006/relationships/hyperlink" Target="https://drive.google.com/file/d/19UPv8I7UN7ZpIUtdBkpVbfwp57p4t2CI/view" TargetMode="External" Id="Rf8f079ff1c384c95" /><Relationship Type="http://schemas.openxmlformats.org/officeDocument/2006/relationships/hyperlink" Target="https://drive.google.com/file/d/1wk_gAPW1Ce6BFuIT0C2izAsRP8xuTlLr/view" TargetMode="External" Id="R92860a4a921246e3" /><Relationship Type="http://schemas.openxmlformats.org/officeDocument/2006/relationships/hyperlink" Target="https://hinariocatolico.com.br/oferendas/oferendas-05-c.pdf" TargetMode="External" Id="R7cc5e30151d4410d" /><Relationship Type="http://schemas.openxmlformats.org/officeDocument/2006/relationships/hyperlink" Target="https://drive.google.com/file/d/115x6nITll_pPjwWLeFpUHzHj3F5RaEfQ/view" TargetMode="External" Id="R6ac5dc1951ad414e" /><Relationship Type="http://schemas.openxmlformats.org/officeDocument/2006/relationships/hyperlink" Target="https://hinariocatolico.com.br/oferendas/oferendas-06-b.pdf" TargetMode="External" Id="R23230f044f6b48f3" /><Relationship Type="http://schemas.openxmlformats.org/officeDocument/2006/relationships/hyperlink" Target="https://drive.google.com/file/d/11BHn2IqTvl1t4WAwDld-wGOS5G7G0MoY/view" TargetMode="External" Id="R5e5cd28689134009" /><Relationship Type="http://schemas.openxmlformats.org/officeDocument/2006/relationships/hyperlink" Target="https://hinariocatolico.com.br/oferendas/oferendas-07-b.pdf" TargetMode="External" Id="R1613dd18ebc8456c" /><Relationship Type="http://schemas.openxmlformats.org/officeDocument/2006/relationships/hyperlink" Target="https://drive.google.com/file/d/10klCPEXWe5_jNf1NlGFIu8NhZJruh0NE/view" TargetMode="External" Id="R0adfa1888e784f4b" /><Relationship Type="http://schemas.openxmlformats.org/officeDocument/2006/relationships/hyperlink" Target="https://hinariocatolico.com.br/oferendas/oferendas-10-a.pdf" TargetMode="External" Id="Rb57e8b7f2b074fba" /><Relationship Type="http://schemas.openxmlformats.org/officeDocument/2006/relationships/hyperlink" Target="https://drive.google.com/file/d/11BFd-HGEeG9xlSCscb37finuHIxZWzzK/view" TargetMode="External" Id="R4941e866ef9d4ac5" /><Relationship Type="http://schemas.openxmlformats.org/officeDocument/2006/relationships/hyperlink" Target="https://hinariocatolico.com.br/oferendas/oferendas-08-b.pdf" TargetMode="External" Id="R86441921460a4672" /><Relationship Type="http://schemas.openxmlformats.org/officeDocument/2006/relationships/hyperlink" Target="https://drive.google.com/file/d/11KnShGdLgQLlS2KvRLrPwCLA8XPTf0bm/view" TargetMode="External" Id="R57c6260ccee04806" /><Relationship Type="http://schemas.openxmlformats.org/officeDocument/2006/relationships/hyperlink" Target="https://hinariocatolico.com.br/oferendas/oferendas-09-b.pdf" TargetMode="External" Id="R72ead5dbf8054bde" /><Relationship Type="http://schemas.openxmlformats.org/officeDocument/2006/relationships/hyperlink" Target="https://drive.google.com/file/d/110lIwO7yQ3tJOaqzRSXhtQIb700NuwrS/view" TargetMode="External" Id="R1dc08dc010824a93" /><Relationship Type="http://schemas.openxmlformats.org/officeDocument/2006/relationships/hyperlink" Target="https://drive.google.com/file/d/1190DpfWJzl568YquFHSZOBr9e7XSbssY/view" TargetMode="External" Id="R94be42da5d204f1f" /><Relationship Type="http://schemas.openxmlformats.org/officeDocument/2006/relationships/hyperlink" Target="https://hinariocatolico.com.br/oferendas/oferendas-06-c.pdf" TargetMode="External" Id="Rb4128130423849a1" /><Relationship Type="http://schemas.openxmlformats.org/officeDocument/2006/relationships/hyperlink" Target="https://hinariocatolico.com.br/oferendas/oferendas-07-c.pdf" TargetMode="External" Id="R161eb0e0657c451c" /><Relationship Type="http://schemas.openxmlformats.org/officeDocument/2006/relationships/hyperlink" Target="https://drive.google.com/file/d/1isW-nn4TW3olAraDhsJ_ZSzA9cwwVGnO/view" TargetMode="External" Id="Rf4a2738a39d8490f" /><Relationship Type="http://schemas.openxmlformats.org/officeDocument/2006/relationships/hyperlink" Target="https://drive.google.com/file/d/1m9BgyNkh_fHMI1mEd1fQKAzQY1aQY91b/view" TargetMode="External" Id="R450d66867d40486f" /><Relationship Type="http://schemas.openxmlformats.org/officeDocument/2006/relationships/hyperlink" Target="https://drive.google.com/file/d/1xDcLIvj-IUrMH59LddjKK9L0aKG9zR4m/view" TargetMode="External" Id="R1fb6a87e5fe14638" /><Relationship Type="http://schemas.openxmlformats.org/officeDocument/2006/relationships/hyperlink" Target="https://drive.google.com/file/d/1xKXTucnQB0rgat1_hD1kNpB5VzC71M3V/view" TargetMode="External" Id="R91a9be60e2e841b5" /><Relationship Type="http://schemas.openxmlformats.org/officeDocument/2006/relationships/hyperlink" Target="https://hinariocatolico.com.br/oferendas/oferendas-08-c.pdf" TargetMode="External" Id="R38b92e9c78f9491f" /><Relationship Type="http://schemas.openxmlformats.org/officeDocument/2006/relationships/hyperlink" Target="https://drive.google.com/file/d/1XDeULLyHKWFL-wmG4bgprXX8cxZAD5NL/view" TargetMode="External" Id="R093cc93a2cac456c" /><Relationship Type="http://schemas.openxmlformats.org/officeDocument/2006/relationships/hyperlink" Target="https://drive.google.com/file/d/11L0ktdgBJwlbUVsM4leHmkENuvr9YIVk/view" TargetMode="External" Id="R9e0bd7fc89c34688" /><Relationship Type="http://schemas.openxmlformats.org/officeDocument/2006/relationships/hyperlink" Target="https://hinariocatolico.com.br/oferendas/oferendas-26-a.pdf" TargetMode="External" Id="R4fd4f2fe07034048" /><Relationship Type="http://schemas.openxmlformats.org/officeDocument/2006/relationships/hyperlink" Target="https://drive.google.com/file/d/1ZsRyodg_Sa4KfZ4nyl-Zq_g7-E2CwboQ/view" TargetMode="External" Id="R02a4e781de494a2e" /><Relationship Type="http://schemas.openxmlformats.org/officeDocument/2006/relationships/hyperlink" Target="https://drive.google.com/file/d/1SSB6UirVvlq71rPlUeuG5AVayRb0HcVB/view" TargetMode="External" Id="Rdc3401e36c8544d8" /><Relationship Type="http://schemas.openxmlformats.org/officeDocument/2006/relationships/hyperlink" Target="https://hinariocatolico.com.br/oferendas/oferendas-09-a.pdf" TargetMode="External" Id="R9ff1c0d684294951" /><Relationship Type="http://schemas.openxmlformats.org/officeDocument/2006/relationships/hyperlink" Target="https://drive.google.com/file/d/11Kue6mmJfmIoOna9RFkNtEQNwAv6yDCn/view" TargetMode="External" Id="R98909c585da94a91" /><Relationship Type="http://schemas.openxmlformats.org/officeDocument/2006/relationships/hyperlink" Target="https://hinariocatolico.com.br/oferendas/oferendas-09-c.pdf" TargetMode="External" Id="R852baaebe92a4994" /><Relationship Type="http://schemas.openxmlformats.org/officeDocument/2006/relationships/hyperlink" Target="https://hinariocatolico.com.br/oferendas/oferendas-10-c.pdf" TargetMode="External" Id="R75a1e91b420e4ecf" /><Relationship Type="http://schemas.openxmlformats.org/officeDocument/2006/relationships/hyperlink" Target="https://drive.google.com/file/d/11o8SMZPpuW47Vlr1q21zGM_dKd6UwKE4/view" TargetMode="External" Id="R2edc5aaea14b4da1" /><Relationship Type="http://schemas.openxmlformats.org/officeDocument/2006/relationships/hyperlink" Target="https://drive.google.com/file/d/1GZtwXx3huIdq0hHvIexnuBOPpWGSpDea/view" TargetMode="External" Id="R944994ea463a4310" /><Relationship Type="http://schemas.openxmlformats.org/officeDocument/2006/relationships/hyperlink" Target="https://drive.google.com/file/d/1qlfNFj-yCI5rRRQGdxRP5mYmf7Ys_Cxq/view" TargetMode="External" Id="R86d004c5d6654b9f" /><Relationship Type="http://schemas.openxmlformats.org/officeDocument/2006/relationships/hyperlink" Target="https://drive.google.com/file/d/11Jbv1yArtvzv5hOdsHmvkVv3hVj4s9p7/view" TargetMode="External" Id="R1321ef6773ed4d2d" /><Relationship Type="http://schemas.openxmlformats.org/officeDocument/2006/relationships/hyperlink" Target="https://hinariocatolico.com.br/oferendas/oferendas-11-c.pdf" TargetMode="External" Id="R314b38764581415d" /><Relationship Type="http://schemas.openxmlformats.org/officeDocument/2006/relationships/hyperlink" Target="https://drive.google.com/file/d/1zLIjAMSwdo21hXhIp0FSdSipXpYJ2iXw/view" TargetMode="External" Id="Rd33e0df76582468a" /><Relationship Type="http://schemas.openxmlformats.org/officeDocument/2006/relationships/hyperlink" Target="https://hinariocatolico.com.br/oferendas/oferendas-15-a.pdf" TargetMode="External" Id="R57bc53acf5354b0f" /><Relationship Type="http://schemas.openxmlformats.org/officeDocument/2006/relationships/hyperlink" Target="https://drive.google.com/file/d/1NeI7XY3FnAGzQAwMhKnWW90dVlDhI8cO/view" TargetMode="External" Id="R1a2eb2a51db64136" /><Relationship Type="http://schemas.openxmlformats.org/officeDocument/2006/relationships/hyperlink" Target="https://drive.google.com/file/d/1eskFRotbfUd2KhhV3bCoGr8-zszzDeKb/view" TargetMode="External" Id="R20bebc416bd54d8e" /><Relationship Type="http://schemas.openxmlformats.org/officeDocument/2006/relationships/hyperlink" Target="https://drive.google.com/file/d/145wBKYCuCfzJBVgCx863lCVNNnSmRZ9z/view" TargetMode="External" Id="Rbdd1aae19054480e" /><Relationship Type="http://schemas.openxmlformats.org/officeDocument/2006/relationships/hyperlink" Target="https://drive.google.com/file/d/1dGtITkQ7UWDBGjP-lH28wsjFnnJylY14/view" TargetMode="External" Id="Rcb2dcddf7f084bb6" /><Relationship Type="http://schemas.openxmlformats.org/officeDocument/2006/relationships/hyperlink" Target="https://drive.google.com/file/d/1lYqz_FJyzCTBy-A7XbXxJliFL_2zPWx4/view" TargetMode="External" Id="R6650fbd05988498e" /><Relationship Type="http://schemas.openxmlformats.org/officeDocument/2006/relationships/hyperlink" Target="https://drive.google.com/file/d/1ZcMwc8Yg1m8_FiCyRpX0OKDU5ONjdD-_/view" TargetMode="External" Id="R87a2fec618794907" /><Relationship Type="http://schemas.openxmlformats.org/officeDocument/2006/relationships/hyperlink" Target="https://hinariocatolico.com.br/oferendas/oferendas-12-b.pdf" TargetMode="External" Id="Rf2cbca3e7130442f" /><Relationship Type="http://schemas.openxmlformats.org/officeDocument/2006/relationships/hyperlink" Target="https://hinariocatolico.com.br/oferendas/oferendas-13-b.pdf" TargetMode="External" Id="Ra1e305dc9f54497a" /><Relationship Type="http://schemas.openxmlformats.org/officeDocument/2006/relationships/hyperlink" Target="https://drive.google.com/file/d/1OaA33FDM1-kD7btWu9rW1a84x976d167/view" TargetMode="External" Id="R1ab2857ad6094f5f" /><Relationship Type="http://schemas.openxmlformats.org/officeDocument/2006/relationships/hyperlink" Target="https://drive.google.com/file/d/15NytlaFnykHxTQOfTYqeppbbwiatZMln/view" TargetMode="External" Id="R8eff5a30d9254623" /><Relationship Type="http://schemas.openxmlformats.org/officeDocument/2006/relationships/hyperlink" Target="https://hinariocatolico.com.br/oferendas/oferendas-15-b.pdf" TargetMode="External" Id="Raab7d72d207e443d" /><Relationship Type="http://schemas.openxmlformats.org/officeDocument/2006/relationships/hyperlink" Target="https://drive.google.com/file/d/1BU6IRNM2h6y7Ck1f_2nl7l29xurq0uMF/view" TargetMode="External" Id="R5135a1785e454684" /><Relationship Type="http://schemas.openxmlformats.org/officeDocument/2006/relationships/hyperlink" Target="https://drive.google.com/file/d/1E35ht2AgWLO80IGjL3F1tDonq4mP4-2v/view" TargetMode="External" Id="R5a45ba87f4ff411c" /><Relationship Type="http://schemas.openxmlformats.org/officeDocument/2006/relationships/hyperlink" Target="https://hinariocatolico.com.br/oferendas/oferendas-12-c.pdf" TargetMode="External" Id="Ra8a87dbf0fd140bb" /><Relationship Type="http://schemas.openxmlformats.org/officeDocument/2006/relationships/hyperlink" Target="https://drive.google.com/file/d/1haXYaA5k9dPP5vqIxFgfBDTDuJN5EX1g/view" TargetMode="External" Id="R70b6cbf3ab574824" /><Relationship Type="http://schemas.openxmlformats.org/officeDocument/2006/relationships/hyperlink" Target="https://drive.google.com/file/d/1wEPBdDbaz5Sal9m8AqhuPvakGe4WIwoK/view" TargetMode="External" Id="R323077eb496045b5" /><Relationship Type="http://schemas.openxmlformats.org/officeDocument/2006/relationships/hyperlink" Target="https://drive.google.com/file/d/1F-GPZgSqZJVv2o9tvGSNU8YEnPfrKWnL/view" TargetMode="External" Id="Rbea28502cb5c4cba" /><Relationship Type="http://schemas.openxmlformats.org/officeDocument/2006/relationships/hyperlink" Target="https://drive.google.com/file/d/1_DtyZpdery1QL7JTYrW9JSYnHgZopQRe/view" TargetMode="External" Id="R5dba0f5f0cf24a53" /><Relationship Type="http://schemas.openxmlformats.org/officeDocument/2006/relationships/hyperlink" Target="https://drive.google.com/file/d/1sIFe--X4jwrvwLPlMLjwcMmAy1ZvZZBf/view" TargetMode="External" Id="R008d363e8a3c40a2" /><Relationship Type="http://schemas.openxmlformats.org/officeDocument/2006/relationships/hyperlink" Target="https://drive.google.com/file/d/1JNyhiw5gvKuwgw5mFjZ_SqZP46KXDgvm/view" TargetMode="External" Id="R25589f300c2944e8" /><Relationship Type="http://schemas.openxmlformats.org/officeDocument/2006/relationships/hyperlink" Target="https://hinariocatolico.com.br/oferendas/oferendas-22-a.pdf" TargetMode="External" Id="Rb51f1c8e686248b7" /><Relationship Type="http://schemas.openxmlformats.org/officeDocument/2006/relationships/hyperlink" Target="https://hinariocatolico.com.br/oferendas/oferendas-24-b.pdf" TargetMode="External" Id="R13b1e9a981f8459f" /><Relationship Type="http://schemas.openxmlformats.org/officeDocument/2006/relationships/hyperlink" Target="https://drive.google.com/file/d/1IanSQ4WuYL9OrC6qJd2IyiVvRXofkkyy/view" TargetMode="External" Id="Reb6936b50f634472" /><Relationship Type="http://schemas.openxmlformats.org/officeDocument/2006/relationships/hyperlink" Target="https://drive.google.com/file/d/1w7ECuUP5-NNfyuOB8LTS6pmpnBH7R_Eu/view" TargetMode="External" Id="Ra8f9b886d96141f6" /><Relationship Type="http://schemas.openxmlformats.org/officeDocument/2006/relationships/hyperlink" Target="https://drive.google.com/file/d/1jlmUya4x5g0QdgC4J0bYbYwTPXrdz-gG/view" TargetMode="External" Id="R90a305a36f0e4904" /><Relationship Type="http://schemas.openxmlformats.org/officeDocument/2006/relationships/hyperlink" Target="https://drive.google.com/file/d/1_qVOpmDVCzWqqLc5WnOys004X7S6GnTt/view" TargetMode="External" Id="R48a6a85d82704597" /><Relationship Type="http://schemas.openxmlformats.org/officeDocument/2006/relationships/hyperlink" Target="https://drive.google.com/file/d/17UoDkXPwNXi73rTQX1-WzTzxnC5RgZ8N/view" TargetMode="External" Id="Rd1b5429826fd471c" /><Relationship Type="http://schemas.openxmlformats.org/officeDocument/2006/relationships/hyperlink" Target="https://drive.google.com/file/d/1DD26dK5y40vNgUl2_9IJhWKiQ2AkjZYa/view" TargetMode="External" Id="R89f2ba0596cd41ee" /><Relationship Type="http://schemas.openxmlformats.org/officeDocument/2006/relationships/hyperlink" Target="https://hinariocatolico.com.br/oferendas/oferendas-26-b.pdf" TargetMode="External" Id="R29a7ba426b464c16" /><Relationship Type="http://schemas.openxmlformats.org/officeDocument/2006/relationships/hyperlink" Target="https://drive.google.com/file/d/1Ff64pb5M74hYIbPCbq_14X_b3mPu_i2k/view" TargetMode="External" Id="R6937beaa95744d9c" /><Relationship Type="http://schemas.openxmlformats.org/officeDocument/2006/relationships/hyperlink" Target="https://drive.google.com/file/d/1M80f_GShsXkm-gATAcpFvvL81TJydqZP/view" TargetMode="External" Id="R2195da0ecce14bea" /><Relationship Type="http://schemas.openxmlformats.org/officeDocument/2006/relationships/hyperlink" Target="https://hinariocatolico.com.br/oferendas/oferendas-13-c.pdf" TargetMode="External" Id="Rab4495910cbc4ae4" /><Relationship Type="http://schemas.openxmlformats.org/officeDocument/2006/relationships/hyperlink" Target="https://hinariocatolico.com.br/oferendas/oferendas-14-c.pdf" TargetMode="External" Id="R35870d8712484e3f" /><Relationship Type="http://schemas.openxmlformats.org/officeDocument/2006/relationships/hyperlink" Target="https://drive.google.com/file/d/1tAxPGgbIsOixexLeCPIgwzJGzOxXFh7n/view" TargetMode="External" Id="R79fcda70faba4936" /><Relationship Type="http://schemas.openxmlformats.org/officeDocument/2006/relationships/hyperlink" Target="https://drive.google.com/file/d/1yt8HdqjKI1tMYf_hn9rSNTdhdzGluUDr/view" TargetMode="External" Id="Ra41d980a318f4c38" /><Relationship Type="http://schemas.openxmlformats.org/officeDocument/2006/relationships/hyperlink" Target="https://drive.google.com/file/d/1BsZJLLEh7p1l2wAt-g_oRz15jjKjoWR8/view" TargetMode="External" Id="R162a87b614f944ab" /><Relationship Type="http://schemas.openxmlformats.org/officeDocument/2006/relationships/hyperlink" Target="https://drive.google.com/file/d/1L9k69-5gsyDb5yPk8ESegF8-uHwAwY2T/view" TargetMode="External" Id="Rd4f4acf6c1cd4f8a" /><Relationship Type="http://schemas.openxmlformats.org/officeDocument/2006/relationships/hyperlink" Target="https://drive.google.com/file/d/10tUJnsjnPecm3GaWKNumRR3IN8FJi_OP/view" TargetMode="External" Id="R21849ccf77ec48bd" /><Relationship Type="http://schemas.openxmlformats.org/officeDocument/2006/relationships/hyperlink" Target="https://hinariocatolico.com.br/oferendas/oferendas-13-a.pdf" TargetMode="External" Id="Rf9fcafce25094737" /><Relationship Type="http://schemas.openxmlformats.org/officeDocument/2006/relationships/hyperlink" Target="https://drive.google.com/file/d/1M9TN70WCdCh1N7dec5D2jE6wO-oU1go-/view" TargetMode="External" Id="R1faccc0edeac401a" /><Relationship Type="http://schemas.openxmlformats.org/officeDocument/2006/relationships/hyperlink" Target="https://drive.google.com/file/d/1kqpTHCV3llM0lBkpOdBHBJdZZMQDNrig/view" TargetMode="External" Id="Rc4990bff56e74475" /><Relationship Type="http://schemas.openxmlformats.org/officeDocument/2006/relationships/hyperlink" Target="https://drive.google.com/file/d/1GrU8SYhY3036xSEbtENwEJRRop2Oy3S-/view" TargetMode="External" Id="R4bf637365949490d" /><Relationship Type="http://schemas.openxmlformats.org/officeDocument/2006/relationships/hyperlink" Target="https://hinariocatolico.com.br/oferendas/oferendas-30-a.pdf" TargetMode="External" Id="Rcce5fd5a110c4ac8" /><Relationship Type="http://schemas.openxmlformats.org/officeDocument/2006/relationships/hyperlink" Target="https://drive.google.com/file/d/1OK9QjW8-K6mC00yGlQYl0CeLuzqlECk4/view" TargetMode="External" Id="Ra6e003a606ff4fb6" /><Relationship Type="http://schemas.openxmlformats.org/officeDocument/2006/relationships/hyperlink" Target="https://hinariocatolico.com.br/oferendas/oferendas-15-c.pdf" TargetMode="External" Id="R767de156a96f42b5" /><Relationship Type="http://schemas.openxmlformats.org/officeDocument/2006/relationships/hyperlink" Target="https://drive.google.com/file/d/1o5hEZaDp2djLjC1CYV5EeSU8gSpCedG_/view" TargetMode="External" Id="R7f507c985c184049" /><Relationship Type="http://schemas.openxmlformats.org/officeDocument/2006/relationships/hyperlink" Target="https://hinariocatolico.com.br/oferendas/oferendas-16-c.pdf" TargetMode="External" Id="Re9012fd3a6ed47e3" /><Relationship Type="http://schemas.openxmlformats.org/officeDocument/2006/relationships/hyperlink" Target="https://drive.google.com/file/d/18fQZWyOn0yFvZf9Oqi0HBtKywiSRandm/view" TargetMode="External" Id="R3091ea75548f48d6" /><Relationship Type="http://schemas.openxmlformats.org/officeDocument/2006/relationships/hyperlink" Target="https://drive.google.com/file/d/1o9dyYHYmAsWxGGLWcbsoaWNWextBbTBL/view" TargetMode="External" Id="Rdea039ccf7234336" /><Relationship Type="http://schemas.openxmlformats.org/officeDocument/2006/relationships/hyperlink" Target="https://drive.google.com/file/d/1-1Yc9BxMOozwuJGVzFHtCYAb_pnhiOIB/view" TargetMode="External" Id="Re18aa92c61214268" /><Relationship Type="http://schemas.openxmlformats.org/officeDocument/2006/relationships/hyperlink" Target="https://drive.google.com/file/d/104H5JepToxaUdgp4k5JRu5h8mCBxSKkF/view" TargetMode="External" Id="R22f6b7ceadb04677" /><Relationship Type="http://schemas.openxmlformats.org/officeDocument/2006/relationships/hyperlink" Target="https://drive.google.com/file/d/1weoIeRR1GduFmicJlOLbBpkUWNEbZHQ4/view" TargetMode="External" Id="Ree6d7bc421124718" /><Relationship Type="http://schemas.openxmlformats.org/officeDocument/2006/relationships/hyperlink" Target="https://drive.google.com/file/d/1yz90zqmf_fJwF9LzoTUz5OGZ37vLFsvE/view" TargetMode="External" Id="R9975d1636bb94ce3" /><Relationship Type="http://schemas.openxmlformats.org/officeDocument/2006/relationships/hyperlink" Target="https://drive.google.com/file/d/1jrzQ03d8B_upu_rKHn_QfJuqqWF2fpe4/view" TargetMode="External" Id="R793ae6d0ec6b4b4f" /><Relationship Type="http://schemas.openxmlformats.org/officeDocument/2006/relationships/hyperlink" Target="https://hinariocatolico.com.br/oferendas/oferendas-17-c.pdf" TargetMode="External" Id="R4adc69013cf049ba" /><Relationship Type="http://schemas.openxmlformats.org/officeDocument/2006/relationships/hyperlink" Target="https://drive.google.com/file/d/1eZl-ir4aW1iAT5zngQxUNFTVpnZ8gCy_/view" TargetMode="External" Id="Rcc85d57da2714aa7" /><Relationship Type="http://schemas.openxmlformats.org/officeDocument/2006/relationships/hyperlink" Target="https://drive.google.com/file/d/1AeeQ6zIn3_w9YMtLAhPjJEwQJErnjJh2/view" TargetMode="External" Id="Rb4f28b5a8c634a22" /><Relationship Type="http://schemas.openxmlformats.org/officeDocument/2006/relationships/hyperlink" Target="https://drive.google.com/file/d/1lMAYo1fHLeX4fIN6Q2O4BpP8gNXAZbuV/view" TargetMode="External" Id="R46f377670c03492b" /><Relationship Type="http://schemas.openxmlformats.org/officeDocument/2006/relationships/hyperlink" Target="https://hinariocatolico.com.br/oferendas/oferendas-12-a.pdf" TargetMode="External" Id="Re6d64143ec5e4add" /><Relationship Type="http://schemas.openxmlformats.org/officeDocument/2006/relationships/hyperlink" Target="https://hinariocatolico.com.br/oferendas/oferendas-10-b.pdf" TargetMode="External" Id="R9a54391e25b7434b" /><Relationship Type="http://schemas.openxmlformats.org/officeDocument/2006/relationships/hyperlink" Target="https://hinariocatolico.com.br/oferendas/oferendas-08-a.pdf" TargetMode="External" Id="R52f7eeeb2dab4c00" /><Relationship Type="http://schemas.openxmlformats.org/officeDocument/2006/relationships/hyperlink" Target="https://drive.google.com/file/d/1f6RzS8d_Lx-GjFUJT01pyne3N-bxoj22/view" TargetMode="External" Id="R9d68951a6fc547fa" /><Relationship Type="http://schemas.openxmlformats.org/officeDocument/2006/relationships/hyperlink" Target="https://drive.google.com/file/d/113iPcznGil1d0gWB8ZSdg6KYgT2_QQBP/view" TargetMode="External" Id="R6b7356dea4fe4f3d" /><Relationship Type="http://schemas.openxmlformats.org/officeDocument/2006/relationships/hyperlink" Target="https://drive.google.com/file/d/1ODSyyC4b_34DxyH4JSjb3d9n89EFDYiT/view" TargetMode="External" Id="R843d6c7119bc4557" /><Relationship Type="http://schemas.openxmlformats.org/officeDocument/2006/relationships/hyperlink" Target="https://drive.google.com/file/d/1oBnrsAqRLhTNs0M5hgbwaVz6hIBqSNCZ/view" TargetMode="External" Id="R4ec21736669e4046" /><Relationship Type="http://schemas.openxmlformats.org/officeDocument/2006/relationships/hyperlink" Target="https://drive.google.com/file/d/1Nn0HVYc8Es5hoDaOFxs4T34UcrlQUGpY/view" TargetMode="External" Id="R66c6151addb444fc" /><Relationship Type="http://schemas.openxmlformats.org/officeDocument/2006/relationships/hyperlink" Target="https://drive.google.com/file/d/1pp3PRZoTcrvB8w2KDBfr7CjUHJDfmXzh/view" TargetMode="External" Id="Rd4755d0db775472d" /><Relationship Type="http://schemas.openxmlformats.org/officeDocument/2006/relationships/hyperlink" Target="https://hinariocatolico.com.br/oferendas/oferendas-19-c.pdf" TargetMode="External" Id="R2b829537da384458" /><Relationship Type="http://schemas.openxmlformats.org/officeDocument/2006/relationships/hyperlink" Target="https://drive.google.com/file/d/1_6WcWKcA_bqICna9IYBobHJSx8dU-3A1/view" TargetMode="External" Id="R1f48f3bb2d6f454f" /><Relationship Type="http://schemas.openxmlformats.org/officeDocument/2006/relationships/hyperlink" Target="https://drive.google.com/file/d/1Bkw0xTrQavP9u3EhGnZXGoeZDEDUNa62/view" TargetMode="External" Id="R8fbd89686f974b0b" /><Relationship Type="http://schemas.openxmlformats.org/officeDocument/2006/relationships/hyperlink" Target="https://hinariocatolico.com.br/oferendas/oferendas-20-c.pdf" TargetMode="External" Id="Rd1556a9871774792" /><Relationship Type="http://schemas.openxmlformats.org/officeDocument/2006/relationships/hyperlink" Target="https://drive.google.com/file/d/1-jkpajVdXAbB2PJAkg1eZ6kPnGjmYt5-/view" TargetMode="External" Id="R9c73768ebc84424a" /><Relationship Type="http://schemas.openxmlformats.org/officeDocument/2006/relationships/hyperlink" Target="https://drive.google.com/file/d/1Y2JyScMtN0t5TbyFZCam4DWra_y0gKqF/view" TargetMode="External" Id="R5bebd4924fa846a1" /><Relationship Type="http://schemas.openxmlformats.org/officeDocument/2006/relationships/hyperlink" Target="https://drive.google.com/file/d/1MzkxMdHK5JtOoFSfYOvj_UClq-t6O1if/view" TargetMode="External" Id="R2d3829cde29d4523" /><Relationship Type="http://schemas.openxmlformats.org/officeDocument/2006/relationships/hyperlink" Target="https://drive.google.com/file/d/1y490iIHNh-_1kxHWi-MyQd3gvaNnUTjg/view" TargetMode="External" Id="R739f08ba465a4dae" /><Relationship Type="http://schemas.openxmlformats.org/officeDocument/2006/relationships/hyperlink" Target="https://drive.google.com/file/d/1sQj9KsviI-X475IcKMwO6xeWy_Gmz2ag/view" TargetMode="External" Id="R00c02ac35e8f40fd" /><Relationship Type="http://schemas.openxmlformats.org/officeDocument/2006/relationships/hyperlink" Target="https://drive.google.com/file/d/1_WTjSO74Do2FnILxhySN0mSysykM_Azw/view" TargetMode="External" Id="R8776a3dc67334310" /><Relationship Type="http://schemas.openxmlformats.org/officeDocument/2006/relationships/hyperlink" Target="https://drive.google.com/file/d/114JRjKA6xdAaWC2hPmtwjZOtj3VpFF2c/view" TargetMode="External" Id="Rd5b7b857f7b344fc" /><Relationship Type="http://schemas.openxmlformats.org/officeDocument/2006/relationships/hyperlink" Target="https://drive.google.com/file/d/1U7OLQkOSV152asWa8SrESbhwkBYZvpJ9/view" TargetMode="External" Id="Rf4a40f093e584abf" /><Relationship Type="http://schemas.openxmlformats.org/officeDocument/2006/relationships/hyperlink" Target="https://hinariocatolico.com.br/oferendas/oferendas-21-c.pdf" TargetMode="External" Id="Rb7da167bb2aa47d0" /><Relationship Type="http://schemas.openxmlformats.org/officeDocument/2006/relationships/hyperlink" Target="https://drive.google.com/file/d/10O7iLoXnftV2jzhtaEV6bUcG6feCW6VV/view" TargetMode="External" Id="Refa8a8fc35c04a7f" /><Relationship Type="http://schemas.openxmlformats.org/officeDocument/2006/relationships/hyperlink" Target="https://drive.google.com/file/d/1KYoOkh-J00kAK3tIdqrmAtCasPu0FgxB/view" TargetMode="External" Id="R7648f13bc72a4cd8" /><Relationship Type="http://schemas.openxmlformats.org/officeDocument/2006/relationships/hyperlink" Target="https://hinariocatolico.com.br/oferendas/oferendas-22-c.pdf" TargetMode="External" Id="R9f27b3b1fda34a85" /><Relationship Type="http://schemas.openxmlformats.org/officeDocument/2006/relationships/hyperlink" Target="https://hinariocatolico.com.br/oferendas/oferendas-28-a.pdf" TargetMode="External" Id="R5f75aa0ef81f4e74" /><Relationship Type="http://schemas.openxmlformats.org/officeDocument/2006/relationships/hyperlink" Target="https://hinariocatolico.com.br/oferendas/oferendas-23-c.pdf" TargetMode="External" Id="Rbb51a955049c4e09" /><Relationship Type="http://schemas.openxmlformats.org/officeDocument/2006/relationships/hyperlink" Target="https://drive.google.com/file/d/10Q0qZLxOxDCz2P5hOo992e74H5mT5_mt/view" TargetMode="External" Id="R45e68d4e56024041" /><Relationship Type="http://schemas.openxmlformats.org/officeDocument/2006/relationships/hyperlink" Target="https://drive.google.com/file/d/1lziplv3tndSO8F8Lrfdk6Ic2RpnY88na/view" TargetMode="External" Id="R47425ec433f54791" /><Relationship Type="http://schemas.openxmlformats.org/officeDocument/2006/relationships/hyperlink" Target="https://hinariocatolico.com.br/oferendas/oferendas-24-c.pdf" TargetMode="External" Id="R4c57aeaec10f4c3c" /><Relationship Type="http://schemas.openxmlformats.org/officeDocument/2006/relationships/hyperlink" Target="https://drive.google.com/file/d/1gs-XikT2rFYxAip4ql5MyrdLuJsjmt1X/view" TargetMode="External" Id="R6b71f101e32148a2" /><Relationship Type="http://schemas.openxmlformats.org/officeDocument/2006/relationships/hyperlink" Target="https://drive.google.com/file/d/1cY-xKGzwXct3zZFOimNM4Y9WHYAZ4pNz/view" TargetMode="External" Id="R3e356d360d5a4306" /><Relationship Type="http://schemas.openxmlformats.org/officeDocument/2006/relationships/hyperlink" Target="https://drive.google.com/file/d/10-lAXb_J5ynj7ew4bdmTIN6d0vpRBMAl/view" TargetMode="External" Id="Rbb9e2d58d6d04271" /><Relationship Type="http://schemas.openxmlformats.org/officeDocument/2006/relationships/hyperlink" Target="https://drive.google.com/file/d/1gsZMha2pkcFpyMVivLaqseBiLUM-UDOS/view" TargetMode="External" Id="R9eeac3ec35a246f6" /><Relationship Type="http://schemas.openxmlformats.org/officeDocument/2006/relationships/hyperlink" Target="https://drive.google.com/file/d/1a0xfE_pzFmzgH0n__oToGw0oG_kJsBK7/view" TargetMode="External" Id="R891845f00c5e4299" /><Relationship Type="http://schemas.openxmlformats.org/officeDocument/2006/relationships/hyperlink" Target="https://drive.google.com/file/d/1cYkkXnFZARdwZTNHbg_nfqRpPgQMlgLx/view" TargetMode="External" Id="Rf938b46ea2be4d8e" /><Relationship Type="http://schemas.openxmlformats.org/officeDocument/2006/relationships/hyperlink" Target="https://drive.google.com/file/d/1pvK11hog_8Zun6Ya03flhkHsdkSjGDja/view" TargetMode="External" Id="Rb85a671ebe574f62" /><Relationship Type="http://schemas.openxmlformats.org/officeDocument/2006/relationships/hyperlink" Target="https://drive.google.com/file/d/186lHKYmpfH1BPrYzhoYn9_HptRAfJN_j/view" TargetMode="External" Id="R7684ac9e03484137" /><Relationship Type="http://schemas.openxmlformats.org/officeDocument/2006/relationships/hyperlink" Target="https://drive.google.com/file/d/125cVQ51n0ZLJLcGZbMyrZmBgyCBU747l/view" TargetMode="External" Id="Rd9c61f55e8954f79" /><Relationship Type="http://schemas.openxmlformats.org/officeDocument/2006/relationships/hyperlink" Target="https://drive.google.com/file/d/10uLOLRVBuz3WGnShEVnBFT5u5wseYyVH/view" TargetMode="External" Id="R8eeee80ad738468a" /><Relationship Type="http://schemas.openxmlformats.org/officeDocument/2006/relationships/hyperlink" Target="https://drive.google.com/file/d/1QuCuMjT0x19lAaLxKw9AgzVl5BXFgtA0/view" TargetMode="External" Id="R16f897c957a04c49" /><Relationship Type="http://schemas.openxmlformats.org/officeDocument/2006/relationships/hyperlink" Target="https://drive.google.com/file/d/1k63eq1Cu0f7No1QmQ3z11FGtCfOl16ch/view" TargetMode="External" Id="R98654285d155475b" /><Relationship Type="http://schemas.openxmlformats.org/officeDocument/2006/relationships/hyperlink" Target="https://drive.google.com/file/d/1bocFY68kGVnB1wKYM1PleJmBoW5LV4CC/view" TargetMode="External" Id="R15e9373c1ab34fb3" /><Relationship Type="http://schemas.openxmlformats.org/officeDocument/2006/relationships/hyperlink" Target="https://drive.google.com/file/d/10va85KXVtcUB-iB0Dp9nHoMXwyKOWel1/view" TargetMode="External" Id="Rb4921bedf5154d6f" /><Relationship Type="http://schemas.openxmlformats.org/officeDocument/2006/relationships/hyperlink" Target="https://drive.google.com/file/d/1OMibrHp-AVy_7F_GLAsQhI6NA01zzSYc/view" TargetMode="External" Id="Rd0ab664fe7534a95" /><Relationship Type="http://schemas.openxmlformats.org/officeDocument/2006/relationships/hyperlink" Target="https://hinariocatolico.com.br/oferendas/oferendas-25-c.pdf" TargetMode="External" Id="R7d4a755956bb4015" /><Relationship Type="http://schemas.openxmlformats.org/officeDocument/2006/relationships/hyperlink" Target="https://drive.google.com/file/d/110D7-8qm41DWI3H_PN6U4tO1whUUOAr5/view" TargetMode="External" Id="Rf6cddbcba11242e2" /><Relationship Type="http://schemas.openxmlformats.org/officeDocument/2006/relationships/hyperlink" Target="https://hinariocatolico.com.br/oferendas/oferendas-26-c.pdf" TargetMode="External" Id="R91183ac1f9ee4854" /><Relationship Type="http://schemas.openxmlformats.org/officeDocument/2006/relationships/hyperlink" Target="https://drive.google.com/file/d/10vjqC1VSkY2V_q2vxftoHaTQ40qDIVkR/view" TargetMode="External" Id="R0c21e095d6fa4e0b" /><Relationship Type="http://schemas.openxmlformats.org/officeDocument/2006/relationships/hyperlink" Target="https://drive.google.com/file/d/16LRIrQPypNg-qLZaibU7F0nPOaGCZFhm/view" TargetMode="External" Id="Rfa0fdec7ff3d4fa0" /><Relationship Type="http://schemas.openxmlformats.org/officeDocument/2006/relationships/hyperlink" Target="https://hinariocatolico.com.br/oferendas/oferendas-24-a.pdf" TargetMode="External" Id="R59ae2528507248b5" /><Relationship Type="http://schemas.openxmlformats.org/officeDocument/2006/relationships/hyperlink" Target="https://drive.google.com/file/d/1161iJyDl4LoUpumKMtgBTtkW9iE7EaM_/view" TargetMode="External" Id="Rbe57b94fa2194d70" /><Relationship Type="http://schemas.openxmlformats.org/officeDocument/2006/relationships/hyperlink" Target="https://hinariocatolico.com.br/oferendas/oferendas-27-c.pdf" TargetMode="External" Id="R0414452fd2ce47ab" /><Relationship Type="http://schemas.openxmlformats.org/officeDocument/2006/relationships/hyperlink" Target="https://hinariocatolico.com.br/oferendas/oferendas-28-c.pdf" TargetMode="External" Id="Rc171672de9cf450e" /><Relationship Type="http://schemas.openxmlformats.org/officeDocument/2006/relationships/hyperlink" Target="https://drive.google.com/file/d/12A4VsqluxG2EGr8P1CQJUwnmjIOr3cIv/view" TargetMode="External" Id="R9e09e344dcb341ce" /><Relationship Type="http://schemas.openxmlformats.org/officeDocument/2006/relationships/hyperlink" Target="https://drive.google.com/file/d/1MglzR7Eed8wr4DBA4mwXS_bJvG1K0iCy/view" TargetMode="External" Id="R61772e2922254378" /><Relationship Type="http://schemas.openxmlformats.org/officeDocument/2006/relationships/hyperlink" Target="https://drive.google.com/file/d/1rrqiuUrUy2X7OqmW18Mhw3Exq4l5sXy9/view" TargetMode="External" Id="R063b5fb5006d4a7b" /><Relationship Type="http://schemas.openxmlformats.org/officeDocument/2006/relationships/hyperlink" Target="https://hinariocatolico.com.br/oferendas/oferendas-29-c.pdf" TargetMode="External" Id="Rfcbff518aa904bef" /><Relationship Type="http://schemas.openxmlformats.org/officeDocument/2006/relationships/hyperlink" Target="https://drive.google.com/file/d/1Mkl45aztn-dDebMECxnbL55Al5tVXNer/view" TargetMode="External" Id="Rb1082c6d477d4717" /><Relationship Type="http://schemas.openxmlformats.org/officeDocument/2006/relationships/hyperlink" Target="https://hinariocatolico.com.br/oferendas/oferendas-30-c.pdf" TargetMode="External" Id="Ra0909665dc6b4ef1" /><Relationship Type="http://schemas.openxmlformats.org/officeDocument/2006/relationships/hyperlink" Target="https://drive.google.com/file/d/1ZQ80o6BEZ-RFhp5hMUmUbaLvrgk3d5yK/view" TargetMode="External" Id="R6459374aa6f845eb" /><Relationship Type="http://schemas.openxmlformats.org/officeDocument/2006/relationships/hyperlink" Target="https://hinariocatolico.com.br/oferendas/oferendas-27-b.pdf" TargetMode="External" Id="R5fdeff1b419a44e4" /><Relationship Type="http://schemas.openxmlformats.org/officeDocument/2006/relationships/hyperlink" Target="https://drive.google.com/file/d/1_PCCRQq1CD4mTAoR-1K2jAXAKdt_DMi3/view" TargetMode="External" Id="R8507c65846fe4668" /><Relationship Type="http://schemas.openxmlformats.org/officeDocument/2006/relationships/hyperlink" Target="https://drive.google.com/file/d/1zacYUVQW2doZg67oqk-53BQIZ-n5YPZl/view" TargetMode="External" Id="Re31b2ea28cda4861" /><Relationship Type="http://schemas.openxmlformats.org/officeDocument/2006/relationships/hyperlink" Target="https://hinariocatolico.com.br/oferendas/oferendas-30-b.pdf" TargetMode="External" Id="R1db71bfe665a4ad2" /><Relationship Type="http://schemas.openxmlformats.org/officeDocument/2006/relationships/hyperlink" Target="https://drive.google.com/file/d/1qKTtAkPSdEWBqeDPmVGJbGWx06vQOZ8B/view" TargetMode="External" Id="R16fc1c85b5c446f1" /><Relationship Type="http://schemas.openxmlformats.org/officeDocument/2006/relationships/hyperlink" Target="https://drive.google.com/file/d/1D7V-LMuL9VlAPsItnhgaIxL-RxEaeZeF/view" TargetMode="External" Id="Rcccf4ede810843e6" /><Relationship Type="http://schemas.openxmlformats.org/officeDocument/2006/relationships/hyperlink" Target="https://drive.google.com/file/d/1MuvxYMgJX44RXrH9YSvndf0gJmmmYb4i/view" TargetMode="External" Id="R1a392af5b0fc4145" /><Relationship Type="http://schemas.openxmlformats.org/officeDocument/2006/relationships/hyperlink" Target="https://drive.google.com/file/d/1eKrgcfSZ2jEQZQodtykvIsBVc_mUOety/view" TargetMode="External" Id="Rf73446df525b4673" /><Relationship Type="http://schemas.openxmlformats.org/officeDocument/2006/relationships/hyperlink" Target="https://hinariocatolico.com.br/oferendas/oferendas-31-c.pdf" TargetMode="External" Id="R67002f6f95014e19" /><Relationship Type="http://schemas.openxmlformats.org/officeDocument/2006/relationships/hyperlink" Target="https://hinariocatolico.com.br/oferendas/oferendas-33-a.pdf" TargetMode="External" Id="Ra505e93ffcbf447a" /><Relationship Type="http://schemas.openxmlformats.org/officeDocument/2006/relationships/hyperlink" Target="https://drive.google.com/file/d/158VbWXowliDBvRsnBgjR1B7SwtPF_quR/view" TargetMode="External" Id="R64a22583e36e4ec3" /><Relationship Type="http://schemas.openxmlformats.org/officeDocument/2006/relationships/hyperlink" Target="https://drive.google.com/file/d/1Nlfg3FEIf_UQueHB0wSo5x_bxgH0zQgp/view" TargetMode="External" Id="R068178093a1f43ff" /><Relationship Type="http://schemas.openxmlformats.org/officeDocument/2006/relationships/hyperlink" Target="https://drive.google.com/file/d/1Z96f6BExrYGxeyw6QmXsY9yf2nvonnfz/view" TargetMode="External" Id="R0c18de32d39f4e60" /><Relationship Type="http://schemas.openxmlformats.org/officeDocument/2006/relationships/hyperlink" Target="https://drive.google.com/file/d/16GWtqEJdNKGdIe1p3HdMaCbl1RIxJTwk/view" TargetMode="External" Id="Rf72765186dfd44b7" /><Relationship Type="http://schemas.openxmlformats.org/officeDocument/2006/relationships/hyperlink" Target="https://hinariocatolico.com.br/oferendas/oferendas-27-a.pdf" TargetMode="External" Id="R2c9f714cc29a4eab" /><Relationship Type="http://schemas.openxmlformats.org/officeDocument/2006/relationships/hyperlink" Target="https://drive.google.com/file/d/1iQfqVZTNbyTtRYzZhsfKR8un2Dycrh1B/view" TargetMode="External" Id="R7245f8ae43ea4272" /><Relationship Type="http://schemas.openxmlformats.org/officeDocument/2006/relationships/hyperlink" Target="https://hinariocatolico.com.br/oferendas/oferendas-29-a.pdf" TargetMode="External" Id="R6ed96d86d31645c3" /><Relationship Type="http://schemas.openxmlformats.org/officeDocument/2006/relationships/hyperlink" Target="https://hinariocatolico.com.br/oferendas/oferendas-32-c.pdf" TargetMode="External" Id="R971bddd92ede464d" /><Relationship Type="http://schemas.openxmlformats.org/officeDocument/2006/relationships/hyperlink" Target="https://drive.google.com/file/d/17C3XsuJNGHvr3QCnRVN3VFUlFbOlNXqP/view" TargetMode="External" Id="R49ccd10cd2764241" /><Relationship Type="http://schemas.openxmlformats.org/officeDocument/2006/relationships/hyperlink" Target="https://drive.google.com/file/d/1PkbdIDqhEP3w3A5cXrGfukUHqt1aguiR/view" TargetMode="External" Id="R364ab1388c9b41a5" /><Relationship Type="http://schemas.openxmlformats.org/officeDocument/2006/relationships/hyperlink" Target="https://drive.google.com/file/d/11O6cyABqxy9etlGNyEvRDBJbOJ384BzI/view" TargetMode="External" Id="R6e1e10bef47b419b" /><Relationship Type="http://schemas.openxmlformats.org/officeDocument/2006/relationships/hyperlink" Target="https://hinariocatolico.com.br/oferendas/oferendas-32-b.pdf" TargetMode="External" Id="Re5ce81fbd40c4af2" /><Relationship Type="http://schemas.openxmlformats.org/officeDocument/2006/relationships/hyperlink" Target="https://hinariocatolico.com.br/oferendas/oferendas-33-c.pdf" TargetMode="External" Id="R33a366b661a44813" /><Relationship Type="http://schemas.openxmlformats.org/officeDocument/2006/relationships/hyperlink" Target="https://drive.google.com/file/d/1NHPozpD8kLR4iHHlK90aXrbHUPrGLJKC/view" TargetMode="External" Id="Rd435f9b0dc8342af" /><Relationship Type="http://schemas.openxmlformats.org/officeDocument/2006/relationships/hyperlink" Target="https://drive.google.com/file/d/1xo9J--Ybj4AUvy--_2HucUN8kAojSU7g/view" TargetMode="External" Id="R4410faa3728c4740" /><Relationship Type="http://schemas.openxmlformats.org/officeDocument/2006/relationships/hyperlink" Target="https://drive.google.com/file/d/1uLeCPZ2Plyw2UW4Wi0KFECntHuXhbfsb/view" TargetMode="External" Id="R26f8a55c716f4fc3" /><Relationship Type="http://schemas.openxmlformats.org/officeDocument/2006/relationships/hyperlink" Target="https://drive.google.com/file/d/1r8bfDkexKy-ezrINRu44gN09uuyPJaos/view" TargetMode="External" Id="R92c5786207b842e8" /><Relationship Type="http://schemas.openxmlformats.org/officeDocument/2006/relationships/hyperlink" Target="https://drive.google.com/file/d/19lo275HX_JM27DOGXQl1V-S7sWoqscKy/view" TargetMode="External" Id="R8fbb581d45284ddc" /><Relationship Type="http://schemas.openxmlformats.org/officeDocument/2006/relationships/hyperlink" Target="https://drive.google.com/file/d/1CRzj3DDZ89nJU0QM6l8ELADt5ERiOJpD/view" TargetMode="External" Id="R0159dcfd72c94312" /><Relationship Type="http://schemas.openxmlformats.org/officeDocument/2006/relationships/hyperlink" Target="https://hinariocatolico.com.br/oferendas/oferendas-33-b.pdf" TargetMode="External" Id="R3ceba4af17c343f2" /><Relationship Type="http://schemas.openxmlformats.org/officeDocument/2006/relationships/hyperlink" Target="https://drive.google.com/file/d/1icT2gcOUxx4bDKGTtqiB5TcfEtbyHnUO/view" TargetMode="External" Id="Rbaa4fe866f854eed" /><Relationship Type="http://schemas.openxmlformats.org/officeDocument/2006/relationships/hyperlink" Target="https://drive.google.com/file/d/1Eq6VSTALr7A6CP6OrGTexowbA7FAiUyT/view" TargetMode="External" Id="R3190c01f603f425c" /><Relationship Type="http://schemas.openxmlformats.org/officeDocument/2006/relationships/hyperlink" Target="https://drive.google.com/file/d/10YXNzs75DJb1irhzHW9NVYtQ6YcqW4Fc/view" TargetMode="External" Id="R887bb00311a94f72" /><Relationship Type="http://schemas.openxmlformats.org/officeDocument/2006/relationships/hyperlink" Target="https://drive.google.com/file/d/1tJnhQBj5cZGLv3MS1lfJ7PPY1l-1vVHt/view" TargetMode="External" Id="Re362e3774b354edd" /><Relationship Type="http://schemas.openxmlformats.org/officeDocument/2006/relationships/hyperlink" Target="https://drive.google.com/file/d/1YNm6VnKQFQKVpVNkmX9mL8q2YruWMOfo/view" TargetMode="External" Id="Rf69ca52ec36840c9" /><Relationship Type="http://schemas.openxmlformats.org/officeDocument/2006/relationships/hyperlink" Target="https://drive.google.com/file/d/1HLZzVDVeW7FDgJOMZPibrVaUiD8bVP6N/view" TargetMode="External" Id="R2a45b645f52c44c5" /><Relationship Type="http://schemas.openxmlformats.org/officeDocument/2006/relationships/hyperlink" Target="https://drive.google.com/file/d/1NmXS2VaVPTUmx5CT5YKsVVFwjr_I_T29/view" TargetMode="External" Id="R5a9f36f2b1874d67" /><Relationship Type="http://schemas.openxmlformats.org/officeDocument/2006/relationships/hyperlink" Target="https://drive.google.com/file/d/1pphVnMJgQMI4ws3mWjw6HUYi5qtE8-p0/view" TargetMode="External" Id="Rcd586b21f22e4a44" /><Relationship Type="http://schemas.openxmlformats.org/officeDocument/2006/relationships/hyperlink" Target="https://drive.google.com/file/d/1AfRccyLsTUgC-pfxb_SuAcjDisR4OqAq/view" TargetMode="External" Id="Rfd942fb92f594c7d" /><Relationship Type="http://schemas.openxmlformats.org/officeDocument/2006/relationships/hyperlink" Target="https://drive.google.com/file/d/17yBXLGcj4h2pmcKRIdILJJp6kQdNkDHe/view" TargetMode="External" Id="Rca06323e061b49d1" /><Relationship Type="http://schemas.openxmlformats.org/officeDocument/2006/relationships/hyperlink" Target="https://drive.google.com/file/d/1qteKbJ_SpiSSkLix_IZcdKGnkd9hWfvR/view" TargetMode="External" Id="Rb910f5805d0f43b5" /><Relationship Type="http://schemas.openxmlformats.org/officeDocument/2006/relationships/hyperlink" Target="https://drive.google.com/file/d/1gIsXWKVkjt4eX_wTO4mjjaHz3pDxc8b8/view" TargetMode="External" Id="R781babdc679b4174" /><Relationship Type="http://schemas.openxmlformats.org/officeDocument/2006/relationships/hyperlink" Target="https://drive.google.com/file/d/1iu5Mhc6wU_WDTvio6yGxM1hlvx6hk5mT/view" TargetMode="External" Id="Ra44702af171341dd" /><Relationship Type="http://schemas.openxmlformats.org/officeDocument/2006/relationships/hyperlink" Target="https://drive.google.com/file/d/1Dvw-KX3ddNO0mHeGpUeESjUA641vbpUS/view" TargetMode="External" Id="Rc0db5d4dfe7647e3" /><Relationship Type="http://schemas.openxmlformats.org/officeDocument/2006/relationships/hyperlink" Target="https://drive.google.com/file/d/1iwC4ysuptblLW_Kv_icNEKXGEEhoQz7r/view" TargetMode="External" Id="R2ca3da3714e44841" /><Relationship Type="http://schemas.openxmlformats.org/officeDocument/2006/relationships/hyperlink" Target="https://drive.google.com/file/d/1qVmV8lK_S3tfFn847sj379BRFfLlAH5M/view" TargetMode="External" Id="R9c8dd84ad0904fc3" /><Relationship Type="http://schemas.openxmlformats.org/officeDocument/2006/relationships/comments" Target="/xl/comments4.xml" Id="Rea62d1d2b04941af" /><Relationship Type="http://schemas.openxmlformats.org/officeDocument/2006/relationships/vmlDrawing" Target="/xl/drawings/vmldrawing4.vml" Id="R1461fee1430e4f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eWd5oJwolPPsQe-5DmlgMT0m-tL8mMQz/view" TargetMode="External" Id="R1244202aa7cb48e0" /><Relationship Type="http://schemas.openxmlformats.org/officeDocument/2006/relationships/hyperlink" Target="https://drive.google.com/file/d/1pf5G48l5UGfRCcRk6JfVWRU7ShFKpPje/view" TargetMode="External" Id="R4c3379937b9e45a5" /><Relationship Type="http://schemas.openxmlformats.org/officeDocument/2006/relationships/hyperlink" Target="https://drive.google.com/file/d/10nN6QivoaVQAiLhdrNDtBwh_2mEacfT3/view" TargetMode="External" Id="R301bc184d8594fbf" /><Relationship Type="http://schemas.openxmlformats.org/officeDocument/2006/relationships/hyperlink" Target="https://drive.google.com/file/d/1-q1tNE8t_av1XrGDXPQMcsGQ_y-BvNkC/view" TargetMode="External" Id="Rfb274729622a430f" /><Relationship Type="http://schemas.openxmlformats.org/officeDocument/2006/relationships/hyperlink" Target="https://drive.google.com/file/d/1-oq9BYMUA4SQ-_Ke8xC3D4k8L1RQkchB/view" TargetMode="External" Id="Reae4a0e4d0304fef" /><Relationship Type="http://schemas.openxmlformats.org/officeDocument/2006/relationships/hyperlink" Target="https://drive.google.com/file/d/1nhDL5Jd2SQsexrIGdYFwDcC0gnII1tVA/view" TargetMode="External" Id="R33a9adf798ff4c54" /><Relationship Type="http://schemas.openxmlformats.org/officeDocument/2006/relationships/hyperlink" Target="https://drive.google.com/file/d/1ZRi4Np6Jk7cKgMTv9oDqajgi5kmu9WeT/view" TargetMode="External" Id="R9dd9cd764c6a4baf" /><Relationship Type="http://schemas.openxmlformats.org/officeDocument/2006/relationships/hyperlink" Target="https://drive.google.com/file/d/1wbrRd-JANmdyG6vV8ImVmAJgafNNRGrn/view" TargetMode="External" Id="R3ce03cf34e7a4883" /><Relationship Type="http://schemas.openxmlformats.org/officeDocument/2006/relationships/hyperlink" Target="https://drive.google.com/file/d/1zAwui5wQ3iulc5_AyWrvSYvBeJbPAq0t/view" TargetMode="External" Id="R47083c0b1b8b4267" /><Relationship Type="http://schemas.openxmlformats.org/officeDocument/2006/relationships/hyperlink" Target="https://hinariocatolico.com.br/oferendas/oferendas-02-a.pdf" TargetMode="External" Id="R4d8fafe55a424718" /><Relationship Type="http://schemas.openxmlformats.org/officeDocument/2006/relationships/hyperlink" Target="https://drive.google.com/file/d/1jsvjLDM5bx07ZvmyxBomJ4KHOwLjxA_0/view" TargetMode="External" Id="R50e3f78363be40b3" /><Relationship Type="http://schemas.openxmlformats.org/officeDocument/2006/relationships/hyperlink" Target="https://drive.google.com/file/d/1C8IbsYHacHwjbxR2Ul7HR_WU2KAb-B67/view" TargetMode="External" Id="Rb42dcd7443d74d41" /><Relationship Type="http://schemas.openxmlformats.org/officeDocument/2006/relationships/hyperlink" Target="https://hinariocatolico.com.br/oferendas/oferendas-02-b.pdf" TargetMode="External" Id="R031084cd3cf64d18" /><Relationship Type="http://schemas.openxmlformats.org/officeDocument/2006/relationships/hyperlink" Target="https://drive.google.com/file/d/1gMj0ya7fzAAtL7D58e0ZR6yipnB81kBf/view" TargetMode="External" Id="R94372bcc85b34aa9" /><Relationship Type="http://schemas.openxmlformats.org/officeDocument/2006/relationships/hyperlink" Target="https://hinariocatolico.com.br/oferendas/oferendas-02-c.pdf" TargetMode="External" Id="R635e66f8df2445a4" /><Relationship Type="http://schemas.openxmlformats.org/officeDocument/2006/relationships/hyperlink" Target="https://drive.google.com/file/d/1O1H58mE9K7t3BhvKwoc2WgEpz1dpe20w/view" TargetMode="External" Id="Ra5db4b05e5b3454f" /><Relationship Type="http://schemas.openxmlformats.org/officeDocument/2006/relationships/hyperlink" Target="https://drive.google.com/file/d/1BiggSxEVzHCMXuBFs8oM4tmsLptUIKIh/view" TargetMode="External" Id="R9dec961dff964d05" /><Relationship Type="http://schemas.openxmlformats.org/officeDocument/2006/relationships/hyperlink" Target="https://drive.google.com/file/d/1yyX2TTi8_LLrNoLaIAO7FrXHfrke5qkA/view" TargetMode="External" Id="R1cc770cdda81473b" /><Relationship Type="http://schemas.openxmlformats.org/officeDocument/2006/relationships/hyperlink" Target="https://drive.google.com/file/d/1T9p6Yz-VZpdmj5ytWppSb1mGz6yX8_AR/view" TargetMode="External" Id="Ra4a1bdbff0e04a3e" /><Relationship Type="http://schemas.openxmlformats.org/officeDocument/2006/relationships/hyperlink" Target="https://drive.google.com/file/d/1X7OlMQ6zV9cEbBZPmPCryTKfsOxPajjT/view" TargetMode="External" Id="R71ee2c79996b4444" /><Relationship Type="http://schemas.openxmlformats.org/officeDocument/2006/relationships/hyperlink" Target="https://drive.google.com/file/d/1mILwOLHQcq1wmUsZ9GcETJyLrd7jxAK6/view" TargetMode="External" Id="Rb20b6bb02ca64e36" /><Relationship Type="http://schemas.openxmlformats.org/officeDocument/2006/relationships/hyperlink" Target="https://drive.google.com/file/d/1RhHkvGpj0F-rFn1j_lBP6XehZ5d8p4n7/view" TargetMode="External" Id="Rb85d0d8703474188" /><Relationship Type="http://schemas.openxmlformats.org/officeDocument/2006/relationships/hyperlink" Target="https://drive.google.com/file/d/1tdYe3vzgse0Nqtrp_CHaVkSr9V1WKiTr/view" TargetMode="External" Id="R8dc4da35ed8b4e56" /><Relationship Type="http://schemas.openxmlformats.org/officeDocument/2006/relationships/hyperlink" Target="https://drive.google.com/file/d/181Yu6k8WE5WdHOitD5SSiNByMH6bpfk-/view" TargetMode="External" Id="R4ea6786bb08c4d68" /><Relationship Type="http://schemas.openxmlformats.org/officeDocument/2006/relationships/hyperlink" Target="https://drive.google.com/file/d/1jw_g6NNWc1UCsnb0WD9SylrbI7bZZinw/view" TargetMode="External" Id="R2050c3463f814da0" /><Relationship Type="http://schemas.openxmlformats.org/officeDocument/2006/relationships/hyperlink" Target="https://drive.google.com/file/d/10-lAXb_J5ynj7ew4bdmTIN6d0vpRBMAl/view" TargetMode="External" Id="R410864653f8d4afd" /><Relationship Type="http://schemas.openxmlformats.org/officeDocument/2006/relationships/hyperlink" Target="https://drive.google.com/file/d/141tGAc-a4OTJhVNu9H48FxXjGRyQRvkz/view" TargetMode="External" Id="R36ef8e6e3da44cf7" /><Relationship Type="http://schemas.openxmlformats.org/officeDocument/2006/relationships/hyperlink" Target="https://hinariocatolico.com.br/oferendas/oferendas-04-c.pdf" TargetMode="External" Id="R190773b3cb5a4e74" /><Relationship Type="http://schemas.openxmlformats.org/officeDocument/2006/relationships/hyperlink" Target="https://hinariocatolico.com.br/oferendas/oferendas-17-b.pdf" TargetMode="External" Id="R85ba6542a5cc4a78" /><Relationship Type="http://schemas.openxmlformats.org/officeDocument/2006/relationships/hyperlink" Target="https://drive.google.com/file/d/1E35ht2AgWLO80IGjL3F1tDonq4mP4-2v/view" TargetMode="External" Id="Rb39e397ab44f481b" /><Relationship Type="http://schemas.openxmlformats.org/officeDocument/2006/relationships/hyperlink" Target="https://hinariocatolico.com.br/oferendas/oferendas-18-b.pdf" TargetMode="External" Id="R134bb7ad81bc46ea" /><Relationship Type="http://schemas.openxmlformats.org/officeDocument/2006/relationships/hyperlink" Target="https://drive.google.com/file/d/1BEpz059bNzj1YlNALCrcncNiF31Fl34t/view" TargetMode="External" Id="R3da1fe68644c4e43" /><Relationship Type="http://schemas.openxmlformats.org/officeDocument/2006/relationships/hyperlink" Target="https://drive.google.com/file/d/19AHmd9nem2RGL6xfmRsiMOIjiV7hD6kQ/view" TargetMode="External" Id="Rfd56dc6436a44c30" /><Relationship Type="http://schemas.openxmlformats.org/officeDocument/2006/relationships/hyperlink" Target="https://drive.google.com/file/d/1RakDDUKKagNCFQG9h5-J2NgwGU_G0BQr/view" TargetMode="External" Id="R206c2ca223684fc8" /><Relationship Type="http://schemas.openxmlformats.org/officeDocument/2006/relationships/hyperlink" Target="https://drive.google.com/file/d/1rE-chV1idzAYjyoEeynzZO8hJwfHD_Vm/view" TargetMode="External" Id="R0922b0fc661d4d99" /><Relationship Type="http://schemas.openxmlformats.org/officeDocument/2006/relationships/hyperlink" Target="https://drive.google.com/file/d/1KEWYwGhLvQ5lQGNAr7RwQljGZhGMjnF2/view" TargetMode="External" Id="R430da482783d4d5a" /><Relationship Type="http://schemas.openxmlformats.org/officeDocument/2006/relationships/hyperlink" Target="https://drive.google.com/file/d/1ZiCMQ43htDGgpjCaUk0-wKVNtakO3AXN/view" TargetMode="External" Id="R138dffc836c3442c" /><Relationship Type="http://schemas.openxmlformats.org/officeDocument/2006/relationships/hyperlink" Target="https://drive.google.com/file/d/1JSrzqT-0FwbmRAZE6qd550UKKsixAShd/view" TargetMode="External" Id="Rde05df6aa51c4157" /><Relationship Type="http://schemas.openxmlformats.org/officeDocument/2006/relationships/hyperlink" Target="https://drive.google.com/file/d/11IBnKDLX1L9xg2rn_hnl3Y2JjCJm-RVM/view" TargetMode="External" Id="R284c80700cdb4bfa" /><Relationship Type="http://schemas.openxmlformats.org/officeDocument/2006/relationships/hyperlink" Target="https://hinariocatolico.com.br/oferendas/oferendas-19-b.pdf" TargetMode="External" Id="Rb3057bf3a73347f7" /><Relationship Type="http://schemas.openxmlformats.org/officeDocument/2006/relationships/hyperlink" Target="https://drive.google.com/file/d/1o_SBFKmroUkQvMyL7kLzPVoeZeksLwGe/view" TargetMode="External" Id="R29fc34fceca94926" /><Relationship Type="http://schemas.openxmlformats.org/officeDocument/2006/relationships/hyperlink" Target="https://drive.google.com/file/d/1PoYQ7SDaRMEGx8MXCOgXbq3F1XkXHpRm/view" TargetMode="External" Id="Re9734ba4d1454937" /><Relationship Type="http://schemas.openxmlformats.org/officeDocument/2006/relationships/hyperlink" Target="https://drive.google.com/file/d/11NTSwpocDvSg8SjLNX6XWUv6OpgI2i2N/view" TargetMode="External" Id="R0469138e6b8c4413" /><Relationship Type="http://schemas.openxmlformats.org/officeDocument/2006/relationships/hyperlink" Target="https://hinariocatolico.com.br/oferendas/oferendas-20-b.pdf" TargetMode="External" Id="R9c8cd05cc6a34fff" /><Relationship Type="http://schemas.openxmlformats.org/officeDocument/2006/relationships/hyperlink" Target="https://drive.google.com/file/d/1gjelX6AoC6l9sWxLlYZPAaA13yVtCjct/view" TargetMode="External" Id="R7b4aa9364fd14908" /><Relationship Type="http://schemas.openxmlformats.org/officeDocument/2006/relationships/hyperlink" Target="https://drive.google.com/file/d/1hNQk6CjGB5ZEnKQ05exumaSAFWqpPIGh/view" TargetMode="External" Id="R4a30f4a70bac4f94" /><Relationship Type="http://schemas.openxmlformats.org/officeDocument/2006/relationships/hyperlink" Target="https://hinariocatolico.com.br/oferendas/oferendas-21-b.pdf" TargetMode="External" Id="Rfacc71444eeb47a3" /><Relationship Type="http://schemas.openxmlformats.org/officeDocument/2006/relationships/hyperlink" Target="https://drive.google.com/file/d/1_bmC-DvzBZ-wIlpeqo8rl0SmdQQqqI7r/view" TargetMode="External" Id="Rafb92f1ad52144c0" /><Relationship Type="http://schemas.openxmlformats.org/officeDocument/2006/relationships/hyperlink" Target="https://drive.google.com/file/d/1QYLlsZJE4h6FFNtnlx0XjMCOcrk6JhV8/view" TargetMode="External" Id="Rae285a689fcc481a" /><Relationship Type="http://schemas.openxmlformats.org/officeDocument/2006/relationships/hyperlink" Target="https://drive.google.com/file/d/1kiO5MzTUDY5AIs_JKUxJfo1a_wXuXo2F/view" TargetMode="External" Id="R972bd3a9a38c4388" /><Relationship Type="http://schemas.openxmlformats.org/officeDocument/2006/relationships/hyperlink" Target="https://drive.google.com/file/d/1x4ynU2MCnsLeRa7z24xmrPzHphsm65Ch/view" TargetMode="External" Id="R781dc4ecc621420e" /><Relationship Type="http://schemas.openxmlformats.org/officeDocument/2006/relationships/hyperlink" Target="https://drive.google.com/file/d/1w2iZ0s7KoPIZWx5Mn0fxdYCIXPzoWEMO/view" TargetMode="External" Id="R7acf0300b260492e" /><Relationship Type="http://schemas.openxmlformats.org/officeDocument/2006/relationships/hyperlink" Target="https://drive.google.com/file/d/1u-K4fOVW65yvwGOo2LNZmvWRZE78DBwo/view" TargetMode="External" Id="R6ec4969087294738" /><Relationship Type="http://schemas.openxmlformats.org/officeDocument/2006/relationships/hyperlink" Target="https://drive.google.com/file/d/1kCgaw3oxHjq_3ncW2aY-5Xf4Ue_PRSYY/view" TargetMode="External" Id="R3e4ba38accd74b69" /><Relationship Type="http://schemas.openxmlformats.org/officeDocument/2006/relationships/hyperlink" Target="https://drive.google.com/file/d/1B8_Bb4Q28YUCuBSbyZeZLpqT7gc_PiFW/view" TargetMode="External" Id="R9d4a64cbf646428d" /><Relationship Type="http://schemas.openxmlformats.org/officeDocument/2006/relationships/hyperlink" Target="https://drive.google.com/file/d/14UkvQ5EX5NwvdUYB9XUKwB7u601JkhID/view" TargetMode="External" Id="Rd510310c78b54018" /><Relationship Type="http://schemas.openxmlformats.org/officeDocument/2006/relationships/hyperlink" Target="https://drive.google.com/file/d/1D7gsIEbQB4naMxkzzRWpFS8sCwDTri3l/view" TargetMode="External" Id="R7de8fdbb05d1439d" /><Relationship Type="http://schemas.openxmlformats.org/officeDocument/2006/relationships/hyperlink" Target="https://drive.google.com/file/d/1v_1CaD-3Iu0hxUMfKqAN9YRFPlu-Gy-m/view" TargetMode="External" Id="R5356798f54b94626" /><Relationship Type="http://schemas.openxmlformats.org/officeDocument/2006/relationships/hyperlink" Target="https://drive.google.com/file/d/1XiVKSY0Jca2n5H1Em9U6eavFqdMtPBxn/view" TargetMode="External" Id="Rd22d8372fc064235" /><Relationship Type="http://schemas.openxmlformats.org/officeDocument/2006/relationships/hyperlink" Target="https://drive.google.com/file/d/1MDP88ouick6TTDdTDwIdVVFzMKQe6Ytq/view" TargetMode="External" Id="Rd86476f609234d55" /><Relationship Type="http://schemas.openxmlformats.org/officeDocument/2006/relationships/hyperlink" Target="https://drive.google.com/file/d/1ty0nPIijXVxRfvFNRchwlctgruodCUD-/view" TargetMode="External" Id="R9f3a69fb75824475" /><Relationship Type="http://schemas.openxmlformats.org/officeDocument/2006/relationships/hyperlink" Target="https://drive.google.com/file/d/1MVuJVuuj06AfDTcS2idyYwsdKr6QPjao/view" TargetMode="External" Id="R6195c2357b184f8b" /><Relationship Type="http://schemas.openxmlformats.org/officeDocument/2006/relationships/hyperlink" Target="https://drive.google.com/file/d/1jzKeQIhM2kc0bOqbl0MOF0ebIRPBRGtl/view" TargetMode="External" Id="Rd3ac8511a61041ed" /><Relationship Type="http://schemas.openxmlformats.org/officeDocument/2006/relationships/hyperlink" Target="https://drive.google.com/file/d/1IlijaUQWXdLHs1_rJP2Bf66RXoZm3QQJ/view" TargetMode="External" Id="R3bad68cd628e4edd" /><Relationship Type="http://schemas.openxmlformats.org/officeDocument/2006/relationships/hyperlink" Target="https://drive.google.com/file/d/1TSc5UboDT52LQP3d03BxYRcNivGavs9F/view" TargetMode="External" Id="Re996d833e6164008" /><Relationship Type="http://schemas.openxmlformats.org/officeDocument/2006/relationships/hyperlink" Target="https://drive.google.com/file/d/1jQkF7nNCT1e9jYcqSkhLy6nBwaHus4cC/view" TargetMode="External" Id="Rdeb04c74316d4337" /><Relationship Type="http://schemas.openxmlformats.org/officeDocument/2006/relationships/hyperlink" Target="https://drive.google.com/file/d/16XqxpaH1tiNXFGQWNs7EVyaxarf01ZIQ/view" TargetMode="External" Id="R537481607e4d472a" /><Relationship Type="http://schemas.openxmlformats.org/officeDocument/2006/relationships/hyperlink" Target="https://drive.google.com/file/d/1EfSrhMLoOCFI_xmrGx2gZfWOWEr19QkF/view" TargetMode="External" Id="R320a695545684887" /><Relationship Type="http://schemas.openxmlformats.org/officeDocument/2006/relationships/hyperlink" Target="https://drive.google.com/file/d/1fiq7UZQuhN8S3PqAQtXHAz9v6nUSHPTp/view" TargetMode="External" Id="Red97f41741124619" /><Relationship Type="http://schemas.openxmlformats.org/officeDocument/2006/relationships/hyperlink" Target="https://drive.google.com/file/d/1k9CbWOdmOHa7OkSoAJ55fh8HFbNaHY8t/view" TargetMode="External" Id="R8fb4a5cea7cf434c" /><Relationship Type="http://schemas.openxmlformats.org/officeDocument/2006/relationships/hyperlink" Target="https://drive.google.com/file/d/1qN0b5LCfuLrg0R3wdJmWgisDtJW9HSIp/view" TargetMode="External" Id="R2f24c2a9eb83463f" /><Relationship Type="http://schemas.openxmlformats.org/officeDocument/2006/relationships/hyperlink" Target="https://drive.google.com/file/d/1ru27QNIfgulVNG2lLZvPTHM8qzL3dyqw/view" TargetMode="External" Id="R83c43f599f5c43ac" /><Relationship Type="http://schemas.openxmlformats.org/officeDocument/2006/relationships/hyperlink" Target="https://drive.google.com/file/d/1M1dBgu2wp-Xpu4F9Isi85d68jbXDKoHC/view" TargetMode="External" Id="R4cb406dc632c4595" /><Relationship Type="http://schemas.openxmlformats.org/officeDocument/2006/relationships/hyperlink" Target="https://drive.google.com/file/d/1Ohmt4SCsQ2ST22TBldje60OcDQhrwYDc/view" TargetMode="External" Id="R5e574823fc2d4470" /><Relationship Type="http://schemas.openxmlformats.org/officeDocument/2006/relationships/hyperlink" Target="https://drive.google.com/file/d/1ohG3BwSm01tnAI40CuRVyA0zLwoaLKoF/view" TargetMode="External" Id="R4e3143f988a345d0" /><Relationship Type="http://schemas.openxmlformats.org/officeDocument/2006/relationships/hyperlink" Target="https://drive.google.com/file/d/1kBfZd2r6ITfRrFAPLeFFe17tnYzbGzHz/view" TargetMode="External" Id="R25b274dfb4d243e0" /><Relationship Type="http://schemas.openxmlformats.org/officeDocument/2006/relationships/hyperlink" Target="https://drive.google.com/file/d/1Wbry35SyDfKwBCGmJaYlEwGquY8Am3e9/view" TargetMode="External" Id="R75a0a22247f84be3" /><Relationship Type="http://schemas.openxmlformats.org/officeDocument/2006/relationships/hyperlink" Target="https://drive.google.com/file/d/1DpXMEDZs9JOfXBN_9R_M6UcUBY8CdS4M/view" TargetMode="External" Id="R9093e581cd5f4655" /><Relationship Type="http://schemas.openxmlformats.org/officeDocument/2006/relationships/hyperlink" Target="https://drive.google.com/file/d/1jn9c9391p0TxhIzyRCtHmp6aDb17pyMM/view" TargetMode="External" Id="Rd97cb38817d04f9b" /><Relationship Type="http://schemas.openxmlformats.org/officeDocument/2006/relationships/hyperlink" Target="https://drive.google.com/file/d/131ykPkfxIxTMxhrhP0bfmRTxTvAY-2Qw/view" TargetMode="External" Id="R29187506acd74cf8" /><Relationship Type="http://schemas.openxmlformats.org/officeDocument/2006/relationships/hyperlink" Target="https://drive.google.com/file/d/10n5p930WacfSXztNwLNg61HbOi4uYtbM/view" TargetMode="External" Id="R28b51e26b32e49d0" /><Relationship Type="http://schemas.openxmlformats.org/officeDocument/2006/relationships/hyperlink" Target="https://drive.google.com/file/d/18VRpTA53Mmnc9B7to-ijX63h2eFmhoJf/view" TargetMode="External" Id="Raa7e75dcc5af4d97" /><Relationship Type="http://schemas.openxmlformats.org/officeDocument/2006/relationships/hyperlink" Target="https://hinariocatolico.com.br/oferendas/oferendas-13-a.pdf" TargetMode="External" Id="R5544ee41b408484a" /><Relationship Type="http://schemas.openxmlformats.org/officeDocument/2006/relationships/hyperlink" Target="https://drive.google.com/file/d/1tJnhQBj5cZGLv3MS1lfJ7PPY1l-1vVHt/view" TargetMode="External" Id="R5ad47f883c274f32" /><Relationship Type="http://schemas.openxmlformats.org/officeDocument/2006/relationships/hyperlink" Target="https://drive.google.com/file/d/1iPr-kZNFEryV9kLU3Tbo87dbFwFHjeEI/view" TargetMode="External" Id="Red811f3f939b4e54" /><Relationship Type="http://schemas.openxmlformats.org/officeDocument/2006/relationships/hyperlink" Target="https://drive.google.com/file/d/1MdScLmPY4aFQ4dzlEQuVY_QjeIdMxE7L/view" TargetMode="External" Id="Rb0e14ac6e6fa4e63" /><Relationship Type="http://schemas.openxmlformats.org/officeDocument/2006/relationships/hyperlink" Target="https://drive.google.com/file/d/1p-Y2WpSuvxBEpD4sQXQLVaAFjZPRN51Q/view" TargetMode="External" Id="R6e48b71381254b52" /><Relationship Type="http://schemas.openxmlformats.org/officeDocument/2006/relationships/hyperlink" Target="https://drive.google.com/file/d/1x9_PglAXnqa6AWPxgafqnm9bcOZPmflz/view" TargetMode="External" Id="R2ed33f91abb24c38" /><Relationship Type="http://schemas.openxmlformats.org/officeDocument/2006/relationships/hyperlink" Target="https://drive.google.com/file/d/1zYP1iadCVFz-9ekbzzI8zDbMFUbQfhbw/view" TargetMode="External" Id="R41105892ae0442ea" /><Relationship Type="http://schemas.openxmlformats.org/officeDocument/2006/relationships/hyperlink" Target="https://drive.google.com/file/d/1Nnx_Qj2hh1BbQ67Au7NzWy2f90VY4Eny/view" TargetMode="External" Id="R9f0f9431d7d94e75" /><Relationship Type="http://schemas.openxmlformats.org/officeDocument/2006/relationships/hyperlink" Target="https://drive.google.com/file/d/1nw8c9BJxUWAvoqMrvqNChsNu9o-04pI-/view" TargetMode="External" Id="Rcd06c2c68e3342b0" /><Relationship Type="http://schemas.openxmlformats.org/officeDocument/2006/relationships/hyperlink" Target="https://drive.google.com/file/d/1ZQAC4xJjQVM703XU7gqFG6Y-hIgL0kzR/view" TargetMode="External" Id="Rfc7842aabebd4691" /><Relationship Type="http://schemas.openxmlformats.org/officeDocument/2006/relationships/hyperlink" Target="https://drive.google.com/file/d/1jeWIYFg5-QaRsf_4M3rakcYkeyUnPaNS/view" TargetMode="External" Id="Re848301c86ed461c" /><Relationship Type="http://schemas.openxmlformats.org/officeDocument/2006/relationships/hyperlink" Target="https://drive.google.com/file/d/1xUFAqfQX4tXxV6IkR6J8y6p9hE15ERM9/view" TargetMode="External" Id="Rca040e721d0342ea" /><Relationship Type="http://schemas.openxmlformats.org/officeDocument/2006/relationships/hyperlink" Target="https://drive.google.com/file/d/1DlgClVW0FpVOMgLQ77cE4oERA3fSUd4h/view" TargetMode="External" Id="R8f9abea8ac114264" /><Relationship Type="http://schemas.openxmlformats.org/officeDocument/2006/relationships/hyperlink" Target="https://drive.google.com/file/d/1DhbQbQe8rkovR63sp1Nd9hvGnRZW4r2U/view" TargetMode="External" Id="R0df93fcb49ca4ffc" /><Relationship Type="http://schemas.openxmlformats.org/officeDocument/2006/relationships/hyperlink" Target="https://drive.google.com/file/d/1EhbsqV_nooMQUV78vvtmV12ujhf8acn7/view" TargetMode="External" Id="R8d5295b3066b4488" /><Relationship Type="http://schemas.openxmlformats.org/officeDocument/2006/relationships/hyperlink" Target="https://drive.google.com/file/d/15_NURBlhLIlAbZRs_32vl5iBkPZROyNm/view" TargetMode="External" Id="R72b704e59b5d42a6" /><Relationship Type="http://schemas.openxmlformats.org/officeDocument/2006/relationships/hyperlink" Target="https://drive.google.com/file/d/13iWm9y9IVFRrPBo39rOq4HFMkW8JnRbe/view" TargetMode="External" Id="Re81032f6bc644c07" /><Relationship Type="http://schemas.openxmlformats.org/officeDocument/2006/relationships/hyperlink" Target="https://drive.google.com/file/d/1JU5SX9I8JxFaTKZOrswmkXXYqus6IEeL/view" TargetMode="External" Id="R27e1df7b48084dfd" /><Relationship Type="http://schemas.openxmlformats.org/officeDocument/2006/relationships/hyperlink" Target="https://drive.google.com/file/d/1Ym8U5xkoC9_95YWY2TIlXZ_HeKrYSDo1/view" TargetMode="External" Id="R211e7dccc86140a6" /><Relationship Type="http://schemas.openxmlformats.org/officeDocument/2006/relationships/hyperlink" Target="https://drive.google.com/file/d/1FWAVXI1IjfVxpGMK0lVESUXyyN4pjMmI/view" TargetMode="External" Id="R7a6f7a7a8c1048af" /><Relationship Type="http://schemas.openxmlformats.org/officeDocument/2006/relationships/hyperlink" Target="https://drive.google.com/file/d/1qkUyVwB65JCC-03vJEkrtysZ29ZVfi5a/view" TargetMode="External" Id="Rd053182586094d2d" /><Relationship Type="http://schemas.openxmlformats.org/officeDocument/2006/relationships/hyperlink" Target="https://drive.google.com/file/d/11NuxRdV7e9ugX7l2-fvKl4MgBPxbHvaT/view" TargetMode="External" Id="R54cfe27419774b0f" /><Relationship Type="http://schemas.openxmlformats.org/officeDocument/2006/relationships/hyperlink" Target="https://drive.google.com/file/d/1uEW86dRA46CR6eoemdyy06DPfecxuvLd/view" TargetMode="External" Id="R748b5ebc432e478b" /><Relationship Type="http://schemas.openxmlformats.org/officeDocument/2006/relationships/hyperlink" Target="https://drive.google.com/file/d/1FQNaPlzriMVKhE_CCKO0cnndu0gLxxmA/view" TargetMode="External" Id="R49d0dd8f9c1f4b29" /><Relationship Type="http://schemas.openxmlformats.org/officeDocument/2006/relationships/hyperlink" Target="https://drive.google.com/file/d/1lEBYtZFIQZ1wvb0XI8P6ohtuX_yjRFb1/view" TargetMode="External" Id="Rec589f3ca1a84c06" /><Relationship Type="http://schemas.openxmlformats.org/officeDocument/2006/relationships/hyperlink" Target="https://drive.google.com/file/d/14aTyKcVETNG31YTc8zWgipNVUAxZWjJl/view" TargetMode="External" Id="Rc3a67a2cfd6e4cb7" /><Relationship Type="http://schemas.openxmlformats.org/officeDocument/2006/relationships/hyperlink" Target="https://drive.google.com/file/d/1LImzOlEfb0ZhfY4xebghPn3jzwqlvXi2/view" TargetMode="External" Id="R40401ae2d21347a7" /><Relationship Type="http://schemas.openxmlformats.org/officeDocument/2006/relationships/hyperlink" Target="https://drive.google.com/file/d/1PkIFchkYWz5hIie3EtBlNgQPFxttEkFc/view" TargetMode="External" Id="Rc6dadefcdab24817" /><Relationship Type="http://schemas.openxmlformats.org/officeDocument/2006/relationships/hyperlink" Target="https://drive.google.com/file/d/1WZuCQg78HbA8EyM0eVaLXLXfd_TDjJO9/view" TargetMode="External" Id="Rf2d390ae534f4668" /><Relationship Type="http://schemas.openxmlformats.org/officeDocument/2006/relationships/hyperlink" Target="https://drive.google.com/file/d/1N6L9-23YUx1YimNht6N1YogvJWs-qCR0/view" TargetMode="External" Id="R5806b0c13f084076" /><Relationship Type="http://schemas.openxmlformats.org/officeDocument/2006/relationships/hyperlink" Target="https://drive.google.com/file/d/1tbBKTHzz8Z00aoW4t8l1rD-pJHrcT0gd/view" TargetMode="External" Id="Rd11ac992086040d4" /><Relationship Type="http://schemas.openxmlformats.org/officeDocument/2006/relationships/hyperlink" Target="https://drive.google.com/file/d/1p-FGEU-dBe0KGrGLKix5AElID3T3QvA3/view" TargetMode="External" Id="Rce59314fa61c4c8e" /><Relationship Type="http://schemas.openxmlformats.org/officeDocument/2006/relationships/hyperlink" Target="https://drive.google.com/file/d/1Dvw-KX3ddNO0mHeGpUeESjUA641vbpUS/view" TargetMode="External" Id="Rd8c3786783ab4f41" /><Relationship Type="http://schemas.openxmlformats.org/officeDocument/2006/relationships/hyperlink" Target="https://drive.google.com/file/d/1PhziS5QX2wajVF3AW_b18HqL1J0pxuRD/view" TargetMode="External" Id="Rdc14f629ba3246f2" /><Relationship Type="http://schemas.openxmlformats.org/officeDocument/2006/relationships/hyperlink" Target="https://drive.google.com/file/d/1anp4FjN1fIVU4Wrs9tXxDOb3Hajzu5pQ/view" TargetMode="External" Id="R02485e1167624905" /><Relationship Type="http://schemas.openxmlformats.org/officeDocument/2006/relationships/hyperlink" Target="https://drive.google.com/file/d/1ilzZsdL1QE7tDtiqCRQenTqsaJhl0Ll0/view" TargetMode="External" Id="Reac7b6ab6cb9406b" /><Relationship Type="http://schemas.openxmlformats.org/officeDocument/2006/relationships/hyperlink" Target="https://drive.google.com/file/d/1EdbnG6XI25bYu78yTxDdloJv1YIGhycg/view" TargetMode="External" Id="R87f33d36fa9240f9" /><Relationship Type="http://schemas.openxmlformats.org/officeDocument/2006/relationships/hyperlink" Target="https://drive.google.com/file/d/1wHdYoIg9tJ6r8WlohQMPFURYqlDbY_4F/view" TargetMode="External" Id="R1a61cb70696b42a3" /><Relationship Type="http://schemas.openxmlformats.org/officeDocument/2006/relationships/hyperlink" Target="https://drive.google.com/file/d/1YopS408_a_u5_-1LrfpSdu7WFFdq-irq/view" TargetMode="External" Id="R59f7227f1ae449cb" /><Relationship Type="http://schemas.openxmlformats.org/officeDocument/2006/relationships/hyperlink" Target="https://drive.google.com/file/d/1jH_w_LVhp895tgl-mUJgW5G_cAvxQtPi/view" TargetMode="External" Id="Ra7bdd3590c164d9e" /><Relationship Type="http://schemas.openxmlformats.org/officeDocument/2006/relationships/hyperlink" Target="https://drive.google.com/file/d/1xoaYJ8yEH9tKbbqwQ23wG5lCOYCKTXKc/view" TargetMode="External" Id="R45375b40bd124b86" /><Relationship Type="http://schemas.openxmlformats.org/officeDocument/2006/relationships/comments" Target="/xl/comments5.xml" Id="Rca09ae1c8f8e4595" /><Relationship Type="http://schemas.openxmlformats.org/officeDocument/2006/relationships/vmlDrawing" Target="/xl/drawings/vmldrawing5.vml" Id="R8a70a9861c3847e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Ch8Z3xAKysWE8hbC591AWKPoZ7uBmVw6/view" TargetMode="External" Id="Rcd129eecc3764753" /><Relationship Type="http://schemas.openxmlformats.org/officeDocument/2006/relationships/hyperlink" Target="https://drive.google.com/file/d/1sDLg2zslaesQQoI8oZ6r7D1qYifW1hDv/view" TargetMode="External" Id="R908a7f9862b649ea" /><Relationship Type="http://schemas.openxmlformats.org/officeDocument/2006/relationships/hyperlink" Target="https://drive.google.com/file/d/1q307oKHaZYSHQFMn9c53inacNLfSHC64/view" TargetMode="External" Id="Re9a557ebb1b94eb4" /><Relationship Type="http://schemas.openxmlformats.org/officeDocument/2006/relationships/hyperlink" Target="https://drive.google.com/file/d/1Gn9pzG7Nkp4VuCRzDrgwtZ8TPBovhO5Y/view" TargetMode="External" Id="Re758387a7c7a4860" /><Relationship Type="http://schemas.openxmlformats.org/officeDocument/2006/relationships/hyperlink" Target="https://drive.google.com/file/d/1dv8exi2ICLmW7MxlBV-IykJ3JDvl2F9B/view" TargetMode="External" Id="Rae91b7be2c4641ac" /><Relationship Type="http://schemas.openxmlformats.org/officeDocument/2006/relationships/hyperlink" Target="https://drive.google.com/file/d/1hb36JE8Vi8l_ow06sV9dktlhF2jiOq9H/view" TargetMode="External" Id="Rd57fd0012c484672" /><Relationship Type="http://schemas.openxmlformats.org/officeDocument/2006/relationships/hyperlink" Target="https://drive.google.com/file/d/1jiocY0ZnOmSr-b_4hCq-Y7FJ-fK-vlLH/view" TargetMode="External" Id="Rdafc5831c80f4b23" /><Relationship Type="http://schemas.openxmlformats.org/officeDocument/2006/relationships/hyperlink" Target="https://drive.google.com/file/d/1iquL0gFUb8vnu9acL8YSnhhES5klZB9j/view" TargetMode="External" Id="Rf1ebffa48b224ae3" /><Relationship Type="http://schemas.openxmlformats.org/officeDocument/2006/relationships/hyperlink" Target="https://drive.google.com/file/d/14JKVpe1j3yQ3DFHEpi50Vh4HkopAtrIv/view" TargetMode="External" Id="Rb6610f4a4a5a4800" /><Relationship Type="http://schemas.openxmlformats.org/officeDocument/2006/relationships/hyperlink" Target="https://drive.google.com/file/d/18sDpuGGsDJ_fN1dWdg0ih45rfX0Sz9aW/view" TargetMode="External" Id="Re324fe458bc84f59" /><Relationship Type="http://schemas.openxmlformats.org/officeDocument/2006/relationships/hyperlink" Target="https://drive.google.com/file/d/1CdtdPpSpaqgPPCgnBMTJYru9ZdBuU6AX/view" TargetMode="External" Id="Ra5f5d02efb684b38" /><Relationship Type="http://schemas.openxmlformats.org/officeDocument/2006/relationships/hyperlink" Target="https://drive.google.com/file/d/1Xn7w3PEUNiaQ-3OSgK-icREPvxBCsHtL/view" TargetMode="External" Id="R79da1a135c78473f" /><Relationship Type="http://schemas.openxmlformats.org/officeDocument/2006/relationships/hyperlink" Target="https://drive.google.com/file/d/10eF7bK-vbwl1hUoWyRwc09Dn-io4QspT/view" TargetMode="External" Id="Rb902d5929e314324" /><Relationship Type="http://schemas.openxmlformats.org/officeDocument/2006/relationships/hyperlink" Target="https://drive.google.com/file/d/1VLGCWGa7kGDN_uGxkRxU8gfeCR_AmUNN/view" TargetMode="External" Id="R195377f5e983473c" /><Relationship Type="http://schemas.openxmlformats.org/officeDocument/2006/relationships/hyperlink" Target="https://drive.google.com/file/d/16YJElivSIWIygHX-mGnPqu0u1v8Nf5Tg/view" TargetMode="External" Id="R27b4b5c52d894455" /><Relationship Type="http://schemas.openxmlformats.org/officeDocument/2006/relationships/hyperlink" Target="https://drive.google.com/file/d/1pZ_LMNtuMGu8cd-RIPyxMagSEgv-2gkJ/view" TargetMode="External" Id="Rf920708d23704f8e" /><Relationship Type="http://schemas.openxmlformats.org/officeDocument/2006/relationships/hyperlink" Target="https://drive.google.com/file/d/1YIr9T03klMU-bp0pnOt14A_cLm35d9nz/view" TargetMode="External" Id="Rc7380b481af9476a" /><Relationship Type="http://schemas.openxmlformats.org/officeDocument/2006/relationships/hyperlink" Target="https://drive.google.com/file/d/1okOvbgTNgApMH514iO3owjg3x1btpiTH/view" TargetMode="External" Id="R193ec71f2d344528" /><Relationship Type="http://schemas.openxmlformats.org/officeDocument/2006/relationships/hyperlink" Target="https://drive.google.com/file/d/1RqH_-nYbk77PKF_kFvuK-J-9baG-5fDT/view" TargetMode="External" Id="R7c7cc2479f394707" /><Relationship Type="http://schemas.openxmlformats.org/officeDocument/2006/relationships/hyperlink" Target="https://drive.google.com/file/d/1kBdMqzDvkVSHiUtkbf_SqxeOEtpktGgX/view" TargetMode="External" Id="R6f026a1ea9084d6c" /><Relationship Type="http://schemas.openxmlformats.org/officeDocument/2006/relationships/hyperlink" Target="https://drive.google.com/file/d/1Nu7dUjvhmi0c0UOczx2xvQ93c0In0L68/view" TargetMode="External" Id="Reed9dcc831d848b9" /><Relationship Type="http://schemas.openxmlformats.org/officeDocument/2006/relationships/hyperlink" Target="https://drive.google.com/file/d/12W2NbBCVgx4tneoa6578oD93M6rA46gA/view" TargetMode="External" Id="R5b31081b04354c0b" /><Relationship Type="http://schemas.openxmlformats.org/officeDocument/2006/relationships/hyperlink" Target="https://drive.google.com/file/d/1RBKGVetxCCWAxuxHSa4SfZRsoAzULwFz/view" TargetMode="External" Id="Ra50b8e7b61c7461f" /><Relationship Type="http://schemas.openxmlformats.org/officeDocument/2006/relationships/hyperlink" Target="https://drive.google.com/file/d/1bKhSdCaAJCsx7ueEThgkX22LW8xeOYJO/view" TargetMode="External" Id="Re500a53a2d504005" /><Relationship Type="http://schemas.openxmlformats.org/officeDocument/2006/relationships/hyperlink" Target="https://drive.google.com/file/d/1-u2BaL6wdaOFp42fUDk86jlpY5hz5mdW/view" TargetMode="External" Id="R6e2589ee6a184c05" /><Relationship Type="http://schemas.openxmlformats.org/officeDocument/2006/relationships/hyperlink" Target="https://drive.google.com/file/d/1_Xhgq9DRtIfr-ZxJnp_nbIqdj4SXOVR2/view" TargetMode="External" Id="R41f57486cca84c24" /><Relationship Type="http://schemas.openxmlformats.org/officeDocument/2006/relationships/hyperlink" Target="https://drive.google.com/file/d/1KvoWYJpELl4anv-JxLu7PKg1TZ5orJ2t/view" TargetMode="External" Id="R32941b3890e542dd" /><Relationship Type="http://schemas.openxmlformats.org/officeDocument/2006/relationships/hyperlink" Target="https://drive.google.com/file/d/17YXqdHDCXKyQ7rdoFd-Id8GmbClqOEBj/view" TargetMode="External" Id="R93a3626d3eeb42dd" /><Relationship Type="http://schemas.openxmlformats.org/officeDocument/2006/relationships/hyperlink" Target="https://drive.google.com/file/d/1hNOC1USFTXUFocozwkz2Xgogi0VkFEjS/view" TargetMode="External" Id="R2bd0a32eebee4cca" /><Relationship Type="http://schemas.openxmlformats.org/officeDocument/2006/relationships/hyperlink" Target="https://drive.google.com/file/d/1GqNZKI8qTSN1P_dK2QCa5JfGUkYVQwji/view" TargetMode="External" Id="Rdd377cdc346c4ee1" /><Relationship Type="http://schemas.openxmlformats.org/officeDocument/2006/relationships/hyperlink" Target="https://drive.google.com/file/d/1q7_8MXQig8tJx8EryqgHSxjxGpP7zOBB/view" TargetMode="External" Id="Rba4b0a3d3c2e4ef7" /><Relationship Type="http://schemas.openxmlformats.org/officeDocument/2006/relationships/hyperlink" Target="https://drive.google.com/file/d/1iD2FnIpWKQrQ0yocRaBx5C670yWXHZcy/view" TargetMode="External" Id="R77cd93030ac3483b" /><Relationship Type="http://schemas.openxmlformats.org/officeDocument/2006/relationships/hyperlink" Target="https://drive.google.com/file/d/140HNF1CoE5c0W37oBZfynavYyFChyaG3/view" TargetMode="External" Id="R27721621cdec4796" /><Relationship Type="http://schemas.openxmlformats.org/officeDocument/2006/relationships/hyperlink" Target="https://drive.google.com/file/d/1ClK2oA-xwOOprGOwlXz1w68vGPUnJpUY/view" TargetMode="External" Id="R0e202b3afb624576" /><Relationship Type="http://schemas.openxmlformats.org/officeDocument/2006/relationships/hyperlink" Target="https://drive.google.com/file/d/1pkteG4LqUmEoAYhUtAIUtBuXt9xnbA_8/view" TargetMode="External" Id="Rd262543e354c4d47" /><Relationship Type="http://schemas.openxmlformats.org/officeDocument/2006/relationships/hyperlink" Target="https://drive.google.com/file/d/1gjtM2CKZOQ2AorxhyQ-vcZD9YRKYTKsR/view" TargetMode="External" Id="R9de813aa34c54079" /><Relationship Type="http://schemas.openxmlformats.org/officeDocument/2006/relationships/hyperlink" Target="https://drive.google.com/file/d/1n19geSvZX1Y-Kdq-J_Y3OwhLnuc8dH-q/view" TargetMode="External" Id="R63c2396312314cd9" /><Relationship Type="http://schemas.openxmlformats.org/officeDocument/2006/relationships/hyperlink" Target="https://drive.google.com/file/d/16qKvkUAqBZNySzOBKgIrH-NzIRxg8_eS/view" TargetMode="External" Id="R8f6a7703ffcb48c8" /><Relationship Type="http://schemas.openxmlformats.org/officeDocument/2006/relationships/hyperlink" Target="https://drive.google.com/file/d/1G2NutxIOBYaTmuZ4JygnnTRozgnVbXtN/view" TargetMode="External" Id="Re68273874afd4644" /><Relationship Type="http://schemas.openxmlformats.org/officeDocument/2006/relationships/hyperlink" Target="https://drive.google.com/file/d/1Lm1Dl6TG0obni1Oh63PtkaetUTW559dJ/view" TargetMode="External" Id="R7483183dcfa64202" /><Relationship Type="http://schemas.openxmlformats.org/officeDocument/2006/relationships/hyperlink" Target="https://drive.google.com/file/d/17YstJDdgUNcSZbKxA2Bk5r9ipdYm-L45/view" TargetMode="External" Id="Re5d31129bda54a48" /><Relationship Type="http://schemas.openxmlformats.org/officeDocument/2006/relationships/hyperlink" Target="https://drive.google.com/file/d/1lHlcNvhJDQbFk6JF4iUtLHvvFq3-kPIM/view" TargetMode="External" Id="R099dbda0aff048b3" /><Relationship Type="http://schemas.openxmlformats.org/officeDocument/2006/relationships/hyperlink" Target="https://drive.google.com/file/d/179HPJR7JEdHY92uLUsK7jVDcxWi0mrS_/view" TargetMode="External" Id="Ref9c7443af5943e2" /><Relationship Type="http://schemas.openxmlformats.org/officeDocument/2006/relationships/hyperlink" Target="https://drive.google.com/file/d/1--L04vMZo5SgiZPZwAjJzZLHxakVSYVx/view" TargetMode="External" Id="R442b637118f449c1" /><Relationship Type="http://schemas.openxmlformats.org/officeDocument/2006/relationships/hyperlink" Target="https://drive.google.com/file/d/1t3vNayVZaa2SqCoqGsuvHu0Ot1W6q9M2/view" TargetMode="External" Id="R298a2ea0081c4b06" /><Relationship Type="http://schemas.openxmlformats.org/officeDocument/2006/relationships/hyperlink" Target="https://drive.google.com/file/d/1Li9XSINMJK4t80LXyxOkmT9pY5Qrn5DC/view" TargetMode="External" Id="R02811e33f2554ead" /><Relationship Type="http://schemas.openxmlformats.org/officeDocument/2006/relationships/hyperlink" Target="https://drive.google.com/file/d/1E4o7W_tuTgtKjRSbbOTgFO_viDCE-kCY/view" TargetMode="External" Id="R21ed9d6b5e774528" /><Relationship Type="http://schemas.openxmlformats.org/officeDocument/2006/relationships/hyperlink" Target="https://drive.google.com/file/d/1NqDW1A1uNseMpCZZdhXUdINJHD2IwLcJ/view" TargetMode="External" Id="R36fa9b7de2dd427e" /><Relationship Type="http://schemas.openxmlformats.org/officeDocument/2006/relationships/hyperlink" Target="https://drive.google.com/file/d/1JgP_qZmJ8EhU8uxn456C4lQa-nkqp-MY/view" TargetMode="External" Id="R698b903324734409" /><Relationship Type="http://schemas.openxmlformats.org/officeDocument/2006/relationships/hyperlink" Target="https://drive.google.com/file/d/12OrkWDtrWtGP6IU4e0vuKaXkPwGpW0u4/view" TargetMode="External" Id="Raa085287a96343c6" /><Relationship Type="http://schemas.openxmlformats.org/officeDocument/2006/relationships/hyperlink" Target="https://drive.google.com/file/d/1RxQ9VKifIurPsu1BLgB-92v_TJpiJyvi/view" TargetMode="External" Id="Rc1920fcbe7de4ced" /><Relationship Type="http://schemas.openxmlformats.org/officeDocument/2006/relationships/hyperlink" Target="https://drive.google.com/file/d/1G6Ds_72Ovtoe5UQ9s5jIHm4KbmUkPql_/view" TargetMode="External" Id="R4d163e5736db4584" /><Relationship Type="http://schemas.openxmlformats.org/officeDocument/2006/relationships/hyperlink" Target="https://drive.google.com/file/d/1AXlH6B5_GphBp70iLYl45mG8zbcDw5dI/view" TargetMode="External" Id="R1cc2763b152f433e" /><Relationship Type="http://schemas.openxmlformats.org/officeDocument/2006/relationships/hyperlink" Target="https://drive.google.com/file/d/1nO8VeOYL9H_3Y8Ej74jYIbeo-lNHy7Wa/view" TargetMode="External" Id="Rcb37eb8903c14f3c" /><Relationship Type="http://schemas.openxmlformats.org/officeDocument/2006/relationships/hyperlink" Target="https://drive.google.com/file/d/10okSsyTJrXIdnbWnPO2fILUratBSXxaI/view" TargetMode="External" Id="R04910ff163a24bbb" /><Relationship Type="http://schemas.openxmlformats.org/officeDocument/2006/relationships/hyperlink" Target="https://drive.google.com/file/d/1d7TJXlKJ8nDPm7Kr8oRPQyLkEK7BFhsn/view" TargetMode="External" Id="Re0a01c278eb9495d" /><Relationship Type="http://schemas.openxmlformats.org/officeDocument/2006/relationships/hyperlink" Target="https://drive.google.com/file/d/1_kiHGC_FOGr741kz63-Gnff3YvTROUHb/view" TargetMode="External" Id="R33a7cdc7bc7f4fd7" /><Relationship Type="http://schemas.openxmlformats.org/officeDocument/2006/relationships/hyperlink" Target="https://drive.google.com/file/d/1kVwEMMaP8bzDchxr8_bUKs2IAu_raIpI/view" TargetMode="External" Id="R75744d43c2f14333" /><Relationship Type="http://schemas.openxmlformats.org/officeDocument/2006/relationships/hyperlink" Target="https://drive.google.com/file/d/14f47obkOqSI6vXvVH2HAhQu702BPNJTJ/view" TargetMode="External" Id="Rcb0df22904894e65" /><Relationship Type="http://schemas.openxmlformats.org/officeDocument/2006/relationships/hyperlink" Target="https://drive.google.com/file/d/1uXKlFTwOlyFXcbBawstsslANJ9oeTPho/view" TargetMode="External" Id="R19e76b0214ed48bc" /><Relationship Type="http://schemas.openxmlformats.org/officeDocument/2006/relationships/hyperlink" Target="https://drive.google.com/file/d/1sMTbeempsuT5674tYuh574nFRECEWNIY/view" TargetMode="External" Id="R89800637c4354f28" /><Relationship Type="http://schemas.openxmlformats.org/officeDocument/2006/relationships/hyperlink" Target="https://drive.google.com/file/d/19ND6MEaIBUcxH8DLfcagnV7laHCwD_Py/view" TargetMode="External" Id="Ra1fef02d9a8044a9" /><Relationship Type="http://schemas.openxmlformats.org/officeDocument/2006/relationships/hyperlink" Target="https://drive.google.com/file/d/121oHuTW3bZ-5yHPFLLWAU2G1VVUlzsaK/view" TargetMode="External" Id="R7d41073ffa3447b3" /><Relationship Type="http://schemas.openxmlformats.org/officeDocument/2006/relationships/hyperlink" Target="https://drive.google.com/file/d/1bjlSzqwJ4xF7jCUkZDmm_lT-3_uUZNI4/view" TargetMode="External" Id="Rc9dcadfcb8f5446c" /><Relationship Type="http://schemas.openxmlformats.org/officeDocument/2006/relationships/hyperlink" Target="https://drive.google.com/file/d/1jFxEwYStKK51fY-FcqR41Dc87ctopwT2/view" TargetMode="External" Id="Rbde925a93fde44a5" /><Relationship Type="http://schemas.openxmlformats.org/officeDocument/2006/relationships/hyperlink" Target="https://drive.google.com/file/d/1HWoCPzP_S0OMv-RNEPlVPXqBbXwZODcZ/view" TargetMode="External" Id="R681a1f7bfee549ab" /><Relationship Type="http://schemas.openxmlformats.org/officeDocument/2006/relationships/hyperlink" Target="https://drive.google.com/file/d/1aZBOcV8VaLQkp-m1iDwUkWfz6gQGQBAl/view" TargetMode="External" Id="Redf7f83f496a474d" /><Relationship Type="http://schemas.openxmlformats.org/officeDocument/2006/relationships/hyperlink" Target="https://drive.google.com/file/d/12o9E65V41GF7hghmW-2k1f3gXghK8_8d/view" TargetMode="External" Id="R82fb6faf640b49c1" /><Relationship Type="http://schemas.openxmlformats.org/officeDocument/2006/relationships/hyperlink" Target="https://drive.google.com/file/d/1wMlpRNBWhNS89zdaWfQMhlemT2QnH5Ep/view" TargetMode="External" Id="R2a9c179c8ffc4bed" /><Relationship Type="http://schemas.openxmlformats.org/officeDocument/2006/relationships/hyperlink" Target="https://drive.google.com/file/d/1lJHmfro58DNWwLDaz7MDbG-JI5gbh0nY/view" TargetMode="External" Id="R38703981d4264c16" /><Relationship Type="http://schemas.openxmlformats.org/officeDocument/2006/relationships/hyperlink" Target="https://drive.google.com/file/d/1K2_nxm86mJABIvRzyZPEsgKPNNcSSgMN/view" TargetMode="External" Id="Rda2748e568c24073" /><Relationship Type="http://schemas.openxmlformats.org/officeDocument/2006/relationships/hyperlink" Target="https://drive.google.com/file/d/1jmNU5oEMYfjm82qGpmRZJ_9rLiUyvPQX/view" TargetMode="External" Id="Rb54b3e1a89184787" /><Relationship Type="http://schemas.openxmlformats.org/officeDocument/2006/relationships/hyperlink" Target="https://drive.google.com/file/d/1qzi4yPUHianaJWv-cGF4S4FvtcT_h468/view" TargetMode="External" Id="Rb4c8ead111804fe2" /><Relationship Type="http://schemas.openxmlformats.org/officeDocument/2006/relationships/hyperlink" Target="https://drive.google.com/file/d/1NFI99asR9DWlgGdADGuPpuC87VOoELYx/view" TargetMode="External" Id="Ra38e0b28595d404e" /><Relationship Type="http://schemas.openxmlformats.org/officeDocument/2006/relationships/hyperlink" Target="https://drive.google.com/file/d/1Gxmyy_tsn_vPF1DkkdbdieZPryRhcdqM/view" TargetMode="External" Id="R4d8410171d314d31" /><Relationship Type="http://schemas.openxmlformats.org/officeDocument/2006/relationships/hyperlink" Target="https://drive.google.com/file/d/1cctT-J4qNYK0zrk_ZuueNUIs55mURNj7/view" TargetMode="External" Id="Rc5c7143716254324" /><Relationship Type="http://schemas.openxmlformats.org/officeDocument/2006/relationships/hyperlink" Target="https://drive.google.com/file/d/1irczhRRmZP9kl8gevq8hyYOudTc2_IOn/view" TargetMode="External" Id="R3be56e72120a4334" /><Relationship Type="http://schemas.openxmlformats.org/officeDocument/2006/relationships/hyperlink" Target="https://drive.google.com/file/d/1jhTbbagSEBf1c18QGjl_WVNChb4CS0Gr/view" TargetMode="External" Id="R59ee42a7aca84933" /><Relationship Type="http://schemas.openxmlformats.org/officeDocument/2006/relationships/hyperlink" Target="https://drive.google.com/file/d/1M_AmJYXNBUzcf2uD4mVkNHKrc0c_4skv/view" TargetMode="External" Id="R91043f22dae749fc" /><Relationship Type="http://schemas.openxmlformats.org/officeDocument/2006/relationships/hyperlink" Target="https://drive.google.com/file/d/1RlSDui6nwRZAW45GbYdLCnTdpDbmE49_/view" TargetMode="External" Id="R1967923345284a83" /><Relationship Type="http://schemas.openxmlformats.org/officeDocument/2006/relationships/hyperlink" Target="https://drive.google.com/file/d/1jl2PMpE9mldPvqKGV9BahwaOc2GMVKx8/view" TargetMode="External" Id="R698a77d0665a48ba" /><Relationship Type="http://schemas.openxmlformats.org/officeDocument/2006/relationships/hyperlink" Target="https://drive.google.com/file/d/1r0ey0FjT7vgowThhH_5LmVcl6bAI_Lk7/view" TargetMode="External" Id="R0bea643a81b94bb2" /><Relationship Type="http://schemas.openxmlformats.org/officeDocument/2006/relationships/hyperlink" Target="https://drive.google.com/file/d/1bk3oApkOuPAMC7PgOGeWAYpGjVtkZN2Z/view" TargetMode="External" Id="Re74c67a1a3e842fb" /><Relationship Type="http://schemas.openxmlformats.org/officeDocument/2006/relationships/hyperlink" Target="https://drive.google.com/file/d/1Tgc-b23fX0K8BX9zCnSeCtBGqWHNX5xQ/view" TargetMode="External" Id="R32f3e4fc910c4828" /><Relationship Type="http://schemas.openxmlformats.org/officeDocument/2006/relationships/hyperlink" Target="https://drive.google.com/file/d/1peSdH5GH8mb9_xntqHYvC7MYPm77i6x8/view" TargetMode="External" Id="R7e5eb53d66044497" /><Relationship Type="http://schemas.openxmlformats.org/officeDocument/2006/relationships/hyperlink" Target="https://drive.google.com/file/d/15cHe8Hj01_RmozUVzgRRPDPXl6TVrale/view" TargetMode="External" Id="R6e1ad989fc4e4e8c" /><Relationship Type="http://schemas.openxmlformats.org/officeDocument/2006/relationships/hyperlink" Target="https://drive.google.com/file/d/1u-dyhjg5j8AmK5l0SL4E3GFXpDqa2mFT/view" TargetMode="External" Id="R87b4ce967fde45a6" /><Relationship Type="http://schemas.openxmlformats.org/officeDocument/2006/relationships/hyperlink" Target="https://drive.google.com/file/d/1-9H2WTxreOEiAaISWlop_sJChyqBjHaW/view" TargetMode="External" Id="R09c199c91b9b4dc1" /><Relationship Type="http://schemas.openxmlformats.org/officeDocument/2006/relationships/hyperlink" Target="https://drive.google.com/file/d/1qYFkxcezrs5MSeAZEF9VbLBM2MZr8LsN/view" TargetMode="External" Id="R5807fc00099c4b82" /><Relationship Type="http://schemas.openxmlformats.org/officeDocument/2006/relationships/hyperlink" Target="https://drive.google.com/file/d/1MM_ZG4WsdyEQ_QUJocnfNccKbQJZz65v/view" TargetMode="External" Id="Rb02edef67f22491a" /><Relationship Type="http://schemas.openxmlformats.org/officeDocument/2006/relationships/hyperlink" Target="https://drive.google.com/file/d/1AWipLOU3nQXCgkkvvYyTNUrd_laN92fM/view" TargetMode="External" Id="R8efe41668a3b4713" /><Relationship Type="http://schemas.openxmlformats.org/officeDocument/2006/relationships/hyperlink" Target="https://drive.google.com/file/d/1qDEUMEH6RZUmCkwZTroH7GcwcmwBZ3Uo/view" TargetMode="External" Id="R35424135080d4120" /><Relationship Type="http://schemas.openxmlformats.org/officeDocument/2006/relationships/hyperlink" Target="https://drive.google.com/file/d/1BklNhiilgp5SUjTp98rOm5OyUpNMPHp1/view" TargetMode="External" Id="R5dec0ac58b9d4af5" /><Relationship Type="http://schemas.openxmlformats.org/officeDocument/2006/relationships/hyperlink" Target="https://drive.google.com/file/d/1fk3uEKuZ8NS0hpZWjxbbi31XUjhmPT8y/view" TargetMode="External" Id="R3dbbc6aff47442cd" /><Relationship Type="http://schemas.openxmlformats.org/officeDocument/2006/relationships/hyperlink" Target="https://drive.google.com/file/d/1uby3LG3-J1GcHlmblB3uxvMtuUF5g-4x/view" TargetMode="External" Id="R2606306199674499" /><Relationship Type="http://schemas.openxmlformats.org/officeDocument/2006/relationships/hyperlink" Target="https://drive.google.com/file/d/1CopgPItg-ROoL-ILW6wAisKdBUn0PXHS/view" TargetMode="External" Id="R3ee4c24629364896" /><Relationship Type="http://schemas.openxmlformats.org/officeDocument/2006/relationships/hyperlink" Target="https://drive.google.com/file/d/1vIOHF48zLoI-OBYonUfkNQ6CAMTPvE-4/view" TargetMode="External" Id="R29b6e9f76a414d03" /><Relationship Type="http://schemas.openxmlformats.org/officeDocument/2006/relationships/hyperlink" Target="https://drive.google.com/file/d/13-SU6x6Sb5cjRLJJkZPnZM0GV1UTnmz-/view" TargetMode="External" Id="R16966d486ca84a73" /><Relationship Type="http://schemas.openxmlformats.org/officeDocument/2006/relationships/hyperlink" Target="https://drive.google.com/file/d/1OVXnsFujVUadJvcxp9LY99MMnMe6l36Q/view" TargetMode="External" Id="R9efdbdefdffc4641" /><Relationship Type="http://schemas.openxmlformats.org/officeDocument/2006/relationships/hyperlink" Target="https://drive.google.com/file/d/14j_oiwzQgISnKA18xuaSD4qoM5XSwCYV/view" TargetMode="External" Id="R1c1da795b482454b" /><Relationship Type="http://schemas.openxmlformats.org/officeDocument/2006/relationships/hyperlink" Target="https://drive.google.com/file/d/1L5LVVgaCKGWT3zH3RYAqgBS-aLFHHkaL/view" TargetMode="External" Id="Rb123a7d2ddd74149" /><Relationship Type="http://schemas.openxmlformats.org/officeDocument/2006/relationships/hyperlink" Target="https://drive.google.com/file/d/1Zx0aftST8Wzy4PseGw5noa19IzZCHWFB/view" TargetMode="External" Id="R4c94ff32d2ee4aa0" /><Relationship Type="http://schemas.openxmlformats.org/officeDocument/2006/relationships/hyperlink" Target="https://drive.google.com/file/d/15MJHLYoXc-0Xv7Nnj-QD-o5tO1s_z8wr/view" TargetMode="External" Id="R2a876be7e3084785" /><Relationship Type="http://schemas.openxmlformats.org/officeDocument/2006/relationships/hyperlink" Target="https://drive.google.com/file/d/1TZn2Ks16vhF0dgZZ6R0eUO3dj2clqPq3/view" TargetMode="External" Id="Ra1e57a80a5564a90" /><Relationship Type="http://schemas.openxmlformats.org/officeDocument/2006/relationships/hyperlink" Target="https://drive.google.com/file/d/1BkMzkD7QJF9JsW0dQN6aseWuqdr2g4lT/view" TargetMode="External" Id="R7a89eaf30df1471c" /><Relationship Type="http://schemas.openxmlformats.org/officeDocument/2006/relationships/hyperlink" Target="https://drive.google.com/file/d/15QoCuClXvI4NYZtjR_1jnzCas1Xo9tKs/view" TargetMode="External" Id="Rfb147969c7bc4c0b" /><Relationship Type="http://schemas.openxmlformats.org/officeDocument/2006/relationships/hyperlink" Target="https://drive.google.com/file/d/1eTmjn5-NA37Qqf9Z5mLyMC5mwqC44VUn/view" TargetMode="External" Id="Rc30f2251beb14488" /><Relationship Type="http://schemas.openxmlformats.org/officeDocument/2006/relationships/hyperlink" Target="https://drive.google.com/file/d/121oHuTW3bZ-5yHPFLLWAU2G1VVUlzsaK/view" TargetMode="External" Id="Re11d1aa5f505416d" /><Relationship Type="http://schemas.openxmlformats.org/officeDocument/2006/relationships/hyperlink" Target="https://drive.google.com/file/d/1Jn5M1JQdzeBBYeYXSAyxAoh_sBwGdupa/view" TargetMode="External" Id="R1643d509e1ea4d2e" /><Relationship Type="http://schemas.openxmlformats.org/officeDocument/2006/relationships/hyperlink" Target="https://drive.google.com/file/d/1rx0v4F41aNAcfCENmofEHQba0X7GE5bf/view" TargetMode="External" Id="Rd65d2a981ba040fe" /><Relationship Type="http://schemas.openxmlformats.org/officeDocument/2006/relationships/hyperlink" Target="https://drive.google.com/file/d/1tb7xQzIwTgcZbwdxOxGrxC-eAc9WYMxq/view" TargetMode="External" Id="Rf99537c0ccda4d8f" /><Relationship Type="http://schemas.openxmlformats.org/officeDocument/2006/relationships/hyperlink" Target="https://drive.google.com/file/d/1PVdyl4ogSFu-cOwAV4Hzd1cq2cCs_b4N/view" TargetMode="External" Id="R66c0dabeb5e749a3" /><Relationship Type="http://schemas.openxmlformats.org/officeDocument/2006/relationships/hyperlink" Target="https://drive.google.com/file/d/1EZ1okLdntEjbsyvKfUpmRA_8MaKxQ9fs/view" TargetMode="External" Id="R161d809a4cb44412" /><Relationship Type="http://schemas.openxmlformats.org/officeDocument/2006/relationships/hyperlink" Target="https://drive.google.com/file/d/1wr3R1eF0zvd6oe20x73TGXv7R7bL-L8n/view" TargetMode="External" Id="R44dd96953d28472b" /><Relationship Type="http://schemas.openxmlformats.org/officeDocument/2006/relationships/hyperlink" Target="https://drive.google.com/file/d/13wbpI_3LK1ICDxyQfEYce2C2OHqJCjdn/view" TargetMode="External" Id="Rc7815fc4d99b46ed" /><Relationship Type="http://schemas.openxmlformats.org/officeDocument/2006/relationships/hyperlink" Target="https://drive.google.com/file/d/1eef8L2XNNyKL0G_RUJwVl4kVG5pMJikK/view" TargetMode="External" Id="Rfdf23155a44a494b" /><Relationship Type="http://schemas.openxmlformats.org/officeDocument/2006/relationships/hyperlink" Target="https://drive.google.com/file/d/1FHSTg3m7WQ1OikCrfHFRdpSC08WH-gpW/view" TargetMode="External" Id="R91afae8f98da40c1" /><Relationship Type="http://schemas.openxmlformats.org/officeDocument/2006/relationships/hyperlink" Target="https://drive.google.com/file/d/1ataJ7BoKeDH1n2MdKZNdd5i6Q_lC2O2-/view" TargetMode="External" Id="Ra7397b60108e4675" /><Relationship Type="http://schemas.openxmlformats.org/officeDocument/2006/relationships/hyperlink" Target="https://drive.google.com/file/d/1QIbZnz-PnKuF-rVonz4nlQdo1IFH4MVZ/view" TargetMode="External" Id="R491998b147c04bab" /><Relationship Type="http://schemas.openxmlformats.org/officeDocument/2006/relationships/hyperlink" Target="https://drive.google.com/file/d/1pPoRw6Rhs-Pn9NnYr7sH-iJVCVgrs72_/view" TargetMode="External" Id="R3500d1d484944708" /><Relationship Type="http://schemas.openxmlformats.org/officeDocument/2006/relationships/hyperlink" Target="https://drive.google.com/file/d/1k0S8huNhyL2XbMIcGWottZJbh8gzmXmf/view" TargetMode="External" Id="Re542482e99874a35" /><Relationship Type="http://schemas.openxmlformats.org/officeDocument/2006/relationships/hyperlink" Target="https://drive.google.com/file/d/1hc37lFKMKYI7NK_8NTXtyZdd-hqn_mvP/view" TargetMode="External" Id="R229739045bcd4a3e" /><Relationship Type="http://schemas.openxmlformats.org/officeDocument/2006/relationships/hyperlink" Target="https://drive.google.com/file/d/1LPCsjbGpu4ExfvyTWX_KNXu881npcuCF/view" TargetMode="External" Id="Ra309638f3f2f4c8d" /><Relationship Type="http://schemas.openxmlformats.org/officeDocument/2006/relationships/hyperlink" Target="https://drive.google.com/file/d/1hy_qlWV6w_PMAaQ-oSQdRPTkPekZLPe2/view" TargetMode="External" Id="Rb876212501784234" /><Relationship Type="http://schemas.openxmlformats.org/officeDocument/2006/relationships/hyperlink" Target="https://drive.google.com/file/d/1LlV-jmTSuu4qwYfa-Pmdrb12C-oXfHsV/view" TargetMode="External" Id="Rc6920f7b63dc4438" /><Relationship Type="http://schemas.openxmlformats.org/officeDocument/2006/relationships/hyperlink" Target="https://drive.google.com/file/d/10DTzhmU9PPO3-Yk9ikqrsM1eSNQ0Urqy/view" TargetMode="External" Id="R3904aa7c8c204ebf" /><Relationship Type="http://schemas.openxmlformats.org/officeDocument/2006/relationships/hyperlink" Target="https://drive.google.com/file/d/1ybWQOjqm9ovwN5nqsYtT-08IPbJehVrB/view" TargetMode="External" Id="Rbe701e1d8d634a1c" /><Relationship Type="http://schemas.openxmlformats.org/officeDocument/2006/relationships/hyperlink" Target="https://drive.google.com/file/d/1Xtt270YIMnAS8KTrhvUTSXIDOuiiNbPC/view" TargetMode="External" Id="Ree2ced0278d5447f" /><Relationship Type="http://schemas.openxmlformats.org/officeDocument/2006/relationships/hyperlink" Target="https://drive.google.com/file/d/1DyW3B_-l9Mo6fdwwxj5jc9VnsaYtlTZX/view" TargetMode="External" Id="R31255075e73741d4" /><Relationship Type="http://schemas.openxmlformats.org/officeDocument/2006/relationships/hyperlink" Target="https://drive.google.com/file/d/1vKO8I9jJlHkOkjzPobfarw7gSZFW1kSy/view" TargetMode="External" Id="R958fe3d80eb64e38" /><Relationship Type="http://schemas.openxmlformats.org/officeDocument/2006/relationships/hyperlink" Target="https://drive.google.com/file/d/18pD7P1T4fqLtB5lRHuWflw805RfBtV18/view" TargetMode="External" Id="R1151f9a301e94540" /><Relationship Type="http://schemas.openxmlformats.org/officeDocument/2006/relationships/hyperlink" Target="https://drive.google.com/file/d/1ty0nPIijXVxRfvFNRchwlctgruodCUD-/view" TargetMode="External" Id="R821af92cc11b4a9f" /><Relationship Type="http://schemas.openxmlformats.org/officeDocument/2006/relationships/hyperlink" Target="https://drive.google.com/file/d/1OZLeRUjw25mcDO1Kk05ykq8QD6dySLPb/view" TargetMode="External" Id="Rcb090e7804314490" /><Relationship Type="http://schemas.openxmlformats.org/officeDocument/2006/relationships/hyperlink" Target="https://drive.google.com/file/d/10Ym_lpzuxr_UDA90J3e_zVLTH8jNpKnb/view" TargetMode="External" Id="Rf6e67fd75715487a" /><Relationship Type="http://schemas.openxmlformats.org/officeDocument/2006/relationships/hyperlink" Target="https://drive.google.com/file/d/1g3yeeyR6J3kTX9wNnXTWPi0-278B1EyB/view" TargetMode="External" Id="R18db0941c9dd4c32" /><Relationship Type="http://schemas.openxmlformats.org/officeDocument/2006/relationships/hyperlink" Target="https://drive.google.com/file/d/1BwK_VnYDw7z9tFMShcYr5ZF4Y329fElQ/view" TargetMode="External" Id="Rc5745e7beb98460f" /><Relationship Type="http://schemas.openxmlformats.org/officeDocument/2006/relationships/hyperlink" Target="https://drive.google.com/file/d/1NVNDwmP1FmHSSmed7rWaIOiIEpEJzY83/view" TargetMode="External" Id="R9bfbaee0b6654df8" /><Relationship Type="http://schemas.openxmlformats.org/officeDocument/2006/relationships/hyperlink" Target="https://drive.google.com/file/d/1O7ceiTtX_QucpxyTgRWobWPc8Xma7JdM/view" TargetMode="External" Id="R0a6ea1cad8a64d4e" /><Relationship Type="http://schemas.openxmlformats.org/officeDocument/2006/relationships/hyperlink" Target="https://drive.google.com/file/d/1OYHjBNA27qF_IZ7JxTBhdlBh13I56I8r/view" TargetMode="External" Id="Rb60288848a7b481c" /><Relationship Type="http://schemas.openxmlformats.org/officeDocument/2006/relationships/hyperlink" Target="https://drive.google.com/file/d/16XXVEJWpyZ-ijIYRMgf75LPDIgheaSH2/view" TargetMode="External" Id="Rc3ada1df43a541b3" /><Relationship Type="http://schemas.openxmlformats.org/officeDocument/2006/relationships/hyperlink" Target="https://drive.google.com/file/d/1jCO8wq2UreL5xKTcGn24AQ8rB_RmQFrK/view" TargetMode="External" Id="Red2fcbc4229241a6" /><Relationship Type="http://schemas.openxmlformats.org/officeDocument/2006/relationships/hyperlink" Target="https://drive.google.com/file/d/18K1vQDs9BPZmNsaZ9-RutXG136TgBLrn/view" TargetMode="External" Id="R8d1546bc529b4736" /><Relationship Type="http://schemas.openxmlformats.org/officeDocument/2006/relationships/hyperlink" Target="https://drive.google.com/file/d/1EQeowqWH9-WdXwRfWEs7a3HY4AinfgCX/view" TargetMode="External" Id="R0b9875f99c5f4a74" /><Relationship Type="http://schemas.openxmlformats.org/officeDocument/2006/relationships/hyperlink" Target="https://drive.google.com/file/d/1VuJz5uHy8NjQGzxkWGPMYRMy5FpY3hPP/view" TargetMode="External" Id="Ra035d88002a04ccb" /><Relationship Type="http://schemas.openxmlformats.org/officeDocument/2006/relationships/hyperlink" Target="https://drive.google.com/file/d/1zlkCOaVDXaUOTrvS8HMdhN5uv9zJvwJs/view" TargetMode="External" Id="Rcc7f9f7ddbb8427b" /><Relationship Type="http://schemas.openxmlformats.org/officeDocument/2006/relationships/hyperlink" Target="https://drive.google.com/file/d/1iTmlrWEG3tUi4eD9f-tNl9z9BEaiFhJv/view" TargetMode="External" Id="R2daf580533664421" /><Relationship Type="http://schemas.openxmlformats.org/officeDocument/2006/relationships/hyperlink" Target="https://drive.google.com/file/d/1vyEXt-ZVT0VzvzYHHC1XSUbOn01kMd5r/view" TargetMode="External" Id="R522dee8a6eda427c" /><Relationship Type="http://schemas.openxmlformats.org/officeDocument/2006/relationships/hyperlink" Target="https://drive.google.com/file/d/1Us6doVp3u7ruCZMgOM9SGUylfcyu1mat/view" TargetMode="External" Id="Rcdfd168f229c414e" /><Relationship Type="http://schemas.openxmlformats.org/officeDocument/2006/relationships/hyperlink" Target="https://drive.google.com/file/d/17fV222Gql3U-26qxNGgCE1oiSSuvkWUE/view" TargetMode="External" Id="R7b7e9ba4947c4e1d" /><Relationship Type="http://schemas.openxmlformats.org/officeDocument/2006/relationships/hyperlink" Target="https://drive.google.com/file/d/1iF-sCIq1yKRwg4VmePVgHlXJsi2kZ6q-/view" TargetMode="External" Id="Rabca2202adee4dcf" /><Relationship Type="http://schemas.openxmlformats.org/officeDocument/2006/relationships/hyperlink" Target="https://hinariocatolico.com.br/oferendas/oferendas-23-b.pdf" TargetMode="External" Id="Rdfffeb42707e49b2" /><Relationship Type="http://schemas.openxmlformats.org/officeDocument/2006/relationships/hyperlink" Target="https://drive.google.com/file/d/1FRwrcw9jNXxgIu6Vj5Wk3bj0qoTMqMXx/view" TargetMode="External" Id="R2d8cddc32f8c4aa2" /><Relationship Type="http://schemas.openxmlformats.org/officeDocument/2006/relationships/hyperlink" Target="https://drive.google.com/file/d/1E2NXoZInb0qdqWm8CcynT4kASBbvm58Y/view" TargetMode="External" Id="R1df94824dea44b81" /><Relationship Type="http://schemas.openxmlformats.org/officeDocument/2006/relationships/hyperlink" Target="https://drive.google.com/file/d/10-UVR8SO8osB_pVi8Mke3cAUDPDtAzhr/view" TargetMode="External" Id="Re94b59cc8aaf47b0" /><Relationship Type="http://schemas.openxmlformats.org/officeDocument/2006/relationships/hyperlink" Target="https://drive.google.com/file/d/14XmMjI2qteB_qHvRog47A_NJa0Y3znQm/view" TargetMode="External" Id="R2086fa2e988045e0" /><Relationship Type="http://schemas.openxmlformats.org/officeDocument/2006/relationships/hyperlink" Target="https://drive.google.com/file/d/10ZXeS3PCgzXP0a1vvXCf6g0uoLRP2TNB/view" TargetMode="External" Id="R878c2d05e428481f" /><Relationship Type="http://schemas.openxmlformats.org/officeDocument/2006/relationships/hyperlink" Target="https://drive.google.com/file/d/1WeWcUQ2Q44XbqxwsltzvduVNaoj0cvw-/view" TargetMode="External" Id="Rc0fe730b63e44b7e" /><Relationship Type="http://schemas.openxmlformats.org/officeDocument/2006/relationships/hyperlink" Target="https://drive.google.com/file/d/1t9Cd9pr6aRa2XMgrkR_yF6ZUt2vprSNV/view" TargetMode="External" Id="R028a76315ff14f88" /><Relationship Type="http://schemas.openxmlformats.org/officeDocument/2006/relationships/hyperlink" Target="https://drive.google.com/file/d/1cbNgg_x5L4wldaOAm6g7RV_qC-NPurOK/view" TargetMode="External" Id="R097e47a0df45479f" /><Relationship Type="http://schemas.openxmlformats.org/officeDocument/2006/relationships/hyperlink" Target="https://drive.google.com/file/d/1dAWoSdMFTSRmL5f5LwjHtqUPCrVhyf8j/view" TargetMode="External" Id="Rfd551b4ef7224dc4" /><Relationship Type="http://schemas.openxmlformats.org/officeDocument/2006/relationships/hyperlink" Target="https://drive.google.com/file/d/1otK2dqDUDOI6MuL64ZT86hBmCLa9E71G/view" TargetMode="External" Id="R091554fc8c3741b0" /><Relationship Type="http://schemas.openxmlformats.org/officeDocument/2006/relationships/hyperlink" Target="https://drive.google.com/file/d/1iAvkO0q6J8RGgOKr1ohWvELyPJ_HwSAE/view" TargetMode="External" Id="R0dd932e3373f4a28" /><Relationship Type="http://schemas.openxmlformats.org/officeDocument/2006/relationships/hyperlink" Target="https://drive.google.com/file/d/1XKDvMSe2wJivDcJNYXeLeHvTJ167uqny/view" TargetMode="External" Id="R7f6209018cad4b71" /><Relationship Type="http://schemas.openxmlformats.org/officeDocument/2006/relationships/hyperlink" Target="https://drive.google.com/file/d/1PDql8EOkXwBr5JhBRBTRSApughC36voX/view" TargetMode="External" Id="R4cb673b1c75f4429" /><Relationship Type="http://schemas.openxmlformats.org/officeDocument/2006/relationships/hyperlink" Target="https://drive.google.com/file/d/1QoqdfPY1LXQdPkFYYnvLVuF4EIFErkmz/view" TargetMode="External" Id="R76b7e4507b884a1f" /><Relationship Type="http://schemas.openxmlformats.org/officeDocument/2006/relationships/hyperlink" Target="https://drive.google.com/file/d/1h6vYN6FiGNOPq5a-VGrqISdo4qOztIbk/view" TargetMode="External" Id="R220906d489d64c62" /><Relationship Type="http://schemas.openxmlformats.org/officeDocument/2006/relationships/hyperlink" Target="https://drive.google.com/file/d/1QoqdfPY1LXQdPkFYYnvLVuF4EIFErkmz/view" TargetMode="External" Id="Rdeedc74afa344419" /><Relationship Type="http://schemas.openxmlformats.org/officeDocument/2006/relationships/hyperlink" Target="https://drive.google.com/file/d/1PcYsdMDuMcwYezJ5kgvjqyMemJeUCfIs/view" TargetMode="External" Id="R4ba8fa585c844d6f" /><Relationship Type="http://schemas.openxmlformats.org/officeDocument/2006/relationships/hyperlink" Target="https://drive.google.com/file/d/1rtV6nnU7ExTUBa-2lqXx2df9-ZQQqvKJ/view" TargetMode="External" Id="R9d1f6e8843714e2e" /><Relationship Type="http://schemas.openxmlformats.org/officeDocument/2006/relationships/hyperlink" Target="https://drive.google.com/file/d/1j3dzYhXjymlgFJSmQF919rrD_ETpNdtl/view" TargetMode="External" Id="Red67cb51b310416c" /><Relationship Type="http://schemas.openxmlformats.org/officeDocument/2006/relationships/hyperlink" Target="https://drive.google.com/file/d/1ZObVHqqHnygTRTwX7TKzYmXmm7VMtDzV/view" TargetMode="External" Id="Rb72c7588b75047b1" /><Relationship Type="http://schemas.openxmlformats.org/officeDocument/2006/relationships/hyperlink" Target="https://drive.google.com/file/d/1H_jknFDjR9nOViQSAYks7EWmwZH5v-8S/view" TargetMode="External" Id="R464bb49b0f794d29" /><Relationship Type="http://schemas.openxmlformats.org/officeDocument/2006/relationships/hyperlink" Target="https://drive.google.com/file/d/1cZU4FZ7laUc8Noqpjaeha-DwlY6s6TPI/view" TargetMode="External" Id="R16dbab22ac6b4b67" /><Relationship Type="http://schemas.openxmlformats.org/officeDocument/2006/relationships/hyperlink" Target="https://drive.google.com/file/d/1dm2WjgZl3J0pIcP1n4qJ4BItDGyZ-x17/view" TargetMode="External" Id="R3a62fb93edab4eb1" /><Relationship Type="http://schemas.openxmlformats.org/officeDocument/2006/relationships/hyperlink" Target="https://drive.google.com/file/d/10k0zImfwsWmfU0wQdMfhzJQTFOnR6eRy/view" TargetMode="External" Id="R8433be0d0be646dc" /><Relationship Type="http://schemas.openxmlformats.org/officeDocument/2006/relationships/hyperlink" Target="https://drive.google.com/file/d/1dHjGpUmf1QmwBdURw5-ykcYDU1L44_BR/view" TargetMode="External" Id="Rc759e4ea1ec142b3" /><Relationship Type="http://schemas.openxmlformats.org/officeDocument/2006/relationships/hyperlink" Target="https://drive.google.com/file/d/1Y5byq6oRenACV3jJB6VQsW1cDssLeCKe/view" TargetMode="External" Id="Rad97314c9c334170" /><Relationship Type="http://schemas.openxmlformats.org/officeDocument/2006/relationships/hyperlink" Target="https://drive.google.com/file/d/1lFcyxO_tIQhsowHwj0QeYGlp7ZkSWVeD/view" TargetMode="External" Id="R89e03e8fbaf54a9f" /><Relationship Type="http://schemas.openxmlformats.org/officeDocument/2006/relationships/hyperlink" Target="https://drive.google.com/file/d/1FDjzqWLwoeatR5RMhag-JwF2FTXtj9iP/view" TargetMode="External" Id="R5cb6cc5ff9de420a" /><Relationship Type="http://schemas.openxmlformats.org/officeDocument/2006/relationships/hyperlink" Target="https://drive.google.com/file/d/1keWFYgXOcYyMcXFF4brVvXyWF0B-1Dg6/view" TargetMode="External" Id="R59312cbc5f304d1b" /><Relationship Type="http://schemas.openxmlformats.org/officeDocument/2006/relationships/hyperlink" Target="https://drive.google.com/file/d/1hlIM65jmxAp4K3cKLjaovxFRHke-s7hk/view" TargetMode="External" Id="Rdeafabebc2384370" /><Relationship Type="http://schemas.openxmlformats.org/officeDocument/2006/relationships/hyperlink" Target="https://drive.google.com/file/d/1JPIrAahtTnFceex7JisTHwidg-JD2U9b/view" TargetMode="External" Id="R6a470dd135194ce8" /><Relationship Type="http://schemas.openxmlformats.org/officeDocument/2006/relationships/hyperlink" Target="https://drive.google.com/file/d/1t7ZSvmiOH4ouB8d3PHYBr_zMuQLKiAUn/view" TargetMode="External" Id="R02a3393b38324f12" /><Relationship Type="http://schemas.openxmlformats.org/officeDocument/2006/relationships/hyperlink" Target="https://drive.google.com/file/d/1sl_A9wMp0LeJHMhZJasYkITo6m_2unvt/view" TargetMode="External" Id="R55d7fbd20adc4311" /><Relationship Type="http://schemas.openxmlformats.org/officeDocument/2006/relationships/hyperlink" Target="https://drive.google.com/file/d/1ToOk-uJiNFW1FCtYC7Y4hCrwKsYuY2ps/view" TargetMode="External" Id="Rac8557de4f8c42c2" /><Relationship Type="http://schemas.openxmlformats.org/officeDocument/2006/relationships/hyperlink" Target="https://drive.google.com/file/d/1rBiZ7-gbMaNGlEr-9Gwg9w59ytZzwLZf/view" TargetMode="External" Id="R6970b273f13d4e60" /><Relationship Type="http://schemas.openxmlformats.org/officeDocument/2006/relationships/hyperlink" Target="https://drive.google.com/file/d/10cUy-5L0zeOvJAt5rS9RfdQxCJkXhF6_/view" TargetMode="External" Id="R010a4f96b58a49c6" /><Relationship Type="http://schemas.openxmlformats.org/officeDocument/2006/relationships/hyperlink" Target="https://drive.google.com/file/d/1lasxxYjeIEn72vdOj_QCqk486j81IAtX/view" TargetMode="External" Id="Rf89769333c274577" /><Relationship Type="http://schemas.openxmlformats.org/officeDocument/2006/relationships/hyperlink" Target="https://drive.google.com/file/d/16fCBNKPKO-6rCRuiN9Gm_YpLTgy3jm4H/view" TargetMode="External" Id="Raffc0700069d4d5f" /><Relationship Type="http://schemas.openxmlformats.org/officeDocument/2006/relationships/hyperlink" Target="https://drive.google.com/file/d/1OIZn74zNYRLQGTUe-p8kXxzFAu9bp8Vr/view" TargetMode="External" Id="R3ad9a4028df844fc" /><Relationship Type="http://schemas.openxmlformats.org/officeDocument/2006/relationships/hyperlink" Target="https://drive.google.com/file/d/1len8cuLrHgufTLd5Me6OxKPzFospdGGY/view" TargetMode="External" Id="R69a514d2ab92413a" /><Relationship Type="http://schemas.openxmlformats.org/officeDocument/2006/relationships/hyperlink" Target="https://drive.google.com/file/d/1hKu8F5gdgtzJOoRMw79InV7w-bVwIf7L/view" TargetMode="External" Id="R8e44ef4ee9784b4a" /><Relationship Type="http://schemas.openxmlformats.org/officeDocument/2006/relationships/hyperlink" Target="https://drive.google.com/file/d/18pllMpY_N8HnnPjFv1sP0GQafdVPtxgj/view" TargetMode="External" Id="R4b771d5d15704024" /><Relationship Type="http://schemas.openxmlformats.org/officeDocument/2006/relationships/hyperlink" Target="https://drive.google.com/file/d/13VGYFERpgff-nto_aDdniVczYuuVvuzq/view" TargetMode="External" Id="Rea373f2afa1e4bb0" /><Relationship Type="http://schemas.openxmlformats.org/officeDocument/2006/relationships/hyperlink" Target="https://drive.google.com/file/d/16ISgHw9dsOqZ2uW-vUVLxFB43xc52IIs/view" TargetMode="External" Id="R27a6f46625c94891" /><Relationship Type="http://schemas.openxmlformats.org/officeDocument/2006/relationships/hyperlink" Target="https://drive.google.com/file/d/1502suopsAHOrbcEPkNnrvx7d-LGwmMWr/view" TargetMode="External" Id="R1838880798b24c44" /><Relationship Type="http://schemas.openxmlformats.org/officeDocument/2006/relationships/hyperlink" Target="https://drive.google.com/file/d/1pupg9i4BuZnzDnpbIhv4XscRp-fe5TvB/view" TargetMode="External" Id="R80920030e1384310" /><Relationship Type="http://schemas.openxmlformats.org/officeDocument/2006/relationships/hyperlink" Target="https://drive.google.com/file/d/1O7jdiZXJBXmIgMXTBrFMWbZfULKiXF6f/view" TargetMode="External" Id="Re384323def17494f" /><Relationship Type="http://schemas.openxmlformats.org/officeDocument/2006/relationships/hyperlink" Target="https://drive.google.com/file/d/1IkvXslhPXU7WHEoY88DkPCcvzh8LlT54/view" TargetMode="External" Id="Rba0383c1c8cb4e6c" /><Relationship Type="http://schemas.openxmlformats.org/officeDocument/2006/relationships/hyperlink" Target="https://drive.google.com/file/d/1BdhSDrvcEy3lprpD09_W6qwBN4EchLzW/view" TargetMode="External" Id="R2800a75d96fc426e" /><Relationship Type="http://schemas.openxmlformats.org/officeDocument/2006/relationships/hyperlink" Target="https://drive.google.com/file/d/1RdWAculTnkf5Gq2fW-zE6vWde5YA3xsZ/view" TargetMode="External" Id="Rdd421e16cb8f4351" /><Relationship Type="http://schemas.openxmlformats.org/officeDocument/2006/relationships/hyperlink" Target="https://drive.google.com/file/d/1UQjItWekE-xyAWoPbIBCBTYiOejMJM53/view" TargetMode="External" Id="R81a9d8c0dc964056" /><Relationship Type="http://schemas.openxmlformats.org/officeDocument/2006/relationships/hyperlink" Target="https://drive.google.com/file/d/1rFgdm_JNtKcrYDtYlVSLjtj6M_9KTqEr/view" TargetMode="External" Id="R1497f017550547c5" /><Relationship Type="http://schemas.openxmlformats.org/officeDocument/2006/relationships/hyperlink" Target="https://drive.google.com/file/d/1_l8kozOFJ6FIUzwvRZ23mHE2DayMGGnw/view" TargetMode="External" Id="Rb904a95d4c10456e" /><Relationship Type="http://schemas.openxmlformats.org/officeDocument/2006/relationships/hyperlink" Target="https://drive.google.com/file/d/1BCozo0I_cZcHWxMcSiZgaUlOgb_1MY1E/view" TargetMode="External" Id="R6fd0d009003f4547" /><Relationship Type="http://schemas.openxmlformats.org/officeDocument/2006/relationships/hyperlink" Target="https://drive.google.com/file/d/14pPXUPpZ890Kcwy_tg-oPIg-5W--mzsZ/view" TargetMode="External" Id="Re3a9cb95501343e5" /><Relationship Type="http://schemas.openxmlformats.org/officeDocument/2006/relationships/hyperlink" Target="https://drive.google.com/file/d/10o9aUjQGuUM_2HW4xk_y0CJCDMVqyr9j/view" TargetMode="External" Id="R6e724fd518dc40bc" /><Relationship Type="http://schemas.openxmlformats.org/officeDocument/2006/relationships/hyperlink" Target="https://drive.google.com/file/d/1xEeLwtU6sUjR_8HR-4T23gQjumdN4yCy/view" TargetMode="External" Id="Rf1a95aafcbfe4c4b" /><Relationship Type="http://schemas.openxmlformats.org/officeDocument/2006/relationships/hyperlink" Target="https://drive.google.com/file/d/1i5xzc3gvac0BqpSfo8RwLZsnQrlGP1p6/view" TargetMode="External" Id="R64d3e54606884ec7" /><Relationship Type="http://schemas.openxmlformats.org/officeDocument/2006/relationships/hyperlink" Target="https://drive.google.com/file/d/1C4VMIqE7lTehzsa0X7x8tJnWvwP7phyg/view" TargetMode="External" Id="R913cec4b2a674a3e" /><Relationship Type="http://schemas.openxmlformats.org/officeDocument/2006/relationships/hyperlink" Target="https://drive.google.com/file/d/18zN6VyHwxSotm-TUcB3OAGHNm9afoHm7/view" TargetMode="External" Id="R7fc1e1d080c1463a" /><Relationship Type="http://schemas.openxmlformats.org/officeDocument/2006/relationships/hyperlink" Target="https://drive.google.com/file/d/1yzrolq0Ho9uQVUy-7BFUOYlul5qc_KIX/view" TargetMode="External" Id="Rb7f48eb2d811468b" /><Relationship Type="http://schemas.openxmlformats.org/officeDocument/2006/relationships/hyperlink" Target="https://drive.google.com/file/d/1QZE0QMZarAMrIP6yTKMq8MVkVNrHwfxP/view" TargetMode="External" Id="R2d1fc86d291340f0" /><Relationship Type="http://schemas.openxmlformats.org/officeDocument/2006/relationships/hyperlink" Target="https://drive.google.com/file/d/1Yg7O-7bNiIFAuVi2bmJHPd1LdZVraYMn/view" TargetMode="External" Id="R63eb4f2e6adf4b8e" /><Relationship Type="http://schemas.openxmlformats.org/officeDocument/2006/relationships/hyperlink" Target="https://drive.google.com/file/d/1KUmnc4V5-pveyvq0AGYoKC2sb8PqikC1/view" TargetMode="External" Id="R6e20c3a48a154c83" /><Relationship Type="http://schemas.openxmlformats.org/officeDocument/2006/relationships/hyperlink" Target="https://drive.google.com/file/d/1EwjFvXvvfujPUM-Wb29CdmOR0soV9pR_/view" TargetMode="External" Id="R7c0f7b7f4d21437c" /><Relationship Type="http://schemas.openxmlformats.org/officeDocument/2006/relationships/hyperlink" Target="https://drive.google.com/file/d/1JtNixrE00gon5WxJNg5bi_itt8kTiSLS/view" TargetMode="External" Id="R9acd186e03134d9a" /><Relationship Type="http://schemas.openxmlformats.org/officeDocument/2006/relationships/hyperlink" Target="https://drive.google.com/file/d/11ASIKuRlF9pN2iGNbk-Mscl_dV256_G0/view" TargetMode="External" Id="R99fd81e53d2d4326" /><Relationship Type="http://schemas.openxmlformats.org/officeDocument/2006/relationships/hyperlink" Target="https://drive.google.com/file/d/1FHMPEXneoF8gv7kge51O-KNoeZNuz4Rr/view" TargetMode="External" Id="R93c875d92c6c4090" /><Relationship Type="http://schemas.openxmlformats.org/officeDocument/2006/relationships/hyperlink" Target="https://drive.google.com/file/d/14MuCA-g3uCwoAjge7BqModf3IYWjU0g2/view" TargetMode="External" Id="Rcd05020a98634360" /><Relationship Type="http://schemas.openxmlformats.org/officeDocument/2006/relationships/hyperlink" Target="https://drive.google.com/file/d/13YqrsAU5GAIdLs7pO8OFv5Z97qhV7_O5/view" TargetMode="External" Id="R491bd74a42034f4f" /><Relationship Type="http://schemas.openxmlformats.org/officeDocument/2006/relationships/hyperlink" Target="https://drive.google.com/file/d/1GIjivNNch-eXhUSsDTqgbGuOKASLOQon/view" TargetMode="External" Id="Reec7b4cd4b2f49b6" /><Relationship Type="http://schemas.openxmlformats.org/officeDocument/2006/relationships/hyperlink" Target="https://drive.google.com/file/d/1a8L7AMvLbQMOe3j8LHr_hdM3DQOwJr7C/view" TargetMode="External" Id="R1f7eb3dedd054e23" /><Relationship Type="http://schemas.openxmlformats.org/officeDocument/2006/relationships/hyperlink" Target="https://drive.google.com/file/d/1GwDvomQJu1J3NqTXY0WBEhesGFVaBLVa/view" TargetMode="External" Id="R703a47b76d024466" /><Relationship Type="http://schemas.openxmlformats.org/officeDocument/2006/relationships/hyperlink" Target="https://drive.google.com/file/d/1L3BLZU_wc9KKSt6QsxcyrACQgAEH1Pu4/view" TargetMode="External" Id="Rf89d0d56b1374c25" /><Relationship Type="http://schemas.openxmlformats.org/officeDocument/2006/relationships/hyperlink" Target="https://drive.google.com/file/d/1wi8noOoMJwMss047VmjotiBHCL14bT5G/view" TargetMode="External" Id="Rbb61e787c5e04a85" /><Relationship Type="http://schemas.openxmlformats.org/officeDocument/2006/relationships/hyperlink" Target="https://drive.google.com/file/d/1q0B-yj-MOmrpMgSXNWjX0slrge48nx2G/view" TargetMode="External" Id="Rb748b7bff65f43c0" /><Relationship Type="http://schemas.openxmlformats.org/officeDocument/2006/relationships/hyperlink" Target="https://drive.google.com/file/d/1ycl4esWC3d2FAwvRxtbrHwflQ2K1V_Qb/view" TargetMode="External" Id="Re6d9f5413b14440a" /><Relationship Type="http://schemas.openxmlformats.org/officeDocument/2006/relationships/hyperlink" Target="https://drive.google.com/file/d/1Jjo0kKnNb0OS8k3Hb1GTkH7hICohpoqv/view" TargetMode="External" Id="R7e7c3ce182c646c8" /><Relationship Type="http://schemas.openxmlformats.org/officeDocument/2006/relationships/hyperlink" Target="https://drive.google.com/file/d/1knFiVywS495jvrb25ezmFYzwmKRp6uHS/view" TargetMode="External" Id="R579621c014c8465c" /><Relationship Type="http://schemas.openxmlformats.org/officeDocument/2006/relationships/hyperlink" Target="https://drive.google.com/file/d/1Ukwuuvp21NGjJqPuNg44hnhLJOonU042/view" TargetMode="External" Id="R3cf5bd37f7e54bcf" /><Relationship Type="http://schemas.openxmlformats.org/officeDocument/2006/relationships/hyperlink" Target="https://drive.google.com/file/d/1nr2Kxg2qA5pMBMMJ_kO8UnW80WvnEge1/view" TargetMode="External" Id="R1cac2ecbac634824" /><Relationship Type="http://schemas.openxmlformats.org/officeDocument/2006/relationships/hyperlink" Target="https://drive.google.com/file/d/1uXCPL_SBuZ1F1-jipAXlAD3uiVdvMdvN/view" TargetMode="External" Id="R5ac4d7d5eaf1459b" /><Relationship Type="http://schemas.openxmlformats.org/officeDocument/2006/relationships/hyperlink" Target="https://drive.google.com/file/d/1jlhHg0oh4nT9gEdJOI05m4mb0NK5Zafh/view" TargetMode="External" Id="R2db72d0e2b654345" /><Relationship Type="http://schemas.openxmlformats.org/officeDocument/2006/relationships/hyperlink" Target="https://drive.google.com/file/d/1RYwmvv8PIOeABINOpeZWSscw6gBod8sQ/view" TargetMode="External" Id="Rc47a9772a7d341d3" /><Relationship Type="http://schemas.openxmlformats.org/officeDocument/2006/relationships/hyperlink" Target="https://drive.google.com/file/d/1tclz7EHbkOh24gbAqrQ24DU41B5AT1gP/view" TargetMode="External" Id="R04d52917516f423e" /><Relationship Type="http://schemas.openxmlformats.org/officeDocument/2006/relationships/hyperlink" Target="https://drive.google.com/file/d/19hey5Y4KYHA1c1OKQGUfAHF5V8-bls_T/view" TargetMode="External" Id="Rfe02e471ee4c4a15" /><Relationship Type="http://schemas.openxmlformats.org/officeDocument/2006/relationships/hyperlink" Target="https://drive.google.com/file/d/1W0xAbOXYkTUigH8mHs3xFs2DmNdbz8Y9/view" TargetMode="External" Id="Rd08f6f67ba034950" /><Relationship Type="http://schemas.openxmlformats.org/officeDocument/2006/relationships/hyperlink" Target="https://drive.google.com/file/d/1RT4d8LHnDA4mdva4yAf7MPAgZDocbOEK/view" TargetMode="External" Id="R5d7b7dbaa0fb4e98" /><Relationship Type="http://schemas.openxmlformats.org/officeDocument/2006/relationships/hyperlink" Target="https://drive.google.com/file/d/1vJUhk60aRR17cbtnm2VWxdl7XY9C51_K/view" TargetMode="External" Id="Re2701ac58f754afe" /><Relationship Type="http://schemas.openxmlformats.org/officeDocument/2006/relationships/hyperlink" Target="https://drive.google.com/file/d/1S2mYQj0204jh06mqOrdUhM4X5bNQSuBe/view" TargetMode="External" Id="R50b43947ac1047da" /><Relationship Type="http://schemas.openxmlformats.org/officeDocument/2006/relationships/hyperlink" Target="https://drive.google.com/file/d/10KLEOXbt5LAPq2ITpQCCyfEqbQw8BkFk/view" TargetMode="External" Id="R4116e75446204de6" /><Relationship Type="http://schemas.openxmlformats.org/officeDocument/2006/relationships/hyperlink" Target="https://drive.google.com/file/d/1ucXZ43CPLfQplc0E6JCQnIMuB_g5twrF/view" TargetMode="External" Id="R81cd16c2db2540fa" /><Relationship Type="http://schemas.openxmlformats.org/officeDocument/2006/relationships/hyperlink" Target="https://drive.google.com/file/d/1MHfRsHOzOTmnFbJP0YEW9brHADPG4_km/view" TargetMode="External" Id="R956765654b7b4c77" /><Relationship Type="http://schemas.openxmlformats.org/officeDocument/2006/relationships/hyperlink" Target="https://drive.google.com/file/d/1LiCvZYfVBbBu_-kc7xIgksZRne6pPYY0/view" TargetMode="External" Id="R772a62aa14754383" /><Relationship Type="http://schemas.openxmlformats.org/officeDocument/2006/relationships/hyperlink" Target="https://drive.google.com/file/d/1VuoFD-XHvldKYkUztP3gI_YqzPaTbX6a/view" TargetMode="External" Id="R07501556caa64668" /><Relationship Type="http://schemas.openxmlformats.org/officeDocument/2006/relationships/hyperlink" Target="https://drive.google.com/file/d/1eimo_Nedf7GDh4nEhI8FNg9aG6XDAvVT/view" TargetMode="External" Id="R0f0a512859e34d70" /><Relationship Type="http://schemas.openxmlformats.org/officeDocument/2006/relationships/hyperlink" Target="https://drive.google.com/file/d/1ZaA2TQPk7LA7sOAdio_OdiA0QxQCcEi1/view" TargetMode="External" Id="R8bf70996ebec4cec" /><Relationship Type="http://schemas.openxmlformats.org/officeDocument/2006/relationships/hyperlink" Target="https://drive.google.com/file/d/1BCVDz59Ob4SN0B22MAju8UrrVu52GS5H/view" TargetMode="External" Id="R03d77971ab014453" /><Relationship Type="http://schemas.openxmlformats.org/officeDocument/2006/relationships/hyperlink" Target="https://drive.google.com/file/d/1J7Gx0qcMBvUQ_SgXYI89WB03TTSL_UHE/view" TargetMode="External" Id="R1cd9f2ed57da42b7" /><Relationship Type="http://schemas.openxmlformats.org/officeDocument/2006/relationships/hyperlink" Target="https://drive.google.com/file/d/1HGPSUAJISuz3MN35zpTv7YX_M2wOlRqR/view" TargetMode="External" Id="R30eb7cccea4b4b2c" /><Relationship Type="http://schemas.openxmlformats.org/officeDocument/2006/relationships/hyperlink" Target="https://drive.google.com/file/d/12_bMSIKxrniD0QSfMvG5XMuv26D3f-_u/view" TargetMode="External" Id="Rfc37950dd1194d01" /><Relationship Type="http://schemas.openxmlformats.org/officeDocument/2006/relationships/hyperlink" Target="https://drive.google.com/file/d/1KEz6nQ8TTrUlT4B4K1OymwFNQAArdPLR/view" TargetMode="External" Id="R9fbb716d84224105" /><Relationship Type="http://schemas.openxmlformats.org/officeDocument/2006/relationships/hyperlink" Target="https://drive.google.com/file/d/1XFaSOwwfjysiFfyg5VEIuD14phdvCB2u/view" TargetMode="External" Id="Rcc65144d51614662" /><Relationship Type="http://schemas.openxmlformats.org/officeDocument/2006/relationships/hyperlink" Target="https://drive.google.com/file/d/1-VKREE7T_pwYuylj82tOE4JknpzFkvky/view" TargetMode="External" Id="Rb43b2fe9c84348b6" /><Relationship Type="http://schemas.openxmlformats.org/officeDocument/2006/relationships/hyperlink" Target="https://drive.google.com/file/d/18sCP962W4n15jPwUxwAmamIs9qXzV7C2/view" TargetMode="External" Id="R898ae9cc88d143cc" /><Relationship Type="http://schemas.openxmlformats.org/officeDocument/2006/relationships/hyperlink" Target="https://drive.google.com/file/d/1RwdtAsHwK_neYRzxI_waqju-Wlddqqly/view" TargetMode="External" Id="Rd5a14759ab134118" /><Relationship Type="http://schemas.openxmlformats.org/officeDocument/2006/relationships/hyperlink" Target="https://drive.google.com/file/d/1QuStLyOC9jaTFNzgEed1ghgrYhQ6aY-3/view" TargetMode="External" Id="R2c63c8aba8254dbb" /><Relationship Type="http://schemas.openxmlformats.org/officeDocument/2006/relationships/hyperlink" Target="https://drive.google.com/file/d/16Nl8kf-uy4GtVdDMCSwcoeosvsN2q93I/view" TargetMode="External" Id="R46f84ad7c8614e4f" /><Relationship Type="http://schemas.openxmlformats.org/officeDocument/2006/relationships/hyperlink" Target="https://drive.google.com/file/d/1N82O0s18uZG0PIV_oCVQWOqBJexJtqI1/view" TargetMode="External" Id="R14b09d3686a14c28" /><Relationship Type="http://schemas.openxmlformats.org/officeDocument/2006/relationships/hyperlink" Target="https://drive.google.com/file/d/1DwvgkbiSNoMap1Nb5QmEpvUfVK24IJTX/view" TargetMode="External" Id="R07a292708b0449b3" /><Relationship Type="http://schemas.openxmlformats.org/officeDocument/2006/relationships/hyperlink" Target="https://drive.google.com/file/d/1xB20_g_bLfaKXdzDRECBOmIZBikkqggK/view" TargetMode="External" Id="Rb198b9226ad34476" /><Relationship Type="http://schemas.openxmlformats.org/officeDocument/2006/relationships/hyperlink" Target="https://drive.google.com/file/d/1bCsMl6OjxEz7tYvqxtDuauP32HVPMQ6P/view" TargetMode="External" Id="R3fed2633caa64123" /><Relationship Type="http://schemas.openxmlformats.org/officeDocument/2006/relationships/hyperlink" Target="https://drive.google.com/file/d/14hVOQN9-IUCMXIAGoeigRBW03QoNsczv/view" TargetMode="External" Id="Rd653281c71e24579" /><Relationship Type="http://schemas.openxmlformats.org/officeDocument/2006/relationships/hyperlink" Target="https://drive.google.com/file/d/1reOqgB9LUZ2tiXZn5TLb6Y7x5_nVvg9L/view" TargetMode="External" Id="Re58935b174ab44e9" /><Relationship Type="http://schemas.openxmlformats.org/officeDocument/2006/relationships/hyperlink" Target="https://drive.google.com/file/d/1wR0MlY_rKTuTC_2tjenER4V9r2NNzDBg/view" TargetMode="External" Id="R7eedaaaba7df462e" /><Relationship Type="http://schemas.openxmlformats.org/officeDocument/2006/relationships/hyperlink" Target="https://drive.google.com/file/d/13P8XiViLWMfltrIXSI5f_shJRXnImc6J/view" TargetMode="External" Id="Rcdd30ccec87f4e8c" /><Relationship Type="http://schemas.openxmlformats.org/officeDocument/2006/relationships/hyperlink" Target="https://drive.google.com/file/d/1FTp5taGVNqoX0fzxhU1JwYgkbV9IP34-/view" TargetMode="External" Id="R0a1e0f39de5d42c7" /><Relationship Type="http://schemas.openxmlformats.org/officeDocument/2006/relationships/hyperlink" Target="https://drive.google.com/file/d/1Y3rAVQq1UbSr2yAOJgxwk6se3Gn7HVDl/view" TargetMode="External" Id="Ra6eb60d1f3064403" /><Relationship Type="http://schemas.openxmlformats.org/officeDocument/2006/relationships/hyperlink" Target="https://drive.google.com/file/d/1mC9qotaN6zq7XVdOqBdfy5hs1DH13ddS/view" TargetMode="External" Id="R28c094f163734f79" /><Relationship Type="http://schemas.openxmlformats.org/officeDocument/2006/relationships/hyperlink" Target="https://drive.google.com/file/d/1CrxJAwkixb7hqUixIZju6RqqlPtNsIqr/view" TargetMode="External" Id="R2ac2a93b5aa54a95" /><Relationship Type="http://schemas.openxmlformats.org/officeDocument/2006/relationships/hyperlink" Target="https://drive.google.com/file/d/1QkgQED26MhoY8rofKRV1CLhVCXWr0sIN/view" TargetMode="External" Id="R3c761903674e4c7f" /><Relationship Type="http://schemas.openxmlformats.org/officeDocument/2006/relationships/hyperlink" Target="https://drive.google.com/file/d/1dXfOGR1eGiVtBZzWtDPfJeEdUD2aac59/view" TargetMode="External" Id="Rf3821408577f4e32" /><Relationship Type="http://schemas.openxmlformats.org/officeDocument/2006/relationships/hyperlink" Target="https://drive.google.com/file/d/1esYzLTBUQiXjghSb3riVqwnTitjEgnPh/view" TargetMode="External" Id="R9bddfdfe55fb4ecd" /><Relationship Type="http://schemas.openxmlformats.org/officeDocument/2006/relationships/hyperlink" Target="https://drive.google.com/file/d/1mKoRUvKnA9yv4iRcSIs9Akbopmt7SoSL/view" TargetMode="External" Id="R42c96debc490440c" /><Relationship Type="http://schemas.openxmlformats.org/officeDocument/2006/relationships/hyperlink" Target="https://drive.google.com/file/d/1poCF7HKx6o-TjHfshLRM7c-y5EqtXSjg/view" TargetMode="External" Id="R6ea09fba041b4b16" /><Relationship Type="http://schemas.openxmlformats.org/officeDocument/2006/relationships/hyperlink" Target="https://drive.google.com/file/d/1Gxq4s_TA1f5-gXBBfXP73oWkOqgmK6Dd/view" TargetMode="External" Id="R3e76639e40db482d" /><Relationship Type="http://schemas.openxmlformats.org/officeDocument/2006/relationships/hyperlink" Target="https://drive.google.com/file/d/1fzgI1drxVs32oQkS66XMrJN0c1QK1VEG/view" TargetMode="External" Id="Rca93a3c7fee347f6" /><Relationship Type="http://schemas.openxmlformats.org/officeDocument/2006/relationships/hyperlink" Target="https://drive.google.com/file/d/1pfnZQLJoD2uUrUE8mCqsse0UIrnwEnmP/view" TargetMode="External" Id="Rbc03a77f7a194b76" /><Relationship Type="http://schemas.openxmlformats.org/officeDocument/2006/relationships/hyperlink" Target="https://drive.google.com/file/d/1jyACWI3cFZ3f8q66QsIuP4icyyoemI_h/view" TargetMode="External" Id="R5dfea0186b1e4d1c" /><Relationship Type="http://schemas.openxmlformats.org/officeDocument/2006/relationships/hyperlink" Target="https://drive.google.com/file/d/18dWpGOoRlk67i6EuJcoYh0d7ya8XUGUk/view" TargetMode="External" Id="R25234ef21a8d4a99" /><Relationship Type="http://schemas.openxmlformats.org/officeDocument/2006/relationships/hyperlink" Target="https://drive.google.com/file/d/13G8He4QLxZlci-hUQwyF00BtG6TrzS5n/view" TargetMode="External" Id="R543f396e5c18494d" /><Relationship Type="http://schemas.openxmlformats.org/officeDocument/2006/relationships/hyperlink" Target="https://drive.google.com/file/d/1fNeuwSAJgp8trCVhH1b_MMQMhEbdmuVg/view" TargetMode="External" Id="Ra04b6aa7494e4f21" /><Relationship Type="http://schemas.openxmlformats.org/officeDocument/2006/relationships/hyperlink" Target="https://drive.google.com/file/d/1M6RLoBSdHAM2_DoN8DmHtAZgUNhjdpVr/view" TargetMode="External" Id="R66057ed1b5dc498c" /><Relationship Type="http://schemas.openxmlformats.org/officeDocument/2006/relationships/hyperlink" Target="https://drive.google.com/file/d/1x13WgoKF95kUHd_d8Ou37M6r3bNyJs29/view" TargetMode="External" Id="Ra2dea4caa9664d60" /><Relationship Type="http://schemas.openxmlformats.org/officeDocument/2006/relationships/hyperlink" Target="https://drive.google.com/file/d/1i-I5LF9TXLyJS05RDr01AMFgJCaulO-7/view" TargetMode="External" Id="R07a9468f3c3d473b" /><Relationship Type="http://schemas.openxmlformats.org/officeDocument/2006/relationships/hyperlink" Target="https://drive.google.com/file/d/1ylgRpuvePQ0zsjptYDhw1Ecby0CCq7_0/view" TargetMode="External" Id="Rab377360a3064251" /><Relationship Type="http://schemas.openxmlformats.org/officeDocument/2006/relationships/hyperlink" Target="https://drive.google.com/file/d/1NZ_P8Qnwm9cG2eXOX-gs6rOWVNTkIt5L/view" TargetMode="External" Id="R36b1abc7b54e4048" /><Relationship Type="http://schemas.openxmlformats.org/officeDocument/2006/relationships/hyperlink" Target="https://drive.google.com/file/d/1OkKCGxBGn2h9L15w4EdKZTLLG3mwKrCi/view" TargetMode="External" Id="Rf03a9b0ecc874ca6" /><Relationship Type="http://schemas.openxmlformats.org/officeDocument/2006/relationships/hyperlink" Target="https://drive.google.com/file/d/1AmefVrHMgB0zVKoPTQ2P0erTzugrj0ba/view" TargetMode="External" Id="R107acb11caee44cc" /><Relationship Type="http://schemas.openxmlformats.org/officeDocument/2006/relationships/hyperlink" Target="https://drive.google.com/file/d/13oM5-3Et75okIaDuRZfP9RAJJvEeatJ2/view" TargetMode="External" Id="Rb9258b84eb3544dc" /><Relationship Type="http://schemas.openxmlformats.org/officeDocument/2006/relationships/hyperlink" Target="https://drive.google.com/file/d/1cy4Hy02QQG34js_DaDF-470PZsOOcdL7/view" TargetMode="External" Id="Ra249e27d92fb47da" /><Relationship Type="http://schemas.openxmlformats.org/officeDocument/2006/relationships/hyperlink" Target="https://drive.google.com/file/d/1HHuB8s7i91X5v2NYoFFHOZEGfUn0tjD4/view" TargetMode="External" Id="R25dfcdbb386c41b0" /><Relationship Type="http://schemas.openxmlformats.org/officeDocument/2006/relationships/hyperlink" Target="https://drive.google.com/file/d/1tdlK3ID1xBwFEaT1LBomPu4_1O4s0KwG/view" TargetMode="External" Id="Rcf42a1692464487f" /><Relationship Type="http://schemas.openxmlformats.org/officeDocument/2006/relationships/hyperlink" Target="https://drive.google.com/file/d/1UWXgKBX_eNZsiy20AD_rNm4IEB065T8U/view" TargetMode="External" Id="R38fb49eb9dd34353" /><Relationship Type="http://schemas.openxmlformats.org/officeDocument/2006/relationships/hyperlink" Target="https://drive.google.com/file/d/1GLE-wT9ECiVmUrAMDsLt2L6iGL5gif2X/view" TargetMode="External" Id="R1d63fa943e6540c2" /><Relationship Type="http://schemas.openxmlformats.org/officeDocument/2006/relationships/hyperlink" Target="https://drive.google.com/file/d/1GNOH_hadCKbxAzoyYrwaajlszsSTQxTK/view" TargetMode="External" Id="R6f213d80292b45e0" /><Relationship Type="http://schemas.openxmlformats.org/officeDocument/2006/relationships/hyperlink" Target="https://drive.google.com/file/d/19UkEHuIx6I4Kp2sHw0dJxuAlQxR7qMWs/view" TargetMode="External" Id="Rb84ae388f4da476e" /><Relationship Type="http://schemas.openxmlformats.org/officeDocument/2006/relationships/hyperlink" Target="https://drive.google.com/file/d/1FECsVEsSXFdR6qa9T7JpDaBEMuifyLit/view" TargetMode="External" Id="R23907268df564bfd" /><Relationship Type="http://schemas.openxmlformats.org/officeDocument/2006/relationships/hyperlink" Target="https://drive.google.com/file/d/1Rq5u_uMSYTV4k1JFrEEv3qN33dI2lGiZ/view" TargetMode="External" Id="R911ae19e43a94ba1" /><Relationship Type="http://schemas.openxmlformats.org/officeDocument/2006/relationships/hyperlink" Target="https://drive.google.com/file/d/1itZfPHUr1MVXGAQujSR6-ECqk3KSVYvy/view" TargetMode="External" Id="Re8a15ba366db4638" /><Relationship Type="http://schemas.openxmlformats.org/officeDocument/2006/relationships/hyperlink" Target="https://drive.google.com/file/d/1fo4XKo5TTxuv2xkbPpYBaT3n6Jmvgp91/view" TargetMode="External" Id="Rcc9bf9103e784bcf" /><Relationship Type="http://schemas.openxmlformats.org/officeDocument/2006/relationships/hyperlink" Target="https://drive.google.com/file/d/1g0azoAV0NMjO9tihCNAdm7wwS46tEWUd/view" TargetMode="External" Id="Ra161b8a3d26f434e" /><Relationship Type="http://schemas.openxmlformats.org/officeDocument/2006/relationships/hyperlink" Target="https://drive.google.com/file/d/1k6sSvx4bV3YgUyYksEdUr2eHsDhoCQjC/view" TargetMode="External" Id="R1e379eabe776468c" /><Relationship Type="http://schemas.openxmlformats.org/officeDocument/2006/relationships/hyperlink" Target="https://drive.google.com/file/d/1Is167zv_-D2WoND13UXQYG5JqfJBW9HB/view" TargetMode="External" Id="R9a6495f4ba1e47f2" /><Relationship Type="http://schemas.openxmlformats.org/officeDocument/2006/relationships/hyperlink" Target="https://drive.google.com/file/d/1UiFwPJfBwEh3xSkZzuJQNo8RMsEMJASK/view" TargetMode="External" Id="R407d58d512eb47fe" /><Relationship Type="http://schemas.openxmlformats.org/officeDocument/2006/relationships/hyperlink" Target="https://drive.google.com/file/d/1x9MCFJ8w4LIEVLazDQr8NBbgwN8aP4WO/view" TargetMode="External" Id="Rbd9c0a2f364a4bd4" /><Relationship Type="http://schemas.openxmlformats.org/officeDocument/2006/relationships/hyperlink" Target="https://drive.google.com/file/d/1nudjL0XPHvvdabmw5J81QWgfDDpsJBfh/view" TargetMode="External" Id="R37fe11750d6e40ec" /><Relationship Type="http://schemas.openxmlformats.org/officeDocument/2006/relationships/hyperlink" Target="https://drive.google.com/file/d/1P-6UTBOao5COKkuq8SD3susBHVCimtxI/view" TargetMode="External" Id="R8ae657b51f9143b4" /><Relationship Type="http://schemas.openxmlformats.org/officeDocument/2006/relationships/hyperlink" Target="https://drive.google.com/file/d/1VG5ZtSs_jZC7yZLAvgw6Ek05FXEL8Avr/view" TargetMode="External" Id="Rff6a2ebf002c488b" /><Relationship Type="http://schemas.openxmlformats.org/officeDocument/2006/relationships/hyperlink" Target="https://drive.google.com/file/d/1VYz2ccT8SCmdeYntf2pAMiFTnfSvSjdW/view" TargetMode="External" Id="Rb686722c83784fc3" /><Relationship Type="http://schemas.openxmlformats.org/officeDocument/2006/relationships/hyperlink" Target="https://drive.google.com/file/d/1XyI2R5n2wVZ6bvycxLmLdr9Ks_xXK9T1/view" TargetMode="External" Id="R492427b796bd471d" /><Relationship Type="http://schemas.openxmlformats.org/officeDocument/2006/relationships/hyperlink" Target="https://drive.google.com/file/d/1RZljSTGHHemOZ8bnx7N_TSCKKtAwMEWt/view" TargetMode="External" Id="R49ca73cd71184632" /><Relationship Type="http://schemas.openxmlformats.org/officeDocument/2006/relationships/hyperlink" Target="https://drive.google.com/file/d/1P_h3_-qVQH3ZUpOJ-_fECQjOUOL-xgbu/view" TargetMode="External" Id="R4ccaf57af6a045f5" /><Relationship Type="http://schemas.openxmlformats.org/officeDocument/2006/relationships/hyperlink" Target="https://drive.google.com/file/d/11Yn8Ckzfw3JCO-_35-2478jmeZBf4DN3/view" TargetMode="External" Id="Ra1ba338acbff4cc5" /><Relationship Type="http://schemas.openxmlformats.org/officeDocument/2006/relationships/hyperlink" Target="https://drive.google.com/file/d/1F0l2UcZkW7KKkAr8z8Nbna-35tGmv6Io/view" TargetMode="External" Id="Rf0867c870f0147b8" /><Relationship Type="http://schemas.openxmlformats.org/officeDocument/2006/relationships/hyperlink" Target="https://drive.google.com/file/d/16XrFcdUJNduSCxlVEx0RcrYZnN8X7_Pd/view" TargetMode="External" Id="R938560aa8b884123" /><Relationship Type="http://schemas.openxmlformats.org/officeDocument/2006/relationships/hyperlink" Target="https://drive.google.com/file/d/1d-_x8BjACwd7Jh4yBH6Uvtpz3BipA0n6/view" TargetMode="External" Id="Ra225bddfd5b54242" /><Relationship Type="http://schemas.openxmlformats.org/officeDocument/2006/relationships/hyperlink" Target="https://drive.google.com/file/d/1MO8cEUSSLxpPKfhyfkNlI8fn8eEvNmyg/view" TargetMode="External" Id="R4a90e7d7d699447d" /><Relationship Type="http://schemas.openxmlformats.org/officeDocument/2006/relationships/hyperlink" Target="https://drive.google.com/file/d/1NijlgyJH-nniNuqhdbyDUGiXqDglKa44/view" TargetMode="External" Id="R73c0b4b1b858494f" /><Relationship Type="http://schemas.openxmlformats.org/officeDocument/2006/relationships/hyperlink" Target="https://drive.google.com/file/d/1FGgaewGRNSlDc9CprXxCPV2A6WGOZhxM/view" TargetMode="External" Id="R2a966b7497e84b8b" /><Relationship Type="http://schemas.openxmlformats.org/officeDocument/2006/relationships/hyperlink" Target="https://drive.google.com/file/d/1KsSBwJOzlpxJncGs5hGvg2WZYXweXg8h/view" TargetMode="External" Id="R4075ddcc7ca54b5d" /><Relationship Type="http://schemas.openxmlformats.org/officeDocument/2006/relationships/hyperlink" Target="https://drive.google.com/file/d/1m2yoDp2Gd4W8Uq--PXlJYknuSJhpyevs/view" TargetMode="External" Id="R0aa2ea6150fd40d9" /><Relationship Type="http://schemas.openxmlformats.org/officeDocument/2006/relationships/hyperlink" Target="https://drive.google.com/file/d/1GCHJncs86k7uOA_SI8AO_J-VA0Z4h6zy/view" TargetMode="External" Id="Rf0f97e0a0b414dd8" /><Relationship Type="http://schemas.openxmlformats.org/officeDocument/2006/relationships/hyperlink" Target="https://drive.google.com/file/d/1H90W3SvcYTAF9ikBuAzqDsVfiN8eW_17/view" TargetMode="External" Id="R48f3f4246ae649ec" /><Relationship Type="http://schemas.openxmlformats.org/officeDocument/2006/relationships/hyperlink" Target="https://drive.google.com/file/d/134zVYHzQNgGprya_lL9U42q-FPUkRXdi/view" TargetMode="External" Id="Rb5eb12434e454573" /><Relationship Type="http://schemas.openxmlformats.org/officeDocument/2006/relationships/hyperlink" Target="https://drive.google.com/file/d/1FimpnvqpfgLoz25IJlkyb3I6lf1dcdwK/view" TargetMode="External" Id="Refeb86b0ade244dd" /><Relationship Type="http://schemas.openxmlformats.org/officeDocument/2006/relationships/hyperlink" Target="https://drive.google.com/file/d/1w_8b-4mSyql_hus496QY0oHvHrUh0QpI/view" TargetMode="External" Id="Rf6ac8f55d5eb405a" /><Relationship Type="http://schemas.openxmlformats.org/officeDocument/2006/relationships/hyperlink" Target="https://drive.google.com/file/d/12DHoRKma3L-lsHu19hz7jRjuP1URPToy/view" TargetMode="External" Id="R0096e5357e8f40b2" /><Relationship Type="http://schemas.openxmlformats.org/officeDocument/2006/relationships/hyperlink" Target="https://drive.google.com/file/d/1CodJbmPWU6GAgn2SDHsCoS9NgtTSKO_I/view" TargetMode="External" Id="Rb90268ea8a254d15" /><Relationship Type="http://schemas.openxmlformats.org/officeDocument/2006/relationships/hyperlink" Target="https://drive.google.com/file/d/1nMnv2_WA0sPQHDY4ZHupH9p_0cDYxQGV/view" TargetMode="External" Id="R3c34c8ffd6704d8e" /><Relationship Type="http://schemas.openxmlformats.org/officeDocument/2006/relationships/hyperlink" Target="https://drive.google.com/file/d/1ZNOS1L9KEOIrW7rwDWvrzwVImOyEV-OF/view" TargetMode="External" Id="R6b17fb8ce4ca4bd5" /><Relationship Type="http://schemas.openxmlformats.org/officeDocument/2006/relationships/hyperlink" Target="https://drive.google.com/file/d/10x2HG1U7PQC4XoOCtvc9euMAE2ANIdJT/view" TargetMode="External" Id="R94d0fa16751f45b3" /><Relationship Type="http://schemas.openxmlformats.org/officeDocument/2006/relationships/hyperlink" Target="https://drive.google.com/file/d/10UydDFLCf0CQM1IfkISQRUCaeBh5DJ6V/view" TargetMode="External" Id="Rde9d692f80294f43" /><Relationship Type="http://schemas.openxmlformats.org/officeDocument/2006/relationships/hyperlink" Target="https://drive.google.com/file/d/1oUI4WpIfQ6vVrCURfPYy996XGqjwE-1Q/view" TargetMode="External" Id="Rda73b3624b224689" /><Relationship Type="http://schemas.openxmlformats.org/officeDocument/2006/relationships/hyperlink" Target="https://drive.google.com/file/d/1NeLNhYnTt9-JX1hTmHBp5oeZPMqQvhDs/view" TargetMode="External" Id="Rcf0add548b2746ed" /><Relationship Type="http://schemas.openxmlformats.org/officeDocument/2006/relationships/hyperlink" Target="https://drive.google.com/file/d/1zPLGHEp1FABnmut1C2Q_pTQaemCcspiR/view" TargetMode="External" Id="R56fe37cc06d045a8" /><Relationship Type="http://schemas.openxmlformats.org/officeDocument/2006/relationships/hyperlink" Target="https://drive.google.com/file/d/1GbyKnslzr4YQtSen-eZMpJH42wZoNWeI/view" TargetMode="External" Id="Re82f720c208b4cb1" /><Relationship Type="http://schemas.openxmlformats.org/officeDocument/2006/relationships/hyperlink" Target="https://drive.google.com/file/d/1G0pJhOW_-lntNvdzr1F_LpyRLG8fCRnX/view" TargetMode="External" Id="Rf8421ea955a2447e" /><Relationship Type="http://schemas.openxmlformats.org/officeDocument/2006/relationships/hyperlink" Target="https://drive.google.com/file/d/1p1vRUMsel7Og2oST62y0eErOIHeJQxKX/view" TargetMode="External" Id="R6e6bff93babb43ec" /><Relationship Type="http://schemas.openxmlformats.org/officeDocument/2006/relationships/hyperlink" Target="https://drive.google.com/file/d/1tDGn7i7AmG9ciVRLCaPFFEVbyESSCWY1/view" TargetMode="External" Id="R723cd299d5294ba8" /><Relationship Type="http://schemas.openxmlformats.org/officeDocument/2006/relationships/hyperlink" Target="https://drive.google.com/file/d/1xAQgZ8iu4aey2RuE9wiqzuQf1Kc3bS9J/view" TargetMode="External" Id="R2bf0326f22044120" /><Relationship Type="http://schemas.openxmlformats.org/officeDocument/2006/relationships/hyperlink" Target="https://drive.google.com/file/d/1O-dpVR-WY0YSvPI9mTC_2DSJSAQTSL8l/view" TargetMode="External" Id="R8db71d7b6dcd4484" /><Relationship Type="http://schemas.openxmlformats.org/officeDocument/2006/relationships/hyperlink" Target="https://drive.google.com/file/d/1XF9PKB3VQODuwDP_qivcLYaeUYrRpWzk/view" TargetMode="External" Id="R2025f4b2204c4401" /><Relationship Type="http://schemas.openxmlformats.org/officeDocument/2006/relationships/hyperlink" Target="https://drive.google.com/file/d/1dOlxsJlUEexrlGZ_Wm3SAElN4OfrXhnJ/view" TargetMode="External" Id="R84ed7edfbd0f4179" /><Relationship Type="http://schemas.openxmlformats.org/officeDocument/2006/relationships/hyperlink" Target="https://drive.google.com/file/d/1a2KsH0OysCf_NC0BB0iCyNEd8lKKkQsO/view" TargetMode="External" Id="R0f207db698184c3e" /><Relationship Type="http://schemas.openxmlformats.org/officeDocument/2006/relationships/hyperlink" Target="https://drive.google.com/file/d/1ZOoPiIJTPCkyiRCpbTKjpk4gHotqXU61/view" TargetMode="External" Id="Rf612b7a6d33c4cd8" /><Relationship Type="http://schemas.openxmlformats.org/officeDocument/2006/relationships/hyperlink" Target="https://drive.google.com/file/d/1rxAe5y62S364lUZ95D2WT_1AALlEWkMM/view" TargetMode="External" Id="R22cd01e1282b4ab8" /><Relationship Type="http://schemas.openxmlformats.org/officeDocument/2006/relationships/hyperlink" Target="https://drive.google.com/file/d/1nsVhkq5KFEb9bM9ExRCmDmr0sUhK3LCT/view" TargetMode="External" Id="R886aff3658374c3a" /><Relationship Type="http://schemas.openxmlformats.org/officeDocument/2006/relationships/hyperlink" Target="https://drive.google.com/file/d/1b-s16MoJU7G0wwmqu-qXz7uCngOjmSwL/view" TargetMode="External" Id="R72da3f5366e344c1" /><Relationship Type="http://schemas.openxmlformats.org/officeDocument/2006/relationships/hyperlink" Target="https://drive.google.com/file/d/1M29BNzJPwfJ5OJRcmHVmbigE9fM1qvcK/view" TargetMode="External" Id="R6a36c5dfc7a64b3a" /><Relationship Type="http://schemas.openxmlformats.org/officeDocument/2006/relationships/hyperlink" Target="https://drive.google.com/file/d/1JCvQ3WlVdmVtwttEU4LL5PhkahGCOLyV/view" TargetMode="External" Id="R7ce0d5a4abb04bba" /><Relationship Type="http://schemas.openxmlformats.org/officeDocument/2006/relationships/hyperlink" Target="https://drive.google.com/file/d/1Cyl2Q7oB1peke-FC_J4ROMsH_gOQIE1A/view" TargetMode="External" Id="R1d24082dd96d496e" /><Relationship Type="http://schemas.openxmlformats.org/officeDocument/2006/relationships/hyperlink" Target="https://drive.google.com/file/d/1JKlwdHu5ILRk--DrqkGJ1CTtYOZ96BXf/view" TargetMode="External" Id="R6c4910a02de44ad9" /><Relationship Type="http://schemas.openxmlformats.org/officeDocument/2006/relationships/hyperlink" Target="https://drive.google.com/file/d/1qXDCXOcui9ow9Row65dpX7x46nG35G2J/view" TargetMode="External" Id="R3800228ac0b34bcc" /><Relationship Type="http://schemas.openxmlformats.org/officeDocument/2006/relationships/hyperlink" Target="https://drive.google.com/file/d/1-Ck81OU5vmNPZ7H0xmlrUs-omOnc0S6w/view" TargetMode="External" Id="Rfc289db87ee647c7" /><Relationship Type="http://schemas.openxmlformats.org/officeDocument/2006/relationships/hyperlink" Target="https://drive.google.com/file/d/1chxCM2xJ8183R-D-d0sylL_04oWUNYWF/view" TargetMode="External" Id="R2877279a449f460b" /><Relationship Type="http://schemas.openxmlformats.org/officeDocument/2006/relationships/hyperlink" Target="https://drive.google.com/file/d/1c64e7NPkCF3iX5QR7LlIBp1sS8j4kk0Y/view" TargetMode="External" Id="Re81bc90ab1cc442e" /><Relationship Type="http://schemas.openxmlformats.org/officeDocument/2006/relationships/hyperlink" Target="https://drive.google.com/file/d/177WyG7uNKjsrYBOnEgOZFO48KPti_khs/view" TargetMode="External" Id="R7315b7dc596d45d3" /><Relationship Type="http://schemas.openxmlformats.org/officeDocument/2006/relationships/hyperlink" Target="https://drive.google.com/file/d/1iP2wWiGw2NTCBNalCA9ZBIDk7NN3NGfj/view" TargetMode="External" Id="Rb4b9219d96a3407d" /><Relationship Type="http://schemas.openxmlformats.org/officeDocument/2006/relationships/hyperlink" Target="https://drive.google.com/file/d/18hAI2TsFyRrDortrBLzq1H1MJz9p1puo/view" TargetMode="External" Id="Rc674e415af364742" /><Relationship Type="http://schemas.openxmlformats.org/officeDocument/2006/relationships/hyperlink" Target="https://drive.google.com/file/d/1CWwP1bNJ4YBO-z6jAJJaVRllHlsQoQEQ/view" TargetMode="External" Id="R3d8ae26aa83e45d1" /><Relationship Type="http://schemas.openxmlformats.org/officeDocument/2006/relationships/hyperlink" Target="https://drive.google.com/file/d/18G4CMN4dYmoz_vCTTBs4xxEGZ0ka58i_/view" TargetMode="External" Id="R4786a936ea10491a" /><Relationship Type="http://schemas.openxmlformats.org/officeDocument/2006/relationships/hyperlink" Target="https://drive.google.com/file/d/1rkmlLGme7h5ZheUiHZy8V9c2cQcOMfMg/view" TargetMode="External" Id="R5f50d229045b4901" /><Relationship Type="http://schemas.openxmlformats.org/officeDocument/2006/relationships/hyperlink" Target="https://drive.google.com/file/d/1WuKD3cmu17DJmcJZw1ubG7wGc2f8jc5g/view" TargetMode="External" Id="R0a97d4ac0da346dc" /><Relationship Type="http://schemas.openxmlformats.org/officeDocument/2006/relationships/hyperlink" Target="https://drive.google.com/file/d/1DmoMYkXE-BgIHjoxjrJrbErOFqTa14DS/view" TargetMode="External" Id="R7abbb646971c4aad" /><Relationship Type="http://schemas.openxmlformats.org/officeDocument/2006/relationships/hyperlink" Target="https://drive.google.com/file/d/12wS03Pd0mbwi1lb95Dj03YVQXjeObFqa/view" TargetMode="External" Id="R7bdba280202a4bab" /><Relationship Type="http://schemas.openxmlformats.org/officeDocument/2006/relationships/hyperlink" Target="https://drive.google.com/file/d/1Rd7sZ8vxfTPHvraNElLkxX5HFtcaIjPM/view" TargetMode="External" Id="Rf4d6167cd26c4a18" /><Relationship Type="http://schemas.openxmlformats.org/officeDocument/2006/relationships/hyperlink" Target="https://drive.google.com/file/d/1WXvqDHEG0PQxQ3FCJTVcxHdB2RND9Ebi/view" TargetMode="External" Id="R58e16878aa7a4886" /><Relationship Type="http://schemas.openxmlformats.org/officeDocument/2006/relationships/hyperlink" Target="https://drive.google.com/file/d/1XlbQhxNTUnLEnnyK7POn32trW_qWMqxD/view" TargetMode="External" Id="Rda1701b391fc47a1" /><Relationship Type="http://schemas.openxmlformats.org/officeDocument/2006/relationships/hyperlink" Target="https://drive.google.com/file/d/1NnXCuRysq2lEvJjWymqhASRjiIMZcgDe/view" TargetMode="External" Id="R253e2010fb134523" /><Relationship Type="http://schemas.openxmlformats.org/officeDocument/2006/relationships/hyperlink" Target="https://drive.google.com/file/d/1aMEuB0ZrfjWX5cuLDTDfnP40gAoMR7Mi/view" TargetMode="External" Id="R55b8e1770b1e4484" /><Relationship Type="http://schemas.openxmlformats.org/officeDocument/2006/relationships/hyperlink" Target="https://drive.google.com/file/d/1f09T1gLdCu3-RN5rrnpGE22_hFf5DJiw/view" TargetMode="External" Id="R087131de06164bd1" /><Relationship Type="http://schemas.openxmlformats.org/officeDocument/2006/relationships/hyperlink" Target="https://drive.google.com/file/d/1bU7G_MuleHri1lFG2EsKIJPjJR5v-HTH/view" TargetMode="External" Id="Ra0cf02e402c94895" /><Relationship Type="http://schemas.openxmlformats.org/officeDocument/2006/relationships/hyperlink" Target="https://drive.google.com/file/d/1joD4LvSQFBfFSTUBQT3OmUOWdkKCdeXR/view" TargetMode="External" Id="Rc920ca9f92cb4a94" /><Relationship Type="http://schemas.openxmlformats.org/officeDocument/2006/relationships/hyperlink" Target="https://drive.google.com/file/d/1UWI-eCG0oBRNeFrfVOrv5ONekHrEnia4/view" TargetMode="External" Id="R0657dd93c56e488e" /><Relationship Type="http://schemas.openxmlformats.org/officeDocument/2006/relationships/hyperlink" Target="https://drive.google.com/file/d/1nu4ChoD_TbfarVGrnqZlaWFc2WcjtSCe/view" TargetMode="External" Id="R0e65c099faf244b7" /><Relationship Type="http://schemas.openxmlformats.org/officeDocument/2006/relationships/hyperlink" Target="https://drive.google.com/file/d/1nHMfCZW-ZZ-2FqS4xml-Ccn48VcVgVFp/view" TargetMode="External" Id="Rb3faa667464a46b0" /><Relationship Type="http://schemas.openxmlformats.org/officeDocument/2006/relationships/hyperlink" Target="https://drive.google.com/file/d/1lG87QbYZ3JBzDsJjhDSs5kgt0BZkVdZf/view" TargetMode="External" Id="Reff372a1e36841d8" /><Relationship Type="http://schemas.openxmlformats.org/officeDocument/2006/relationships/hyperlink" Target="https://drive.google.com/file/d/1395dCrMqMJdQrFnNER-yMcwhd8mAmE--/view" TargetMode="External" Id="Rb54632e364c445ad" /><Relationship Type="http://schemas.openxmlformats.org/officeDocument/2006/relationships/hyperlink" Target="https://drive.google.com/file/d/1aks3Ez0mQBLsYsQi21zI_S1pksEf9jJ5/view" TargetMode="External" Id="R0cb3b80fba4049f1" /><Relationship Type="http://schemas.openxmlformats.org/officeDocument/2006/relationships/hyperlink" Target="https://drive.google.com/file/d/1S66jgTVvu4Tk8HQfJhM5TJQbcrLR5gGu/view" TargetMode="External" Id="Rd8b1055984064622" /><Relationship Type="http://schemas.openxmlformats.org/officeDocument/2006/relationships/hyperlink" Target="https://drive.google.com/file/d/1EVhlQci8hD-pryHTCUPT8avbIGIWNHTP/view" TargetMode="External" Id="Rf39b7e4b735b4833" /><Relationship Type="http://schemas.openxmlformats.org/officeDocument/2006/relationships/hyperlink" Target="https://drive.google.com/file/d/1zzQjaD76KjW99RzqXY20Wmzss0rEd7Ac/view" TargetMode="External" Id="R2464154c73354ea8" /><Relationship Type="http://schemas.openxmlformats.org/officeDocument/2006/relationships/hyperlink" Target="https://drive.google.com/file/d/14cG2llpmJS262ZD6c8lRq9GRt8Mh3-nt/view" TargetMode="External" Id="R228c69be2eae48e5" /><Relationship Type="http://schemas.openxmlformats.org/officeDocument/2006/relationships/hyperlink" Target="https://drive.google.com/file/d/1YgYNDKqmm1MiL4WvBQC9-fDa9b5k8mjq/view" TargetMode="External" Id="Rec0634a1b9f645b9" /><Relationship Type="http://schemas.openxmlformats.org/officeDocument/2006/relationships/hyperlink" Target="https://drive.google.com/file/d/1Uf6s1bVeKIRFcI8O6bo2CmkBn5H1Tzcb/view" TargetMode="External" Id="R023b65cc15a94fdd" /><Relationship Type="http://schemas.openxmlformats.org/officeDocument/2006/relationships/hyperlink" Target="https://drive.google.com/file/d/1XJyfC1HtMYIfR4lW86a7oKxeUUqmp4HU/view" TargetMode="External" Id="R5d3a2b48f4c74e8f" /><Relationship Type="http://schemas.openxmlformats.org/officeDocument/2006/relationships/hyperlink" Target="https://drive.google.com/file/d/1KOIi4JTTgf66nM1ab8Kayvd_BPlWpvex/view" TargetMode="External" Id="Rf30f47a215604575" /><Relationship Type="http://schemas.openxmlformats.org/officeDocument/2006/relationships/hyperlink" Target="https://drive.google.com/file/d/1m87BbQdp1xYbancLE3JMeyE_LwobBBRw/view" TargetMode="External" Id="R5da2f0627a6642c9" /><Relationship Type="http://schemas.openxmlformats.org/officeDocument/2006/relationships/hyperlink" Target="https://drive.google.com/file/d/13UJ3NJDuuuLIpCkmWuAgoLUjkGwlRTI5/view" TargetMode="External" Id="Re54417ce274b4fce" /><Relationship Type="http://schemas.openxmlformats.org/officeDocument/2006/relationships/hyperlink" Target="https://drive.google.com/file/d/1f-PhG8eAesbsm2YWj3s7qHZ_Oo1lysg5/view" TargetMode="External" Id="R50a3263a26084df0" /><Relationship Type="http://schemas.openxmlformats.org/officeDocument/2006/relationships/hyperlink" Target="https://drive.google.com/file/d/1vrb76GJl-xlsfcSLtv1HqFg0rij3gd50/view" TargetMode="External" Id="Re4bdeedee6394626" /><Relationship Type="http://schemas.openxmlformats.org/officeDocument/2006/relationships/hyperlink" Target="https://drive.google.com/file/d/1r4AHpkLP6-u7Qc-fi69VShISjpvoosV2/view" TargetMode="External" Id="R111789da64d14b28" /><Relationship Type="http://schemas.openxmlformats.org/officeDocument/2006/relationships/hyperlink" Target="https://drive.google.com/file/d/1gHgGJUpBpdDTumFigC_hOGClHJooiMOR/view" TargetMode="External" Id="Rb59e22a61c7747b7" /><Relationship Type="http://schemas.openxmlformats.org/officeDocument/2006/relationships/hyperlink" Target="https://drive.google.com/file/d/1RPP_JTv-xt0qFNGb4AAL3mE1UBbealF9/view" TargetMode="External" Id="R4bc10c9a2d264255" /><Relationship Type="http://schemas.openxmlformats.org/officeDocument/2006/relationships/hyperlink" Target="https://drive.google.com/file/d/1Cq8eBkmT8c5fjx4kyjJnG3LW85n1Fnvp/view" TargetMode="External" Id="R70a9a7ee4dc44def" /><Relationship Type="http://schemas.openxmlformats.org/officeDocument/2006/relationships/hyperlink" Target="https://drive.google.com/file/d/1Kp6239EbPnxwjPfFzZ0MpYNCWd0yissK/view" TargetMode="External" Id="Rfd9219ff21094928" /><Relationship Type="http://schemas.openxmlformats.org/officeDocument/2006/relationships/hyperlink" Target="https://drive.google.com/file/d/1WTwZwOgkAEwAPzWgvq3PyF6iyx-qlBMV/view" TargetMode="External" Id="R978fa424bffb43e5" /><Relationship Type="http://schemas.openxmlformats.org/officeDocument/2006/relationships/hyperlink" Target="https://drive.google.com/file/d/1GE3A1tvdXA_q3Ym9DKv3NFOaS8xmQlDx/view" TargetMode="External" Id="R1d998e9b3b5a4fd4" /><Relationship Type="http://schemas.openxmlformats.org/officeDocument/2006/relationships/hyperlink" Target="https://drive.google.com/file/d/1Dkq6yYL8SFEXDsHPdpfVCO6DpYA6U6_w/view" TargetMode="External" Id="R91cee3bd4ca247ac" /><Relationship Type="http://schemas.openxmlformats.org/officeDocument/2006/relationships/hyperlink" Target="https://drive.google.com/file/d/1G_1LK-VFSe_2daQHBZzgboqBUfknvYCT/view" TargetMode="External" Id="Rb959469a1fca400b" /><Relationship Type="http://schemas.openxmlformats.org/officeDocument/2006/relationships/hyperlink" Target="https://drive.google.com/file/d/1NbceMhf_bNP_KmvKIx-BG_oIB_m8h67c/view" TargetMode="External" Id="R00f09c9d15ab45c6" /><Relationship Type="http://schemas.openxmlformats.org/officeDocument/2006/relationships/hyperlink" Target="https://drive.google.com/file/d/1Zw6arKz42koVsHYvjzJQMwI0mttj8ZXO/view" TargetMode="External" Id="R92307e898afa4e5e" /><Relationship Type="http://schemas.openxmlformats.org/officeDocument/2006/relationships/hyperlink" Target="https://drive.google.com/file/d/1LI87ZSN53RCgWs5uEzWV5ul3yqZ3mpQp/view" TargetMode="External" Id="R0b2c57c50db142c1" /><Relationship Type="http://schemas.openxmlformats.org/officeDocument/2006/relationships/hyperlink" Target="https://drive.google.com/file/d/1AP4gIiezoR74S0lPWqszpRSWw8wiXU_-/view" TargetMode="External" Id="Rb893cf0cc41645f5" /><Relationship Type="http://schemas.openxmlformats.org/officeDocument/2006/relationships/hyperlink" Target="https://drive.google.com/file/d/1zC5jyf1MNAdXCH2fJYGb7Kbw6AtbTEgP/view" TargetMode="External" Id="R208ef4daaef14e59" /><Relationship Type="http://schemas.openxmlformats.org/officeDocument/2006/relationships/hyperlink" Target="https://drive.google.com/file/d/1DCIm8LOn12x3_GziRW2eAcNldV_KUjQa/view" TargetMode="External" Id="R791d22adf6fc4ed0" /><Relationship Type="http://schemas.openxmlformats.org/officeDocument/2006/relationships/hyperlink" Target="https://drive.google.com/file/d/1w6-uLI-CKdw4bH-2C2YtXarEIt7dgIcW/view" TargetMode="External" Id="Rb286ab69a70847c4" /><Relationship Type="http://schemas.openxmlformats.org/officeDocument/2006/relationships/hyperlink" Target="https://drive.google.com/file/d/16tYqJnwUNx6TaJBPcncVIRxjyx0EqNTL/view" TargetMode="External" Id="Ree9cb52a84b0493f" /><Relationship Type="http://schemas.openxmlformats.org/officeDocument/2006/relationships/hyperlink" Target="https://drive.google.com/file/d/1h16hacF2BEbkltHUXozullmtILe2bSoo/view" TargetMode="External" Id="Rdc5b32e61452478f" /><Relationship Type="http://schemas.openxmlformats.org/officeDocument/2006/relationships/hyperlink" Target="https://drive.google.com/file/d/1rceE0xWVC4abQoeBcC17QbTb_rSTTFZQ/view" TargetMode="External" Id="R0b0308e2ab3d44c5" /><Relationship Type="http://schemas.openxmlformats.org/officeDocument/2006/relationships/hyperlink" Target="https://drive.google.com/file/d/1Mnn_ix7b4CA2Dis6d7PR4015NI667z0j/view" TargetMode="External" Id="R778800d0f3284258" /><Relationship Type="http://schemas.openxmlformats.org/officeDocument/2006/relationships/hyperlink" Target="https://drive.google.com/file/d/1VyhIEb0Vue21sGF6AANeK7NAT17f_8iI/view" TargetMode="External" Id="R1ea304a7cfd94706" /><Relationship Type="http://schemas.openxmlformats.org/officeDocument/2006/relationships/hyperlink" Target="https://drive.google.com/file/d/1eBQ-WzV8JqwVe8ZEuNiorxr_wgJVIaQw/view" TargetMode="External" Id="R94051343f10544ee" /><Relationship Type="http://schemas.openxmlformats.org/officeDocument/2006/relationships/hyperlink" Target="https://drive.google.com/file/d/1irRF07uc2SVMXrSfWsEyrzz-dYc0yrhz/view" TargetMode="External" Id="Rcee15dab50cb4c83" /><Relationship Type="http://schemas.openxmlformats.org/officeDocument/2006/relationships/hyperlink" Target="https://drive.google.com/file/d/1zIRTsnnFOCdji7p--p5onJAT4nTX6CYR/view" TargetMode="External" Id="R904e09b2443b4b96" /><Relationship Type="http://schemas.openxmlformats.org/officeDocument/2006/relationships/hyperlink" Target="https://drive.google.com/file/d/1FoUlk9AQD8eT-GQR2RlMTNcq3zhLBnmK/view" TargetMode="External" Id="R82ce844a19b44fc7" /><Relationship Type="http://schemas.openxmlformats.org/officeDocument/2006/relationships/hyperlink" Target="https://drive.google.com/file/d/16iTGwyodwPaDfSGxUpPlHz3wTVDSlWNd/view" TargetMode="External" Id="R15d4c568d63c4e9c" /><Relationship Type="http://schemas.openxmlformats.org/officeDocument/2006/relationships/hyperlink" Target="https://drive.google.com/file/d/1xg2RMn9HlQ2JpJvA7OYfe-yYYzU219TB/view" TargetMode="External" Id="R75685072aace4ed7" /><Relationship Type="http://schemas.openxmlformats.org/officeDocument/2006/relationships/hyperlink" Target="https://drive.google.com/file/d/1YaAusXxAJfvDR3fpbLOtPoM_81H8DgVq/view" TargetMode="External" Id="R92cf4516f73b4314" /><Relationship Type="http://schemas.openxmlformats.org/officeDocument/2006/relationships/hyperlink" Target="https://drive.google.com/file/d/1CiTCYB4KrilpWWJSSG3zbESMyV8L5xnQ/view" TargetMode="External" Id="Ra6846b5e309241eb" /><Relationship Type="http://schemas.openxmlformats.org/officeDocument/2006/relationships/hyperlink" Target="https://drive.google.com/file/d/1yBaPl4vxogJ54tZPQutZgEI7Sk_MCbpB/view" TargetMode="External" Id="R7278cf673e6a4f3d" /><Relationship Type="http://schemas.openxmlformats.org/officeDocument/2006/relationships/hyperlink" Target="https://drive.google.com/file/d/1Yq7y142pbOvdWfKwJ1he6uyKJScJIvq5/view" TargetMode="External" Id="R635d8b2316524821" /><Relationship Type="http://schemas.openxmlformats.org/officeDocument/2006/relationships/hyperlink" Target="https://drive.google.com/file/d/1fsi6rSEPuFI76W3R9WZAtxpAaEjVZi0W/view" TargetMode="External" Id="R38495b2995344d78" /><Relationship Type="http://schemas.openxmlformats.org/officeDocument/2006/relationships/hyperlink" Target="https://drive.google.com/file/d/1lhFExsMXNzs9reELyZEgcToLVZyMOZUY/view" TargetMode="External" Id="Rdcd96eebf93248e1" /><Relationship Type="http://schemas.openxmlformats.org/officeDocument/2006/relationships/hyperlink" Target="https://drive.google.com/file/d/1nCJMg7JDzNUC9GJ3wW5P_03KQ7CEqjG1/view" TargetMode="External" Id="R055b12d1b0c34c60" /><Relationship Type="http://schemas.openxmlformats.org/officeDocument/2006/relationships/hyperlink" Target="https://drive.google.com/file/d/1n4I0AkQwgoyo4LOb1M4BLlPwAHkbCCZq/view" TargetMode="External" Id="Ra3b5d50b19f740e2" /><Relationship Type="http://schemas.openxmlformats.org/officeDocument/2006/relationships/hyperlink" Target="https://drive.google.com/file/d/1LNkhWJNs67MWdcfjNhYtvEf_7jFXm5Xd/view" TargetMode="External" Id="R4816b58e974c4dfa" /><Relationship Type="http://schemas.openxmlformats.org/officeDocument/2006/relationships/hyperlink" Target="https://drive.google.com/file/d/1oiHCMm6RQ3lVfRCyVG1S-pcAHC7vUXFH/view" TargetMode="External" Id="R861a79b3b3d9403b" /><Relationship Type="http://schemas.openxmlformats.org/officeDocument/2006/relationships/hyperlink" Target="https://drive.google.com/file/d/1Fm9bQaVxR5w3dl5s54YBLrOS3lvrpJ07/view" TargetMode="External" Id="R3f9e8fcebea344ac" /><Relationship Type="http://schemas.openxmlformats.org/officeDocument/2006/relationships/hyperlink" Target="https://drive.google.com/file/d/130dv4F22lvLTcc8E-a9Id-sRf0u6PtbV/view" TargetMode="External" Id="Rb607060cb7cd4483" /><Relationship Type="http://schemas.openxmlformats.org/officeDocument/2006/relationships/hyperlink" Target="https://drive.google.com/file/d/1CX-hRCFTByjxj455qRE0JDc0jO_dwOEF/view" TargetMode="External" Id="R3dcaa27c1b434dea" /><Relationship Type="http://schemas.openxmlformats.org/officeDocument/2006/relationships/hyperlink" Target="https://drive.google.com/file/d/1ZjzUu4AUfO0cgWGztJCZIMtIDVe8ismi/view" TargetMode="External" Id="Rde0a33958f5a4280" /><Relationship Type="http://schemas.openxmlformats.org/officeDocument/2006/relationships/hyperlink" Target="https://drive.google.com/file/d/1XN6bYr4EOL-G8oeILnqX2AjEvfU8fgB-/view" TargetMode="External" Id="R4f395bdb54504944" /><Relationship Type="http://schemas.openxmlformats.org/officeDocument/2006/relationships/hyperlink" Target="https://drive.google.com/file/d/1bgVOH2PdZ1DYI3ERZYKFHo-uBg9YbSBQ/view" TargetMode="External" Id="R41bbadd1c7374670" /><Relationship Type="http://schemas.openxmlformats.org/officeDocument/2006/relationships/hyperlink" Target="https://drive.google.com/file/d/13R9IdADiHt9tHTJvs9ZFpMf5YMzjyGci/view" TargetMode="External" Id="R6e12e9e6dbc64d84" /><Relationship Type="http://schemas.openxmlformats.org/officeDocument/2006/relationships/hyperlink" Target="https://drive.google.com/file/d/1xak7-hPzOLhuJB5evCXeFzHJ__q7Km1N/view" TargetMode="External" Id="R6f31d057900e4e5b" /><Relationship Type="http://schemas.openxmlformats.org/officeDocument/2006/relationships/hyperlink" Target="https://drive.google.com/file/d/14geEh2RBd13jDrjmchodeA1w24ET-NXy/view" TargetMode="External" Id="Rf42358c8128e43d5" /><Relationship Type="http://schemas.openxmlformats.org/officeDocument/2006/relationships/hyperlink" Target="https://drive.google.com/file/d/1Q9_BgADG8C6QlMuGZRGCIdkifDoKlesO/view" TargetMode="External" Id="Rc7e18667e0a14f86" /><Relationship Type="http://schemas.openxmlformats.org/officeDocument/2006/relationships/hyperlink" Target="https://drive.google.com/file/d/1j9z9ZvNbkB2HKJNz-frkBRaw-CM805vM/view" TargetMode="External" Id="R49503c2cfc06420c" /><Relationship Type="http://schemas.openxmlformats.org/officeDocument/2006/relationships/hyperlink" Target="https://drive.google.com/file/d/1mfN_9cKCTMJsFSfY6DfLDVjBQPAehzfA/view" TargetMode="External" Id="Rb210d27d54bd4f1b" /><Relationship Type="http://schemas.openxmlformats.org/officeDocument/2006/relationships/hyperlink" Target="https://drive.google.com/file/d/1kghkVPNt22qKrDtU5JG6s3v0x5pk7Itx/view" TargetMode="External" Id="R23b3d58dd9944d96" /><Relationship Type="http://schemas.openxmlformats.org/officeDocument/2006/relationships/hyperlink" Target="https://drive.google.com/file/d/14J7ci_qitNqDy_oF8RlLUpturXjNQqwW/view" TargetMode="External" Id="R731b6e36c0fc43a2" /><Relationship Type="http://schemas.openxmlformats.org/officeDocument/2006/relationships/hyperlink" Target="https://drive.google.com/file/d/1Z1EH1HOAAr-PiF4o7i-XGkEXchAcxcOj/view" TargetMode="External" Id="R5d823c24b9464336" /><Relationship Type="http://schemas.openxmlformats.org/officeDocument/2006/relationships/hyperlink" Target="https://drive.google.com/file/d/1FDYCL9Tgks5DwPC81-9akjlHq6sAwDJk/view" TargetMode="External" Id="Re6fa76e8ae41487e" /><Relationship Type="http://schemas.openxmlformats.org/officeDocument/2006/relationships/hyperlink" Target="https://drive.google.com/file/d/1oiHCMm6RQ3lVfRCyVG1S-pcAHC7vUXFH/view" TargetMode="External" Id="Rb66eb6aa796e4f6d" /><Relationship Type="http://schemas.openxmlformats.org/officeDocument/2006/relationships/hyperlink" Target="https://drive.google.com/file/d/1URNYjmygoXYcQtZF07tWH_hAXZf44sNw/view" TargetMode="External" Id="R8e1669bc2bde48ce" /><Relationship Type="http://schemas.openxmlformats.org/officeDocument/2006/relationships/hyperlink" Target="https://drive.google.com/file/d/1zTe7zcR0rBcA_yAJ3uy6mNJJ6vKMYDaD/view" TargetMode="External" Id="R8c2c04f9ee8d40a1" /><Relationship Type="http://schemas.openxmlformats.org/officeDocument/2006/relationships/hyperlink" Target="https://drive.google.com/file/d/1j6V5tXG-xaXwXBM_OmvoBgUdJ_qducT4/view" TargetMode="External" Id="R75d6c1227b704582" /><Relationship Type="http://schemas.openxmlformats.org/officeDocument/2006/relationships/hyperlink" Target="https://drive.google.com/file/d/1BiDQSZWgUSLmJhUw7gYrIOXhbjI22Pfx/view" TargetMode="External" Id="R40787c26aa934d8c" /><Relationship Type="http://schemas.openxmlformats.org/officeDocument/2006/relationships/hyperlink" Target="https://drive.google.com/file/d/1cr-PdJruHyTDSyWbnpbec01hx9O3lYlP/view" TargetMode="External" Id="Rb412ab8cd0b94b9f" /><Relationship Type="http://schemas.openxmlformats.org/officeDocument/2006/relationships/hyperlink" Target="https://drive.google.com/file/d/1jmUYCJDLRErHzI4w58d7yP52xI9NhW5K/view" TargetMode="External" Id="R6d98f99484e74676" /><Relationship Type="http://schemas.openxmlformats.org/officeDocument/2006/relationships/hyperlink" Target="https://drive.google.com/file/d/1NQ51rqqX5fxhg2L02skDem_Bovm28fye/view" TargetMode="External" Id="R3a5ec3d68d9044a3" /><Relationship Type="http://schemas.openxmlformats.org/officeDocument/2006/relationships/hyperlink" Target="https://drive.google.com/file/d/1Pa0yDdJI5MA8cJne6fqtUesUAz72mE3f/view" TargetMode="External" Id="R5c6e6b8b95fe44ac" /><Relationship Type="http://schemas.openxmlformats.org/officeDocument/2006/relationships/hyperlink" Target="https://drive.google.com/file/d/1UfDdkIZ12IPvyj-_9YLMKublzIfAebY5/view" TargetMode="External" Id="R0e8cc1c0b9784148" /><Relationship Type="http://schemas.openxmlformats.org/officeDocument/2006/relationships/hyperlink" Target="https://drive.google.com/file/d/1P6jGiEXDGnGsbuJ7e1AFI7-wZKZCxfwg/view" TargetMode="External" Id="Rca9287f1538a4117" /><Relationship Type="http://schemas.openxmlformats.org/officeDocument/2006/relationships/hyperlink" Target="https://drive.google.com/file/d/19TcnyA55PTICd4svT_-Qiw3Q-DRWwTcy/view" TargetMode="External" Id="R149c3bf894624058" /><Relationship Type="http://schemas.openxmlformats.org/officeDocument/2006/relationships/hyperlink" Target="https://drive.google.com/file/d/1JywjH3U6jIUyr1KcE4NZzpKnYP3x4QbE/view" TargetMode="External" Id="R615c8e16cac84f91" /><Relationship Type="http://schemas.openxmlformats.org/officeDocument/2006/relationships/hyperlink" Target="https://drive.google.com/file/d/1xVmWJOiaTcHqCNzYDFMQy2oW7JSDLGiy/view" TargetMode="External" Id="R7e4eca00443c4cb2" /><Relationship Type="http://schemas.openxmlformats.org/officeDocument/2006/relationships/hyperlink" Target="https://drive.google.com/file/d/1SL0VwAYWARLIpMpgbEEi8kQaukDmuGPk/view" TargetMode="External" Id="R5405b6ba370047cd" /><Relationship Type="http://schemas.openxmlformats.org/officeDocument/2006/relationships/hyperlink" Target="https://drive.google.com/file/d/1sAH0kq8ACsgR73Nqb0AtDlJ25VpbZIcV/view" TargetMode="External" Id="R8c88575cf754423d" /><Relationship Type="http://schemas.openxmlformats.org/officeDocument/2006/relationships/hyperlink" Target="https://drive.google.com/file/d/1WSRv4M72HB-EfaTiYFcMSX3-tCtUMW4m/view" TargetMode="External" Id="R293bff36de964893" /><Relationship Type="http://schemas.openxmlformats.org/officeDocument/2006/relationships/hyperlink" Target="https://drive.google.com/file/d/1lUjpXl6OlN5CmxlLh37SCl3tS4noQJm-/view" TargetMode="External" Id="R835f526e0500463c" /><Relationship Type="http://schemas.openxmlformats.org/officeDocument/2006/relationships/hyperlink" Target="https://drive.google.com/file/d/1mLbxiZWbWaIfKSMcA6e-JJNJnfk5xedw/view" TargetMode="External" Id="Rfc54c1f4d2c6477f" /><Relationship Type="http://schemas.openxmlformats.org/officeDocument/2006/relationships/hyperlink" Target="https://drive.google.com/file/d/1WwVm0uW4wVPxf_UfHOSMxOgI5qW8zS9t/view" TargetMode="External" Id="Rbda93488b5844432" /><Relationship Type="http://schemas.openxmlformats.org/officeDocument/2006/relationships/hyperlink" Target="https://drive.google.com/file/d/1_qI43UH3SU1abSMlOVPw1SEPgWUYz1Eg/view" TargetMode="External" Id="R71aa0c1808e8453f" /><Relationship Type="http://schemas.openxmlformats.org/officeDocument/2006/relationships/hyperlink" Target="https://drive.google.com/file/d/1xzNxTBd9g_ZJWYJx1xxr9DnrIfU6FYDQ/view" TargetMode="External" Id="R7d64f219d95f402b" /><Relationship Type="http://schemas.openxmlformats.org/officeDocument/2006/relationships/hyperlink" Target="https://drive.google.com/file/d/1gvQopOThXHARZ0cnMviGpHrUOH5xt7si/view" TargetMode="External" Id="R574994db3be34086" /><Relationship Type="http://schemas.openxmlformats.org/officeDocument/2006/relationships/hyperlink" Target="https://drive.google.com/file/d/1XfnPQxxTmaTT8oHfhCqoWUHU4Vec-5jF/view" TargetMode="External" Id="R6e08ed288b9f47ed" /><Relationship Type="http://schemas.openxmlformats.org/officeDocument/2006/relationships/hyperlink" Target="https://drive.google.com/file/d/1KFYScOEIjT4MEODnK7xi4CZSQnyBUfAm/view" TargetMode="External" Id="R012c579767f44589" /><Relationship Type="http://schemas.openxmlformats.org/officeDocument/2006/relationships/hyperlink" Target="https://drive.google.com/file/d/1sDps0i4FetLUHtc8e3Slm_MbWnWpwirU/view" TargetMode="External" Id="R6f505dafe7d24c6c" /><Relationship Type="http://schemas.openxmlformats.org/officeDocument/2006/relationships/hyperlink" Target="https://drive.google.com/file/d/1wbl4sY81g9ex_xZqfvaN4vct7Aj8b-at/view" TargetMode="External" Id="Rd6c8fcd4230d4595" /><Relationship Type="http://schemas.openxmlformats.org/officeDocument/2006/relationships/hyperlink" Target="https://drive.google.com/file/d/1Rn723oYBwuFdwdwekVZEiywySsU1rQ0O/view" TargetMode="External" Id="Rfb4dbe901d6a4553" /><Relationship Type="http://schemas.openxmlformats.org/officeDocument/2006/relationships/hyperlink" Target="https://drive.google.com/file/d/1T4NeVP2zGgSKrt8beX7kfOZlvwYwycZb/view" TargetMode="External" Id="R75239bacde08447d" /><Relationship Type="http://schemas.openxmlformats.org/officeDocument/2006/relationships/hyperlink" Target="https://drive.google.com/file/d/1cs_y7elnZeVzgOFuBRAxDXCrZZ0-5iOx/view" TargetMode="External" Id="Rd9de848348b843c2" /><Relationship Type="http://schemas.openxmlformats.org/officeDocument/2006/relationships/hyperlink" Target="https://drive.google.com/file/d/1-tHKtgbROwcZ2LyFhiB7OiJKxMi0xyft/view" TargetMode="External" Id="Rc4f94184978343a5" /><Relationship Type="http://schemas.openxmlformats.org/officeDocument/2006/relationships/hyperlink" Target="https://drive.google.com/file/d/1EwUrXZENK4vtUGE0kaWbYAVS7Ss2ygpA/view" TargetMode="External" Id="Rbd5288ea0275419d" /><Relationship Type="http://schemas.openxmlformats.org/officeDocument/2006/relationships/hyperlink" Target="https://drive.google.com/file/d/1MxNsMR81anwqEYbnoc_cupsrarbGEm9-/view" TargetMode="External" Id="R8c64d46c21e64b46" /><Relationship Type="http://schemas.openxmlformats.org/officeDocument/2006/relationships/hyperlink" Target="https://drive.google.com/file/d/1HGy4az96QEyQPkTAo1gWZy-kU2V1Tqeo/view" TargetMode="External" Id="R5777e63473e74444" /><Relationship Type="http://schemas.openxmlformats.org/officeDocument/2006/relationships/hyperlink" Target="https://drive.google.com/file/d/1IIg5tzMPOS9oIHLWQ9bcHjKv4Uy5-9pJ/view" TargetMode="External" Id="Re8f78663035448f6" /><Relationship Type="http://schemas.openxmlformats.org/officeDocument/2006/relationships/hyperlink" Target="https://drive.google.com/file/d/1Sa6jTJvrE7khNDHQSkX7L38_aipON1cc/view" TargetMode="External" Id="R7fed2c490f384430" /><Relationship Type="http://schemas.openxmlformats.org/officeDocument/2006/relationships/hyperlink" Target="https://drive.google.com/file/d/10gURRUyGHxLrudegO2uwofOkOcPjoAdm/view" TargetMode="External" Id="R7d96d327c4eb42b2" /><Relationship Type="http://schemas.openxmlformats.org/officeDocument/2006/relationships/hyperlink" Target="https://drive.google.com/file/d/120vd23qV249Z_pGwj0n4nKaH6Xv-n57t/view" TargetMode="External" Id="R07931460964c4ae4" /><Relationship Type="http://schemas.openxmlformats.org/officeDocument/2006/relationships/hyperlink" Target="https://drive.google.com/file/d/1ZlGWjq8X_BJN2chm8zBPa_bLcwrLemVX/view" TargetMode="External" Id="R126b3745093d4a46" /><Relationship Type="http://schemas.openxmlformats.org/officeDocument/2006/relationships/hyperlink" Target="https://drive.google.com/file/d/1coHFcjZll4rE1AerOEPY_jAB_AVyR4Lw/view" TargetMode="External" Id="R700573497b1f446f" /><Relationship Type="http://schemas.openxmlformats.org/officeDocument/2006/relationships/hyperlink" Target="https://drive.google.com/file/d/1eHZaeS8v1L7WXlcyLzOHhNdWysfgLOBG/view" TargetMode="External" Id="R8cfd200bcbed4dc9" /><Relationship Type="http://schemas.openxmlformats.org/officeDocument/2006/relationships/hyperlink" Target="https://drive.google.com/file/d/10ve8d9Y29yef5fQ20u0PlTiukt0Ron-8/view" TargetMode="External" Id="Rf66f29e29596460e" /><Relationship Type="http://schemas.openxmlformats.org/officeDocument/2006/relationships/hyperlink" Target="https://drive.google.com/file/d/1IO4XgqIM0ERO9T-P18acJuPwN5WzhyBy/view" TargetMode="External" Id="R29a02a0fc54746f1" /><Relationship Type="http://schemas.openxmlformats.org/officeDocument/2006/relationships/hyperlink" Target="https://drive.google.com/file/d/1PdvUdSyvpNz8yQ6z4VCTnp_MXJbX3AsL/view" TargetMode="External" Id="R3413e0e549bf4e4c" /><Relationship Type="http://schemas.openxmlformats.org/officeDocument/2006/relationships/hyperlink" Target="https://drive.google.com/file/d/1OVGitlJnSaj0Yc9TvENSqOXyQeb9UD9Z/view" TargetMode="External" Id="R242c0b358bbe45b4" /><Relationship Type="http://schemas.openxmlformats.org/officeDocument/2006/relationships/hyperlink" Target="https://drive.google.com/file/d/1t_CdAFutplODo-F0ITcU98pb45B_89LA/view" TargetMode="External" Id="R515564326ae64994" /><Relationship Type="http://schemas.openxmlformats.org/officeDocument/2006/relationships/hyperlink" Target="https://drive.google.com/file/d/1Ex6nncn72oAbWkeVi15xL3kK4N0zayRY/view" TargetMode="External" Id="R16805f02841b410c" /><Relationship Type="http://schemas.openxmlformats.org/officeDocument/2006/relationships/hyperlink" Target="https://drive.google.com/file/d/1ktIHTgN8-HDONCXgFyuZ8aG27BeDyXoI/view" TargetMode="External" Id="R4f3ebebc979540cf" /><Relationship Type="http://schemas.openxmlformats.org/officeDocument/2006/relationships/hyperlink" Target="https://drive.google.com/file/d/1n-qqc7-1Qn0gdzsICIQ46vgOK4bnviXw/view" TargetMode="External" Id="Re66d0ad9f51645ba" /><Relationship Type="http://schemas.openxmlformats.org/officeDocument/2006/relationships/hyperlink" Target="https://drive.google.com/file/d/1ES8mgUIScGSzZpzIlS_g3ObxQUODqNxc/view" TargetMode="External" Id="R736fac6e323048c0" /><Relationship Type="http://schemas.openxmlformats.org/officeDocument/2006/relationships/hyperlink" Target="https://drive.google.com/file/d/1sPMy6ANmkPqzwgezujuXUEtkT-AXqEZr/view" TargetMode="External" Id="Rfc8e4611958e48e3" /><Relationship Type="http://schemas.openxmlformats.org/officeDocument/2006/relationships/hyperlink" Target="https://drive.google.com/file/d/1eIhObnLYKtoKR8m8rRR1IGD4M13RE_fG/view" TargetMode="External" Id="Rfef00b3e7f32450c" /><Relationship Type="http://schemas.openxmlformats.org/officeDocument/2006/relationships/hyperlink" Target="https://drive.google.com/file/d/1Tkc---akRY2TRfQWK3ZwriWTiBmcdgfD/view" TargetMode="External" Id="R8c81a896f291422f" /><Relationship Type="http://schemas.openxmlformats.org/officeDocument/2006/relationships/hyperlink" Target="https://drive.google.com/file/d/1cp-erjv3YU84N6BHJfLO0GGza0RtU0rQ/view" TargetMode="External" Id="Ra09995a85fe540af" /><Relationship Type="http://schemas.openxmlformats.org/officeDocument/2006/relationships/hyperlink" Target="https://drive.google.com/file/d/1nbhNsc0gv_j8GX5_qZvG3J2c4jM0UJkH/view" TargetMode="External" Id="R0da7e99832644e08" /><Relationship Type="http://schemas.openxmlformats.org/officeDocument/2006/relationships/hyperlink" Target="https://drive.google.com/file/d/1YQ3F2oknUnGbgLXVft7Zg2GhSyOkZxZu/view" TargetMode="External" Id="Rd7532fac6b754d71" /><Relationship Type="http://schemas.openxmlformats.org/officeDocument/2006/relationships/hyperlink" Target="https://drive.google.com/file/d/1goTKUgUIwS-NdnfHI9GXgQ8Hm8wT5erl/view" TargetMode="External" Id="R25fba09129fa4f1a" /><Relationship Type="http://schemas.openxmlformats.org/officeDocument/2006/relationships/hyperlink" Target="https://drive.google.com/file/d/1OAmqlKA9tNS4rMqnzSxnI5QVFaSgFkft/view" TargetMode="External" Id="Rab81a34badc3408b" /><Relationship Type="http://schemas.openxmlformats.org/officeDocument/2006/relationships/hyperlink" Target="https://drive.google.com/file/d/1UFMjX0ApBs0cqQ3-oGe4K-fHSs_uxBpT/view" TargetMode="External" Id="R07af4e37fb054806" /><Relationship Type="http://schemas.openxmlformats.org/officeDocument/2006/relationships/hyperlink" Target="https://drive.google.com/file/d/1tAjt8cHRpglXVyeNlOEJl2NC82bbnwBu/view" TargetMode="External" Id="R559215e300324fb6" /><Relationship Type="http://schemas.openxmlformats.org/officeDocument/2006/relationships/hyperlink" Target="https://drive.google.com/file/d/1HMvv6T0yjf_oNauRukX1-f5mLkWiLQwB/view" TargetMode="External" Id="Rb840b2653d444a18" /><Relationship Type="http://schemas.openxmlformats.org/officeDocument/2006/relationships/hyperlink" Target="https://drive.google.com/file/d/1CHZAqAAMoZa_C40vtCLlV5diTOhsJ66q/view" TargetMode="External" Id="R7cefc3bcd0ad421a" /><Relationship Type="http://schemas.openxmlformats.org/officeDocument/2006/relationships/hyperlink" Target="https://drive.google.com/file/d/1TSSaDeZsFEP3dsHQeiK-n1Sk2hfTAeB4/view" TargetMode="External" Id="Rf2eb0cdff156465a" /><Relationship Type="http://schemas.openxmlformats.org/officeDocument/2006/relationships/hyperlink" Target="https://drive.google.com/file/d/1cw3XAkY75pZiMHDd2TI7vAC9crAj91BW/view" TargetMode="External" Id="R07996f1df2e2443b" /><Relationship Type="http://schemas.openxmlformats.org/officeDocument/2006/relationships/hyperlink" Target="https://drive.google.com/file/d/1R9BO_00WOQWYuI3dWdVKiJ1n0PW755O4/view" TargetMode="External" Id="Rb2d9eb3bd4984ad2" /><Relationship Type="http://schemas.openxmlformats.org/officeDocument/2006/relationships/hyperlink" Target="https://drive.google.com/file/d/12W80GsnrcO1l8Pjq7JxgQJqBuZtWTTB9/view" TargetMode="External" Id="R64595433809040b4" /><Relationship Type="http://schemas.openxmlformats.org/officeDocument/2006/relationships/hyperlink" Target="https://drive.google.com/file/d/1rEIPq4WvsaXbq3S588VK4WFQBvFoesft/view" TargetMode="External" Id="Rc553138e480b40d4" /><Relationship Type="http://schemas.openxmlformats.org/officeDocument/2006/relationships/hyperlink" Target="https://drive.google.com/file/d/1gYW9xZKGXnL_yqLk81B5lM0nvhtAvl5Q/view" TargetMode="External" Id="Rb028cddc1fdc4628" /><Relationship Type="http://schemas.openxmlformats.org/officeDocument/2006/relationships/hyperlink" Target="https://drive.google.com/file/d/161vo2Kpfdg40C_cHq2emLBEL4u7cB7Xs/view" TargetMode="External" Id="R0423d77730fc4c13" /><Relationship Type="http://schemas.openxmlformats.org/officeDocument/2006/relationships/hyperlink" Target="https://drive.google.com/file/d/1SH0JqNs150-33RCqQHk4c-T5iYNEw_dl/view" TargetMode="External" Id="R582d85d1be644b1c" /><Relationship Type="http://schemas.openxmlformats.org/officeDocument/2006/relationships/hyperlink" Target="https://drive.google.com/file/d/1WTluJmOObDGU6HcASDYM36FzrWMeZ2vU/view" TargetMode="External" Id="R228811995fd44879" /><Relationship Type="http://schemas.openxmlformats.org/officeDocument/2006/relationships/hyperlink" Target="https://drive.google.com/file/d/1r8NdNguKBHt4qrka0QU-jAg3xWA2TUnp/view" TargetMode="External" Id="R98548a405e454b7b" /><Relationship Type="http://schemas.openxmlformats.org/officeDocument/2006/relationships/hyperlink" Target="https://drive.google.com/file/d/1bRlRU-jy3cG5BTK5J4_9fTFxmOFCr-mR/view" TargetMode="External" Id="R40be13b750234f1b" /><Relationship Type="http://schemas.openxmlformats.org/officeDocument/2006/relationships/hyperlink" Target="https://drive.google.com/file/d/1B0zL7guCqkK2V68GlU2p-rBrLYtlvH7S/view" TargetMode="External" Id="R2c6c2fdea7aa4709" /><Relationship Type="http://schemas.openxmlformats.org/officeDocument/2006/relationships/hyperlink" Target="https://drive.google.com/file/d/1k9x1LMZBXMkK9ithpT84SOIgDZI5cXXq/view" TargetMode="External" Id="R870aa586308b4b55" /><Relationship Type="http://schemas.openxmlformats.org/officeDocument/2006/relationships/hyperlink" Target="https://drive.google.com/file/d/1K1uG7_m79n8pL0Xs1cB6etHTAVcB1hFl/view" TargetMode="External" Id="Rb87396d9ac534695" /><Relationship Type="http://schemas.openxmlformats.org/officeDocument/2006/relationships/hyperlink" Target="https://drive.google.com/file/d/1ESk1Cto_ciMbE3oI5uNqlj4aCJ69j6Y_/view" TargetMode="External" Id="R7476ae14ed3c4a57" /><Relationship Type="http://schemas.openxmlformats.org/officeDocument/2006/relationships/hyperlink" Target="https://drive.google.com/file/d/1DSaIJ_z8-D6njQM6Uu1MUZMfexi2NClG/view" TargetMode="External" Id="R07d35b81e435459d" /><Relationship Type="http://schemas.openxmlformats.org/officeDocument/2006/relationships/hyperlink" Target="https://drive.google.com/file/d/1kJhidV2Nc4TAx11s4MnD7d8t2xLgsJ9y/view" TargetMode="External" Id="R8e73e050e59d4115" /><Relationship Type="http://schemas.openxmlformats.org/officeDocument/2006/relationships/hyperlink" Target="https://drive.google.com/file/d/1KIHz8dqyeFe_Dy_annWV_AQGq3M3iCyc/view" TargetMode="External" Id="R2dc8e348cc164b6f" /><Relationship Type="http://schemas.openxmlformats.org/officeDocument/2006/relationships/hyperlink" Target="https://drive.google.com/file/d/1iFIXCTLs9TiPAjp1qqoy1q8YsccfD6PQ/view" TargetMode="External" Id="R3e67907317e9448f" /><Relationship Type="http://schemas.openxmlformats.org/officeDocument/2006/relationships/hyperlink" Target="https://drive.google.com/file/d/1YFC5oz7LzWBxVh_kRv-_sJH6i8ZDIROD/view" TargetMode="External" Id="Re6c18cb83a8c43b3" /><Relationship Type="http://schemas.openxmlformats.org/officeDocument/2006/relationships/hyperlink" Target="https://drive.google.com/file/d/14BPOWWba2hrTYqk9w3-OXydKspmM7-dw/view" TargetMode="External" Id="R1ede07a8f7094edb" /><Relationship Type="http://schemas.openxmlformats.org/officeDocument/2006/relationships/hyperlink" Target="https://drive.google.com/file/d/1qGExdcvT6yzK7lOprOsQ_N-8Dce1CUXb/view" TargetMode="External" Id="R9d2b9a132a414a43" /><Relationship Type="http://schemas.openxmlformats.org/officeDocument/2006/relationships/hyperlink" Target="https://drive.google.com/file/d/14xqyje1iXyawzy1WV4LBVXPP-ivAKaWn/view" TargetMode="External" Id="R928d33fb0642409e" /><Relationship Type="http://schemas.openxmlformats.org/officeDocument/2006/relationships/hyperlink" Target="https://drive.google.com/file/d/1s1CyOFZgyUkJ-MBPP8qzoDsKCLCrsD_O/view" TargetMode="External" Id="R444549242ee64197" /><Relationship Type="http://schemas.openxmlformats.org/officeDocument/2006/relationships/hyperlink" Target="https://drive.google.com/file/d/1RhBJiqD9OPUKK7IQFa8niAY83uWly7Kd/view" TargetMode="External" Id="R3e1d34c6413d4d80" /><Relationship Type="http://schemas.openxmlformats.org/officeDocument/2006/relationships/hyperlink" Target="https://drive.google.com/file/d/1PXL2Q-10NOPGsZclsFVtfAf24LYXGM-3/view" TargetMode="External" Id="Rfc276853b05f44cf" /><Relationship Type="http://schemas.openxmlformats.org/officeDocument/2006/relationships/hyperlink" Target="https://drive.google.com/file/d/1T3H6WoCa_pP2A7RsTpVj4pXPlnoJlTyg/view" TargetMode="External" Id="Raedbf762abdb466a" /><Relationship Type="http://schemas.openxmlformats.org/officeDocument/2006/relationships/hyperlink" Target="https://drive.google.com/file/d/1TwU3j2Ze3SWgXmdPcwcn5Ds5LgslgZsU/view" TargetMode="External" Id="Rce4662eff442484a" /><Relationship Type="http://schemas.openxmlformats.org/officeDocument/2006/relationships/hyperlink" Target="https://drive.google.com/file/d/1byt8ZB8trTHsscgNKOxVPW0SJr2tgwW2/view" TargetMode="External" Id="Re64e5c89d97f4b2a" /><Relationship Type="http://schemas.openxmlformats.org/officeDocument/2006/relationships/hyperlink" Target="https://hinariocatolico.com.br/oferendas/oferendas-22-b.pdf" TargetMode="External" Id="Rd4cec1894add4168" /><Relationship Type="http://schemas.openxmlformats.org/officeDocument/2006/relationships/hyperlink" Target="https://drive.google.com/file/d/1--yZXhZB2nty6nn08KRnN6Nf3r2lA1QR/view" TargetMode="External" Id="R73c1d31e95624b90" /><Relationship Type="http://schemas.openxmlformats.org/officeDocument/2006/relationships/hyperlink" Target="https://drive.google.com/file/d/1zijoMthiBaJAzNNyAWg3Oo5h5gIQuJOo/view" TargetMode="External" Id="Rb1b7ec4d62174cdb" /><Relationship Type="http://schemas.openxmlformats.org/officeDocument/2006/relationships/hyperlink" Target="https://drive.google.com/file/d/1skmuv2QHKEGLLAgRCgB9vzsfKihZq1XV/view" TargetMode="External" Id="R7434995b326549e1" /><Relationship Type="http://schemas.openxmlformats.org/officeDocument/2006/relationships/hyperlink" Target="https://drive.google.com/file/d/1g5l2dc7bK1N1VUp2RsiUQps0m9rO_Gbp/view" TargetMode="External" Id="Ree195fd6704c47a2" /><Relationship Type="http://schemas.openxmlformats.org/officeDocument/2006/relationships/hyperlink" Target="https://drive.google.com/file/d/1PWJhhmlskA24FauJPff_84g3ajyO1wJf/view" TargetMode="External" Id="R993ff93781154942" /><Relationship Type="http://schemas.openxmlformats.org/officeDocument/2006/relationships/hyperlink" Target="https://drive.google.com/file/d/1ZAo2-PbOu8MwYJhX6bZpBxVrqMywX4Kl/view" TargetMode="External" Id="R3f517fa970054d01" /><Relationship Type="http://schemas.openxmlformats.org/officeDocument/2006/relationships/hyperlink" Target="https://drive.google.com/file/d/1TDFP3UIKOCeYHn7Ga3SxB48Jg1N4dI9c/view" TargetMode="External" Id="R1ee46dc050ff4ea5" /><Relationship Type="http://schemas.openxmlformats.org/officeDocument/2006/relationships/hyperlink" Target="https://drive.google.com/file/d/1Y_YCUV91KCazUY92bdkk5FwZz7HJVWgc/view" TargetMode="External" Id="R0a49d30ee3b1435b" /><Relationship Type="http://schemas.openxmlformats.org/officeDocument/2006/relationships/hyperlink" Target="https://drive.google.com/file/d/1EGgFTK-FQjyfoexykKmIHxnz-7EqFN5C/view" TargetMode="External" Id="R6b883365fa3e4f0d" /><Relationship Type="http://schemas.openxmlformats.org/officeDocument/2006/relationships/hyperlink" Target="https://drive.google.com/file/d/1PDdSaSsxYgm9rSQpBYBb-l6ElHzGuOHp/view" TargetMode="External" Id="R25df6decebb84633" /><Relationship Type="http://schemas.openxmlformats.org/officeDocument/2006/relationships/hyperlink" Target="https://drive.google.com/file/d/1uUd7M7E3QH_xTyWzXDfLTkaSnO09qxd0/view" TargetMode="External" Id="Ra0d9c41e19b14e57" /><Relationship Type="http://schemas.openxmlformats.org/officeDocument/2006/relationships/hyperlink" Target="https://drive.google.com/file/d/12Vv1KZ7y5z2XHSMMiijrkwsfFua-blya/view" TargetMode="External" Id="R64cbb71454b14290" /><Relationship Type="http://schemas.openxmlformats.org/officeDocument/2006/relationships/hyperlink" Target="https://drive.google.com/file/d/1EhumBZMy0QLKidGk5VGD3uW86YJ7VbOS/view" TargetMode="External" Id="R50b4606aea084388" /><Relationship Type="http://schemas.openxmlformats.org/officeDocument/2006/relationships/hyperlink" Target="https://drive.google.com/file/d/1ax4VpTYmMHSHECBJZOqYKcK7gpCP1OPn/view" TargetMode="External" Id="Rc7582e4a6add4976" /><Relationship Type="http://schemas.openxmlformats.org/officeDocument/2006/relationships/hyperlink" Target="https://drive.google.com/file/d/1Yet7hKFAu3jr11gHj0vtbQp3EcQexAcb/view" TargetMode="External" Id="R288f8a46d4ca4a59" /><Relationship Type="http://schemas.openxmlformats.org/officeDocument/2006/relationships/hyperlink" Target="https://drive.google.com/file/d/1oxqJ8cwpwM6A9AwL0L8o3PSq6sQkhIh8/view" TargetMode="External" Id="Rc6a9dcbf85cd4ff5" /><Relationship Type="http://schemas.openxmlformats.org/officeDocument/2006/relationships/hyperlink" Target="https://drive.google.com/file/d/16Vds_x_3BkwQ_efS-JHw19GkM2PmVBex/view" TargetMode="External" Id="R22c5b12adfd644c1" /><Relationship Type="http://schemas.openxmlformats.org/officeDocument/2006/relationships/hyperlink" Target="https://drive.google.com/file/d/1rUPVjVNQOgFE3J-0FsoaFSfKgToHrdkG/view" TargetMode="External" Id="R22fd4dffb40b4c83" /><Relationship Type="http://schemas.openxmlformats.org/officeDocument/2006/relationships/hyperlink" Target="https://drive.google.com/file/d/133pVdJU8kxB_0blexvzobURbZms9tRl2/view" TargetMode="External" Id="Rce3510328262438d" /><Relationship Type="http://schemas.openxmlformats.org/officeDocument/2006/relationships/hyperlink" Target="https://drive.google.com/file/d/1FtKz8cp9FcPxfxfm54FD9aw-K7OCf_wY/view" TargetMode="External" Id="R0465cc9ee0a24f03" /><Relationship Type="http://schemas.openxmlformats.org/officeDocument/2006/relationships/hyperlink" Target="https://drive.google.com/file/d/1NrCMXEITH-Ka0w5PZJ0YLiFrq3HeJrAw/view" TargetMode="External" Id="Rfa0d14049bc646d0" /><Relationship Type="http://schemas.openxmlformats.org/officeDocument/2006/relationships/hyperlink" Target="https://drive.google.com/file/d/143uDSBV_Nv11WD9wbSdG70Yy5sWcwlOb/view" TargetMode="External" Id="Rccc4919d24464121" /><Relationship Type="http://schemas.openxmlformats.org/officeDocument/2006/relationships/hyperlink" Target="https://drive.google.com/file/d/1rMlMP2OpDxZzQGIgH-HgMuTHO59EV4W3/view" TargetMode="External" Id="Rf7f034027c544489" /><Relationship Type="http://schemas.openxmlformats.org/officeDocument/2006/relationships/hyperlink" Target="https://drive.google.com/file/d/1-inJ0eYqLRLDXNVvwM8_TsGIe8Nmmu1X/view" TargetMode="External" Id="R2119beeeb4ff4487" /><Relationship Type="http://schemas.openxmlformats.org/officeDocument/2006/relationships/hyperlink" Target="https://drive.google.com/file/d/1oCezG_GudFGjZ_fnAb3wFkDXipcEPLx2/view" TargetMode="External" Id="R9d457de5b2234a35" /><Relationship Type="http://schemas.openxmlformats.org/officeDocument/2006/relationships/hyperlink" Target="https://drive.google.com/file/d/1MyA5YDz4eJvTbz1sZcdIOdPIRlNFdqmF/view" TargetMode="External" Id="R6031517f27334e91" /><Relationship Type="http://schemas.openxmlformats.org/officeDocument/2006/relationships/hyperlink" Target="https://drive.google.com/file/d/1JS5XC2jL5lAFgSoNTiHmU0QDuwbuexXt/view" TargetMode="External" Id="R50614806a92e4ddb" /><Relationship Type="http://schemas.openxmlformats.org/officeDocument/2006/relationships/hyperlink" Target="https://drive.google.com/file/d/1VIWFYXSuCevXqmw8_rkq9w_w80hxg64L/view" TargetMode="External" Id="Ra1d7b934010c4e56" /><Relationship Type="http://schemas.openxmlformats.org/officeDocument/2006/relationships/hyperlink" Target="https://drive.google.com/file/d/1jDjU5gUBPQFF45t3TqZX9r3yl5h9nq6Y/view" TargetMode="External" Id="Raf22d9d2f2fc49c9" /><Relationship Type="http://schemas.openxmlformats.org/officeDocument/2006/relationships/hyperlink" Target="https://drive.google.com/file/d/1sxyCiVw2pTSViTobHk3uJ4lMFPFvPqxH/view" TargetMode="External" Id="Rd3f0377069144e40" /><Relationship Type="http://schemas.openxmlformats.org/officeDocument/2006/relationships/hyperlink" Target="https://drive.google.com/file/d/1--78y5wq956A_UqoPh0kg6hnLqB1WCq4/view" TargetMode="External" Id="R45e5358127c54650" /><Relationship Type="http://schemas.openxmlformats.org/officeDocument/2006/relationships/hyperlink" Target="https://drive.google.com/file/d/1pIuE3YX_BJx2OWlj6bCSrfvsbsFtp6Ye/view" TargetMode="External" Id="R670c86af4f8346f7" /><Relationship Type="http://schemas.openxmlformats.org/officeDocument/2006/relationships/hyperlink" Target="https://drive.google.com/file/d/1dPFZf9LHq1VpUpcSXu6zfR1o7n6FSGWb/view" TargetMode="External" Id="R4ddd0596b8734679" /><Relationship Type="http://schemas.openxmlformats.org/officeDocument/2006/relationships/hyperlink" Target="https://drive.google.com/file/d/1x4PmB7oeNUasKApsMI29aPX84r7gfOkz/view" TargetMode="External" Id="R7653b47a6bec4e93" /><Relationship Type="http://schemas.openxmlformats.org/officeDocument/2006/relationships/hyperlink" Target="https://drive.google.com/file/d/1cnVHZW7xfGlcJ5zEIol4n9FU33gh9vv5/view" TargetMode="External" Id="Rbf01b790f4f64383" /><Relationship Type="http://schemas.openxmlformats.org/officeDocument/2006/relationships/hyperlink" Target="https://drive.google.com/file/d/1kwqeMk-0x2GFxgCMxMmkq1eQjmeivj90/view" TargetMode="External" Id="Rfe638188b6e74565" /><Relationship Type="http://schemas.openxmlformats.org/officeDocument/2006/relationships/hyperlink" Target="https://drive.google.com/file/d/1ATSH2ZAXM49qI03zLX4yyYIfjRS6tqJZ/view" TargetMode="External" Id="Rd862a781ebed4a7b" /><Relationship Type="http://schemas.openxmlformats.org/officeDocument/2006/relationships/hyperlink" Target="https://drive.google.com/file/d/14Vl49PA7grDQPW33fjfaVK6R6M2CK746/view" TargetMode="External" Id="R7d6fc0c6905742f5" /><Relationship Type="http://schemas.openxmlformats.org/officeDocument/2006/relationships/hyperlink" Target="https://drive.google.com/file/d/1x770F8e0laelSKL-M779Gaj3Gcng3Act/view" TargetMode="External" Id="R8bd743d38468499e" /><Relationship Type="http://schemas.openxmlformats.org/officeDocument/2006/relationships/hyperlink" Target="https://drive.google.com/file/d/1rT0ke9LhbEFEeWrKo4bVWpecX9FwkEQm/view" TargetMode="External" Id="R42f4c99b0e214c0e" /><Relationship Type="http://schemas.openxmlformats.org/officeDocument/2006/relationships/hyperlink" Target="https://drive.google.com/file/d/1-UbK3zkUHPqlZd8bkxvHWEyItk1A26VB/view" TargetMode="External" Id="Redc42380b19f4615" /><Relationship Type="http://schemas.openxmlformats.org/officeDocument/2006/relationships/hyperlink" Target="https://drive.google.com/file/d/1MY4yNtj5kEAbiAghE-9Tg0V9vP6DEC8a/view" TargetMode="External" Id="R46e7710be6dd41d9" /><Relationship Type="http://schemas.openxmlformats.org/officeDocument/2006/relationships/hyperlink" Target="https://drive.google.com/file/d/1hJu9gl7Sjk96YLKgyOgzFe-UjlPGKhUD/view" TargetMode="External" Id="R03efc3acbb6949b9" /><Relationship Type="http://schemas.openxmlformats.org/officeDocument/2006/relationships/hyperlink" Target="https://drive.google.com/file/d/1qEegJgUnWDwuDQ5L10OMoPqPuYBSGoVW/view" TargetMode="External" Id="Ra732cd5fdcbb4002" /><Relationship Type="http://schemas.openxmlformats.org/officeDocument/2006/relationships/hyperlink" Target="https://drive.google.com/file/d/1j9xdHQ2nBPfoDY8r0Yg8r4wUBIb4-zR2/view" TargetMode="External" Id="R2463548fe00544a1" /><Relationship Type="http://schemas.openxmlformats.org/officeDocument/2006/relationships/hyperlink" Target="https://drive.google.com/file/d/1l1MoSBBWXjsZt3wabXK4IVGF26Fx72wa/view" TargetMode="External" Id="R983658c0042a4a2a" /><Relationship Type="http://schemas.openxmlformats.org/officeDocument/2006/relationships/hyperlink" Target="https://drive.google.com/file/d/1jyu3pBqecki0XB_kKxkw0eROJLZHjtCZ/view" TargetMode="External" Id="R0d5594da500848f7" /><Relationship Type="http://schemas.openxmlformats.org/officeDocument/2006/relationships/hyperlink" Target="https://drive.google.com/file/d/1HMdgcdYASBFGSWTaA91J02KhkC7nsCDE/view" TargetMode="External" Id="R428d09a39c3a4c2f" /><Relationship Type="http://schemas.openxmlformats.org/officeDocument/2006/relationships/hyperlink" Target="https://drive.google.com/file/d/1rkK_qjWBUCQQ12QzfEVnS29hZgLV7bpV/view" TargetMode="External" Id="R6714ee525e2b4d29" /><Relationship Type="http://schemas.openxmlformats.org/officeDocument/2006/relationships/hyperlink" Target="https://drive.google.com/file/d/1NjddLlifDDsuZ7OCxZMu2IWLY7DDTd4S/view" TargetMode="External" Id="R4f383c19eeb14218" /><Relationship Type="http://schemas.openxmlformats.org/officeDocument/2006/relationships/hyperlink" Target="https://drive.google.com/file/d/1CC15r4z6wpFMXNDILpmjxnCIlJAbIzoc/view" TargetMode="External" Id="Rc192e92491fc4564" /><Relationship Type="http://schemas.openxmlformats.org/officeDocument/2006/relationships/hyperlink" Target="https://drive.google.com/file/d/1MjygsqeCkEJUcXEcNuR6PpGMrtLIR30C/view" TargetMode="External" Id="Rf9b053e7253d43ba" /><Relationship Type="http://schemas.openxmlformats.org/officeDocument/2006/relationships/hyperlink" Target="https://drive.google.com/file/d/18_pv17HYE-lsxIV_4VAoDP56beMX84ul/view" TargetMode="External" Id="Rcf8ef652df044152" /><Relationship Type="http://schemas.openxmlformats.org/officeDocument/2006/relationships/hyperlink" Target="https://drive.google.com/file/d/1fhd8XOdJfofaKu3uUP6g7FJdhfnFrTBA/view" TargetMode="External" Id="R7fd786e827e54bbb" /><Relationship Type="http://schemas.openxmlformats.org/officeDocument/2006/relationships/hyperlink" Target="https://drive.google.com/file/d/1PTTQNVVNRy3mIWtvnzjuvDtcCn0wzsLK/view" TargetMode="External" Id="R089110e23df24136" /><Relationship Type="http://schemas.openxmlformats.org/officeDocument/2006/relationships/hyperlink" Target="https://drive.google.com/file/d/1cAGRtRNeWLJt4EBigtUC9N6Q5oB3PIZH/view" TargetMode="External" Id="Rb851f4a248db4b2d" /><Relationship Type="http://schemas.openxmlformats.org/officeDocument/2006/relationships/hyperlink" Target="https://drive.google.com/file/d/13wd1vv_VSJmCi_-dsDd8Q1HcoPWREgUI/view" TargetMode="External" Id="R6261ff19a5794395" /><Relationship Type="http://schemas.openxmlformats.org/officeDocument/2006/relationships/hyperlink" Target="https://drive.google.com/file/d/13IWkhWvO6VwkZ9ibI2HsJ1_d0zMbDBt8/view" TargetMode="External" Id="R20e35d388d844f93" /><Relationship Type="http://schemas.openxmlformats.org/officeDocument/2006/relationships/hyperlink" Target="https://drive.google.com/file/d/1nG3gAq3X1NTCIgqJGA2Q-oaootvTFbWG/view" TargetMode="External" Id="Rc051412700b14897" /><Relationship Type="http://schemas.openxmlformats.org/officeDocument/2006/relationships/hyperlink" Target="https://drive.google.com/file/d/10lDSYbsGsbhCNYyQj6mcY5tUmfqe7qw5/view" TargetMode="External" Id="R207155ac2570494b" /><Relationship Type="http://schemas.openxmlformats.org/officeDocument/2006/relationships/hyperlink" Target="https://drive.google.com/file/d/1bKMs70oG2pakooItFVRG9HtYlmh6E9Du/view" TargetMode="External" Id="R7729bcc7eafc4392" /><Relationship Type="http://schemas.openxmlformats.org/officeDocument/2006/relationships/hyperlink" Target="https://drive.google.com/file/d/1Tvcrx8euzYT2e809BzEwfe5jxlK00t2q/view" TargetMode="External" Id="Rcac4a0cc515a4e6e" /><Relationship Type="http://schemas.openxmlformats.org/officeDocument/2006/relationships/hyperlink" Target="https://drive.google.com/file/d/1Xr1s_nJJAKvsRToBMQwSeyGw89jGfryq/view" TargetMode="External" Id="R72749a2eb966443b" /><Relationship Type="http://schemas.openxmlformats.org/officeDocument/2006/relationships/hyperlink" Target="https://drive.google.com/file/d/164X1a8I4yqlZiQSsVunhkj8GCaYpCPK7/view" TargetMode="External" Id="R7caf24a64e7b4ce2" /><Relationship Type="http://schemas.openxmlformats.org/officeDocument/2006/relationships/hyperlink" Target="https://drive.google.com/file/d/1zCrJGieiIY8Tzo2XRnZ_vXU9Ya1ovOrA/view" TargetMode="External" Id="Ra61b335132fb4029" /><Relationship Type="http://schemas.openxmlformats.org/officeDocument/2006/relationships/hyperlink" Target="https://drive.google.com/file/d/188NhGZYTRpkiQArOvdhcRKFVHWAOl-N0/view" TargetMode="External" Id="R31f3fc2447084860" /><Relationship Type="http://schemas.openxmlformats.org/officeDocument/2006/relationships/hyperlink" Target="https://drive.google.com/file/d/1OEkcJNm0Utsi8Do9jD0TePSwVP5Vh30A/view" TargetMode="External" Id="R7c707500f6664373" /><Relationship Type="http://schemas.openxmlformats.org/officeDocument/2006/relationships/hyperlink" Target="https://drive.google.com/file/d/1h0tB8cOgqFdbKtnZBGUbyAwiye0SQ2VW/view" TargetMode="External" Id="R40771f2ab28d4d2d" /><Relationship Type="http://schemas.openxmlformats.org/officeDocument/2006/relationships/hyperlink" Target="https://drive.google.com/file/d/13jBjMHQ8-Z9-i1iXtc-qBmt5Ri-ao_i2/view" TargetMode="External" Id="R24e704c912c54198" /><Relationship Type="http://schemas.openxmlformats.org/officeDocument/2006/relationships/hyperlink" Target="https://drive.google.com/file/d/197aOtKmNq3B92aNHTt2hOd_zaZXVF5rd/view" TargetMode="External" Id="Rb8fc85e010454a75" /><Relationship Type="http://schemas.openxmlformats.org/officeDocument/2006/relationships/hyperlink" Target="https://drive.google.com/file/d/1BnCHJZUqX1f4Q345wdbminwxqzIn-WTV/view" TargetMode="External" Id="Rf906e7068c9b4d0e" /><Relationship Type="http://schemas.openxmlformats.org/officeDocument/2006/relationships/hyperlink" Target="https://drive.google.com/file/d/13TgsJdCN4elCYm9N3vVD8_BVQDNX6S8C/view" TargetMode="External" Id="R7041159ba9b440b8" /><Relationship Type="http://schemas.openxmlformats.org/officeDocument/2006/relationships/hyperlink" Target="https://drive.google.com/file/d/1hrq9svs0gtfUf38OLm53Dy7YSYmj2BEc/view" TargetMode="External" Id="Rf9d7042dbcbd4cae" /><Relationship Type="http://schemas.openxmlformats.org/officeDocument/2006/relationships/hyperlink" Target="https://hinariocatolico.com.br/oferendas/oferendas-18-c.pdf" TargetMode="External" Id="Rf9350fcfbe0e4fc2" /><Relationship Type="http://schemas.openxmlformats.org/officeDocument/2006/relationships/comments" Target="/xl/comments6.xml" Id="Rd1566dc2d58c4a2c" /><Relationship Type="http://schemas.openxmlformats.org/officeDocument/2006/relationships/vmlDrawing" Target="/xl/drawings/vmldrawing6.vml" Id="Ra57dd32cf298470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iOpKdZ2SMq0B23CmdymYeSvqjaWM-htk/view" TargetMode="External" Id="R4d95ac045212418e" /><Relationship Type="http://schemas.openxmlformats.org/officeDocument/2006/relationships/hyperlink" Target="https://drive.google.com/file/d/10Qyknwu6jKZfw6Vf7pLJ9nF-BEVHVFCD/view" TargetMode="External" Id="R753bf9163e7048bf" /><Relationship Type="http://schemas.openxmlformats.org/officeDocument/2006/relationships/hyperlink" Target="https://drive.google.com/file/d/1zetnd4-gvTPjCq7w-25POhmq1tRxbeJN/view" TargetMode="External" Id="R60a08286a98342f5" /><Relationship Type="http://schemas.openxmlformats.org/officeDocument/2006/relationships/hyperlink" Target="https://drive.google.com/file/d/1yISl9TqeQiXLii69dmrg9x2LicFCtu4i/view" TargetMode="External" Id="R59c2d265ff0c4f5c" /><Relationship Type="http://schemas.openxmlformats.org/officeDocument/2006/relationships/hyperlink" Target="https://drive.google.com/file/d/1CPb2n0oDwJwibFWknTWp9llORq348Xo4/view" TargetMode="External" Id="Rbc49c01a08ae416a" /><Relationship Type="http://schemas.openxmlformats.org/officeDocument/2006/relationships/hyperlink" Target="https://drive.google.com/file/d/13n73IJqEwXiSQ9w5ynek7WFCF7ajfVpF/view" TargetMode="External" Id="R3f6181911eb04ef4" /><Relationship Type="http://schemas.openxmlformats.org/officeDocument/2006/relationships/hyperlink" Target="https://drive.google.com/file/d/1FeooL92iO6dCRGLKVa9pJKNddOUYe7TT/view" TargetMode="External" Id="R5b08b631caa44bb2" /><Relationship Type="http://schemas.openxmlformats.org/officeDocument/2006/relationships/hyperlink" Target="https://drive.google.com/file/d/1fk3uEKuZ8NS0hpZWjxbbi31XUjhmPT8y/view" TargetMode="External" Id="R77b06f3bb77b45a2" /><Relationship Type="http://schemas.openxmlformats.org/officeDocument/2006/relationships/hyperlink" Target="https://drive.google.com/file/d/1JPCQg5xighAcrwcofwRfy3UbLgEUlkOq/view" TargetMode="External" Id="Rf1755f5732e34465" /><Relationship Type="http://schemas.openxmlformats.org/officeDocument/2006/relationships/hyperlink" Target="https://drive.google.com/file/d/1E2qyrs1-1bEuHMtRrqWa-pFlZzKfoc_P/view" TargetMode="External" Id="Rb570892a15f64a3e" /><Relationship Type="http://schemas.openxmlformats.org/officeDocument/2006/relationships/hyperlink" Target="https://drive.google.com/file/d/10YXNzs75DJb1irhzHW9NVYtQ6YcqW4Fc/view" TargetMode="External" Id="Re03d3bafe84c4e7a" /><Relationship Type="http://schemas.openxmlformats.org/officeDocument/2006/relationships/hyperlink" Target="https://drive.google.com/file/d/12edyLBItzNAOMHw0IDtRqWSzaYS9OVD-/view" TargetMode="External" Id="R230bb22416f54686" /><Relationship Type="http://schemas.openxmlformats.org/officeDocument/2006/relationships/hyperlink" Target="https://drive.google.com/file/d/1j3dzYhXjymlgFJSmQF919rrD_ETpNdtl/view" TargetMode="External" Id="Rb83228d5dc744278" /><Relationship Type="http://schemas.openxmlformats.org/officeDocument/2006/relationships/hyperlink" Target="https://drive.google.com/file/d/1BEpz059bNzj1YlNALCrcncNiF31Fl34t/view" TargetMode="External" Id="Ra195561f698943a0" /><Relationship Type="http://schemas.openxmlformats.org/officeDocument/2006/relationships/hyperlink" Target="https://drive.google.com/file/d/1DDgXv9dp4JvEQjYVxLcP-i66umUDuWLQ/view" TargetMode="External" Id="R638aa92b0e0e4cbe" /><Relationship Type="http://schemas.openxmlformats.org/officeDocument/2006/relationships/hyperlink" Target="https://drive.google.com/file/d/1r0ey0FjT7vgowThhH_5LmVcl6bAI_Lk7/view" TargetMode="External" Id="R1a9f1bad8b74456b" /><Relationship Type="http://schemas.openxmlformats.org/officeDocument/2006/relationships/hyperlink" Target="https://drive.google.com/file/d/19fWkWyMIRlHJadJjhG5eWJTva3AmTZPx/view" TargetMode="External" Id="R14b18f2c08aa458f" /><Relationship Type="http://schemas.openxmlformats.org/officeDocument/2006/relationships/hyperlink" Target="https://drive.google.com/file/d/143uDSBV_Nv11WD9wbSdG70Yy5sWcwlOb/view" TargetMode="External" Id="R2b23c71a583b4d24" /><Relationship Type="http://schemas.openxmlformats.org/officeDocument/2006/relationships/hyperlink" Target="https://drive.google.com/file/d/1cYkkXnFZARdwZTNHbg_nfqRpPgQMlgLx/view" TargetMode="External" Id="Recf0946e0b43407f" /><Relationship Type="http://schemas.openxmlformats.org/officeDocument/2006/relationships/hyperlink" Target="https://drive.google.com/file/d/1eKJU98D3rmDIfEMmvYnrKW8650zQV_jw/view" TargetMode="External" Id="R5eb09681a988436c" /><Relationship Type="http://schemas.openxmlformats.org/officeDocument/2006/relationships/hyperlink" Target="https://drive.google.com/file/d/1NjddLlifDDsuZ7OCxZMu2IWLY7DDTd4S/view" TargetMode="External" Id="R2a9fe3ccd26f4484" /><Relationship Type="http://schemas.openxmlformats.org/officeDocument/2006/relationships/hyperlink" Target="https://drive.google.com/file/d/1xDTOzoLeHjv5Imm0cmYmInN5VG-BxS2e/view" TargetMode="External" Id="R32ba371d98b04cb4" /><Relationship Type="http://schemas.openxmlformats.org/officeDocument/2006/relationships/hyperlink" Target="https://drive.google.com/file/d/1Z96f6BExrYGxeyw6QmXsY9yf2nvonnfz/view" TargetMode="External" Id="R95a0459f06d04637" /><Relationship Type="http://schemas.openxmlformats.org/officeDocument/2006/relationships/hyperlink" Target="https://drive.google.com/file/d/1qlfNFj-yCI5rRRQGdxRP5mYmf7Ys_Cxq/view" TargetMode="External" Id="R24a23ba720a14ba0" /><Relationship Type="http://schemas.openxmlformats.org/officeDocument/2006/relationships/hyperlink" Target="https://drive.google.com/file/d/1NWU3FibzW8FoB8tFjpG37hEOlZd2frfi/view" TargetMode="External" Id="R9ba31a2932f14266" /><Relationship Type="http://schemas.openxmlformats.org/officeDocument/2006/relationships/hyperlink" Target="https://drive.google.com/file/d/1qU_Q-N9DNowIxb1zQwlZflsjR-2B226f/view" TargetMode="External" Id="Rfafe38663c17441c" /><Relationship Type="http://schemas.openxmlformats.org/officeDocument/2006/relationships/hyperlink" Target="https://drive.google.com/file/d/1aYpNLgWwKiTv6lWPKNftIoNZdAtk3hrI/view" TargetMode="External" Id="R01fdc2408a26454c" /><Relationship Type="http://schemas.openxmlformats.org/officeDocument/2006/relationships/hyperlink" Target="https://drive.google.com/file/d/1Eu5SkKGmuB_mY0NJeJQFhZklvgZbxam7/view" TargetMode="External" Id="R4ea5c02f84324532" /><Relationship Type="http://schemas.openxmlformats.org/officeDocument/2006/relationships/hyperlink" Target="https://drive.google.com/file/d/1ARjwoLeyZHd6qFlOkYIbrHAs0AFQsKoe/view" TargetMode="External" Id="R67f5b12a3fda42ad" /><Relationship Type="http://schemas.openxmlformats.org/officeDocument/2006/relationships/hyperlink" Target="https://drive.google.com/file/d/1MRjGJ81I9s_UoBYAcZmHFIDGWZGgINTU/view" TargetMode="External" Id="Rdb50993f8d564a73" /><Relationship Type="http://schemas.openxmlformats.org/officeDocument/2006/relationships/hyperlink" Target="https://drive.google.com/file/d/1bglXKdC8eKG_h4B-r8HoFWp8qedno63S/view" TargetMode="External" Id="Rb9f773b8134c4e1a" /><Relationship Type="http://schemas.openxmlformats.org/officeDocument/2006/relationships/hyperlink" Target="https://drive.google.com/file/d/1yJyIhw0A1Gl9CpXQyPJBnC41gdlMJoQJ/view" TargetMode="External" Id="Rd8415c5313ef45c8" /><Relationship Type="http://schemas.openxmlformats.org/officeDocument/2006/relationships/hyperlink" Target="https://drive.google.com/file/d/1GZtwXx3huIdq0hHvIexnuBOPpWGSpDea/view" TargetMode="External" Id="R9264780255e74bb0" /><Relationship Type="http://schemas.openxmlformats.org/officeDocument/2006/relationships/hyperlink" Target="https://drive.google.com/file/d/1hPZPeImz-vrgZCn1okGTsPRMGWwUiLt0/view" TargetMode="External" Id="R965837143d654648" /><Relationship Type="http://schemas.openxmlformats.org/officeDocument/2006/relationships/hyperlink" Target="https://drive.google.com/file/d/1z-HezBUAXvpB-f9hFsRcs4s9CNBN63tu/view" TargetMode="External" Id="R5292c6954f704a4e" /><Relationship Type="http://schemas.openxmlformats.org/officeDocument/2006/relationships/hyperlink" Target="https://drive.google.com/file/d/1IMHCAaMF-CUI8P80sl2HyQtObLtXoYwm/view" TargetMode="External" Id="R927ab1d3239f4c8d" /><Relationship Type="http://schemas.openxmlformats.org/officeDocument/2006/relationships/hyperlink" Target="https://drive.google.com/file/d/1oF-kr3wqTTv5ba0Vn8bndvABtjHVHjZa/view" TargetMode="External" Id="R27d7c348a531408c" /><Relationship Type="http://schemas.openxmlformats.org/officeDocument/2006/relationships/hyperlink" Target="https://drive.google.com/file/d/10-fno2B4DTGR6nVOxqUTSojhGyVEf5Px/view" TargetMode="External" Id="Rc03bc13567274c3f" /><Relationship Type="http://schemas.openxmlformats.org/officeDocument/2006/relationships/hyperlink" Target="https://drive.google.com/file/d/11qM4P3qSRIr84VeX9sZiKZB1uxjbnrp7/view" TargetMode="External" Id="R47481175069548f1" /><Relationship Type="http://schemas.openxmlformats.org/officeDocument/2006/relationships/hyperlink" Target="https://drive.google.com/file/d/12Ob26JkHv9ISQng7JX7HxmZrtLBJall8/view" TargetMode="External" Id="Re8b5d7cec31c44e9" /><Relationship Type="http://schemas.openxmlformats.org/officeDocument/2006/relationships/hyperlink" Target="https://drive.google.com/file/d/1u4uQxt2O6IzgHLRuIafI_6nP4oST6uRp/view" TargetMode="External" Id="R24c250d4eb0a42ad" /><Relationship Type="http://schemas.openxmlformats.org/officeDocument/2006/relationships/hyperlink" Target="https://drive.google.com/file/d/18Ck7en6SJ12OowJEWZCQNVP_Zr0bbMkK/view" TargetMode="External" Id="R0c34095a612d48f2" /><Relationship Type="http://schemas.openxmlformats.org/officeDocument/2006/relationships/hyperlink" Target="https://drive.google.com/file/d/1VpqpJOPyhPTh_Oy5BKi7g3HDW-dUr15Q/view" TargetMode="External" Id="R1b4e0f9de90549a4" /><Relationship Type="http://schemas.openxmlformats.org/officeDocument/2006/relationships/hyperlink" Target="https://drive.google.com/file/d/1J0PRII9wLFrjjChFgnXVImo1PzYeAfvG/view" TargetMode="External" Id="R029ed8644ec645a5" /><Relationship Type="http://schemas.openxmlformats.org/officeDocument/2006/relationships/hyperlink" Target="https://drive.google.com/file/d/1t158na6a-ZWvJhPBN4cy7A-Gk1hHNIdG/view" TargetMode="External" Id="R7e9eac33697c40f8" /><Relationship Type="http://schemas.openxmlformats.org/officeDocument/2006/relationships/hyperlink" Target="https://drive.google.com/file/d/1RjKnBHtU_q66iDfH4RbyI0TCyLoAUMJn/view" TargetMode="External" Id="R8acb1db5bff54987" /><Relationship Type="http://schemas.openxmlformats.org/officeDocument/2006/relationships/hyperlink" Target="https://drive.google.com/file/d/1oF_Q1u7_1QAkPC7ApobVfrHsOyLe79H_/view" TargetMode="External" Id="Rf3b8606083764c60" /><Relationship Type="http://schemas.openxmlformats.org/officeDocument/2006/relationships/hyperlink" Target="https://drive.google.com/file/d/1oCK92_hYAJZNd5bPkpKnvfaebWMnhspX/view" TargetMode="External" Id="R6e2d77dfa3974999" /><Relationship Type="http://schemas.openxmlformats.org/officeDocument/2006/relationships/hyperlink" Target="https://drive.google.com/file/d/1t8nmWcT1AI86al0latV-jRWoT794s2Pf/view" TargetMode="External" Id="Raab6539d62b046ba" /><Relationship Type="http://schemas.openxmlformats.org/officeDocument/2006/relationships/hyperlink" Target="https://drive.google.com/file/d/15IsH7-HvuCQc-6_2YRF6sz2YvJB6DhPD/view" TargetMode="External" Id="R8338ac3ea4314d8f" /><Relationship Type="http://schemas.openxmlformats.org/officeDocument/2006/relationships/hyperlink" Target="https://drive.google.com/file/d/1IJ0wlw9VFcuAmHApYCWz_M-oT9zb1VLq/view" TargetMode="External" Id="Rc4940fb2004847c2" /><Relationship Type="http://schemas.openxmlformats.org/officeDocument/2006/relationships/hyperlink" Target="https://drive.google.com/file/d/1yLEgM0_3ps6j-SpJbwZgF7REPhW74eIp/view" TargetMode="External" Id="R9a91a98f2bc44904" /><Relationship Type="http://schemas.openxmlformats.org/officeDocument/2006/relationships/hyperlink" Target="https://drive.google.com/file/d/1nhDL5Jd2SQsexrIGdYFwDcC0gnII1tVA/view" TargetMode="External" Id="R940da6705fa0418e" /><Relationship Type="http://schemas.openxmlformats.org/officeDocument/2006/relationships/hyperlink" Target="https://drive.google.com/file/d/13Gch9G16b18Nz-xMuXqw5MRYF90fiWsI/view" TargetMode="External" Id="Rb7cb3841c0b84d6f" /><Relationship Type="http://schemas.openxmlformats.org/officeDocument/2006/relationships/hyperlink" Target="https://drive.google.com/file/d/1KCRmUZTvegErrYWb_A_zRZyp5KAKqme_/view" TargetMode="External" Id="R1204a2395ea24e21" /><Relationship Type="http://schemas.openxmlformats.org/officeDocument/2006/relationships/hyperlink" Target="https://drive.google.com/file/d/17UoDkXPwNXi73rTQX1-WzTzxnC5RgZ8N/view" TargetMode="External" Id="R0772bc8946a54a49" /><Relationship Type="http://schemas.openxmlformats.org/officeDocument/2006/relationships/hyperlink" Target="https://drive.google.com/file/d/1sw26crmpGz-iP4qjVJcCDMqUMrRHJ51p/view" TargetMode="External" Id="R4e5903954ffe47a6" /><Relationship Type="http://schemas.openxmlformats.org/officeDocument/2006/relationships/hyperlink" Target="https://drive.google.com/file/d/1IlijaUQWXdLHs1_rJP2Bf66RXoZm3QQJ/view" TargetMode="External" Id="R37c9d6e3956949b7" /><Relationship Type="http://schemas.openxmlformats.org/officeDocument/2006/relationships/hyperlink" Target="https://drive.google.com/file/d/1Y5byq6oRenACV3jJB6VQsW1cDssLeCKe/view" TargetMode="External" Id="Rdc995da8f4eb438a" /><Relationship Type="http://schemas.openxmlformats.org/officeDocument/2006/relationships/hyperlink" Target="https://drive.google.com/file/d/1QIbZnz-PnKuF-rVonz4nlQdo1IFH4MVZ/view" TargetMode="External" Id="R4ae7b7a11ac14166" /><Relationship Type="http://schemas.openxmlformats.org/officeDocument/2006/relationships/hyperlink" Target="https://drive.google.com/file/d/1EdbnG6XI25bYu78yTxDdloJv1YIGhycg/view" TargetMode="External" Id="R26890d12fe134fe0" /><Relationship Type="http://schemas.openxmlformats.org/officeDocument/2006/relationships/hyperlink" Target="https://drive.google.com/file/d/1o4SneSrg7sNfxUu64BFr_qrLkl3crdNQ/view" TargetMode="External" Id="Rb4bfd00fb10c42cc" /><Relationship Type="http://schemas.openxmlformats.org/officeDocument/2006/relationships/hyperlink" Target="https://drive.google.com/file/d/165bhL-OssGWSdQ_WvCnNM3KQFBAlCYoR/view" TargetMode="External" Id="Ra96b362e3b484d78" /><Relationship Type="http://schemas.openxmlformats.org/officeDocument/2006/relationships/hyperlink" Target="https://drive.google.com/file/d/1PoYQ7SDaRMEGx8MXCOgXbq3F1XkXHpRm/view" TargetMode="External" Id="Re5b750a43e124b8a" /><Relationship Type="http://schemas.openxmlformats.org/officeDocument/2006/relationships/hyperlink" Target="https://drive.google.com/file/d/1FCQqSP8NjYEr-5S6hxGX5srmdv95Jdsf/view" TargetMode="External" Id="Rabee41a2ded641a8" /><Relationship Type="http://schemas.openxmlformats.org/officeDocument/2006/relationships/hyperlink" Target="https://drive.google.com/file/d/1q6A4h8MjsiMDobsg48RAqaJOsMBznPWw/view" TargetMode="External" Id="R683735e8e9604bf0" /><Relationship Type="http://schemas.openxmlformats.org/officeDocument/2006/relationships/hyperlink" Target="https://drive.google.com/file/d/1YerbAh8EhQJwI3-uAAc9QgBBeUrRnklE/view" TargetMode="External" Id="R01daa183c52040f0" /><Relationship Type="http://schemas.openxmlformats.org/officeDocument/2006/relationships/hyperlink" Target="https://drive.google.com/file/d/1qKTtAkPSdEWBqeDPmVGJbGWx06vQOZ8B/view" TargetMode="External" Id="R7dfebc88e7594077" /><Relationship Type="http://schemas.openxmlformats.org/officeDocument/2006/relationships/hyperlink" Target="https://drive.google.com/file/d/1KlJbhdFqoESoZZ8Ja-nu-tPUPwduB-xY/view" TargetMode="External" Id="R5c8f2e6579c6496a" /><Relationship Type="http://schemas.openxmlformats.org/officeDocument/2006/relationships/hyperlink" Target="https://drive.google.com/file/d/1eiRUHfTCRwJdr66YVHVR6Ju9ixduC5KC/view" TargetMode="External" Id="Rc3b8cb8014044621" /><Relationship Type="http://schemas.openxmlformats.org/officeDocument/2006/relationships/hyperlink" Target="https://drive.google.com/file/d/117vDt06OU2JpmpIaBGwgG_Hvc67cDNGO/view" TargetMode="External" Id="R2119d988d908457e" /><Relationship Type="http://schemas.openxmlformats.org/officeDocument/2006/relationships/hyperlink" Target="https://drive.google.com/file/d/1Ts7hp33achitj9YIgl7gUltfwJUdb-Ut/view" TargetMode="External" Id="Reca2d19fe5114544" /><Relationship Type="http://schemas.openxmlformats.org/officeDocument/2006/relationships/hyperlink" Target="https://drive.google.com/file/d/1E_iKwvYVuVlN0l7SRPpsDiYAeQ19e4xY/view" TargetMode="External" Id="Raebebc26bc2e4551" /><Relationship Type="http://schemas.openxmlformats.org/officeDocument/2006/relationships/hyperlink" Target="https://drive.google.com/file/d/1oFOztXxMVoqB2EqPaVVXaBa5rrzCzXSg/view" TargetMode="External" Id="R05b155540a9943d1" /><Relationship Type="http://schemas.openxmlformats.org/officeDocument/2006/relationships/hyperlink" Target="https://drive.google.com/file/d/1DRu4ixShYECXU63miwyB0UsZEBXRkjXQ/view" TargetMode="External" Id="Rcb1c6db858ed419e" /><Relationship Type="http://schemas.openxmlformats.org/officeDocument/2006/relationships/hyperlink" Target="https://drive.google.com/file/d/1XFrsnENSlIUHxPtMLXJfDm_j1ZU4gK8q/view" TargetMode="External" Id="R94b1c0fdfb92477b" /><Relationship Type="http://schemas.openxmlformats.org/officeDocument/2006/relationships/hyperlink" Target="https://drive.google.com/file/d/1RhHkvGpj0F-rFn1j_lBP6XehZ5d8p4n7/view" TargetMode="External" Id="R679968beb7dc4ee9" /><Relationship Type="http://schemas.openxmlformats.org/officeDocument/2006/relationships/hyperlink" Target="https://drive.google.com/file/d/1zAwui5wQ3iulc5_AyWrvSYvBeJbPAq0t/view" TargetMode="External" Id="R9cd9caac06954d3a" /><Relationship Type="http://schemas.openxmlformats.org/officeDocument/2006/relationships/hyperlink" Target="https://drive.google.com/file/d/1pvWEdcna_3lTTC3Nf1l6raIVTjC43z7W/view" TargetMode="External" Id="Re28e922fe1e643a5" /><Relationship Type="http://schemas.openxmlformats.org/officeDocument/2006/relationships/hyperlink" Target="https://drive.google.com/file/d/1lAdOIHmY3qYAmxXV-yXyWOPw-nJn_eAZ/view" TargetMode="External" Id="Rb3202255d53241c3" /><Relationship Type="http://schemas.openxmlformats.org/officeDocument/2006/relationships/hyperlink" Target="https://drive.google.com/file/d/1M9LKqEQEgCMdKh5TKQEBJp7O-hLERYsp/view" TargetMode="External" Id="Raacc858868b346eb" /><Relationship Type="http://schemas.openxmlformats.org/officeDocument/2006/relationships/hyperlink" Target="https://drive.google.com/file/d/1SXwn6QnP7KgUy5X5D-9eGekODA4Bf0pq/view" TargetMode="External" Id="Rf7080c210dfd4bb1" /><Relationship Type="http://schemas.openxmlformats.org/officeDocument/2006/relationships/hyperlink" Target="https://drive.google.com/file/d/1ZiCMQ43htDGgpjCaUk0-wKVNtakO3AXN/view" TargetMode="External" Id="R2f59c5b08f5c4a64" /><Relationship Type="http://schemas.openxmlformats.org/officeDocument/2006/relationships/hyperlink" Target="https://drive.google.com/file/d/1yzPyYLGeXgjkV7WPi0aU22HPJh_ta4cT/view" TargetMode="External" Id="Rcfca92956c9c406d" /><Relationship Type="http://schemas.openxmlformats.org/officeDocument/2006/relationships/hyperlink" Target="https://drive.google.com/file/d/13_r6uJWkG8OZYkvMruwgio4rUMBmTP6K/view" TargetMode="External" Id="R4cf64472cbfc4b47" /><Relationship Type="http://schemas.openxmlformats.org/officeDocument/2006/relationships/hyperlink" Target="https://drive.google.com/file/d/1yA2YSD0iEGZC9yDWvBJnyceDRcjgrDnj/view" TargetMode="External" Id="R1735892965ee4c43" /><Relationship Type="http://schemas.openxmlformats.org/officeDocument/2006/relationships/hyperlink" Target="https://drive.google.com/file/d/1-c09go39kncSXwQu8uE0WdDRVqn_WUgZ/view" TargetMode="External" Id="R4679ea673ead47de" /><Relationship Type="http://schemas.openxmlformats.org/officeDocument/2006/relationships/hyperlink" Target="https://drive.google.com/file/d/1GSHx5g-QnXM3LEg2AJpZ1o2tSLwJaEo1/view" TargetMode="External" Id="R31c87a2f52754acb" /><Relationship Type="http://schemas.openxmlformats.org/officeDocument/2006/relationships/hyperlink" Target="https://drive.google.com/file/d/1_WTjSO74Do2FnILxhySN0mSysykM_Azw/view" TargetMode="External" Id="R41e4d29803484733" /><Relationship Type="http://schemas.openxmlformats.org/officeDocument/2006/relationships/hyperlink" Target="https://drive.google.com/file/d/1bocFY68kGVnB1wKYM1PleJmBoW5LV4CC/view" TargetMode="External" Id="R37223869e9f246c0" /><Relationship Type="http://schemas.openxmlformats.org/officeDocument/2006/relationships/hyperlink" Target="https://drive.google.com/file/d/1xoaYJ8yEH9tKbbqwQ23wG5lCOYCKTXKc/view" TargetMode="External" Id="R53da3fb57c2d43ce" /><Relationship Type="http://schemas.openxmlformats.org/officeDocument/2006/relationships/hyperlink" Target="https://drive.google.com/file/d/1AjlCpAIHCDsEULFM5Jsykg6jsUdZVI6z/view" TargetMode="External" Id="R48d048bb6b7e4c31" /><Relationship Type="http://schemas.openxmlformats.org/officeDocument/2006/relationships/hyperlink" Target="https://drive.google.com/file/d/1XDeULLyHKWFL-wmG4bgprXX8cxZAD5NL/view" TargetMode="External" Id="R5cb99ee2f6a741e1" /><Relationship Type="http://schemas.openxmlformats.org/officeDocument/2006/relationships/hyperlink" Target="https://drive.google.com/file/d/1F-GPZgSqZJVv2o9tvGSNU8YEnPfrKWnL/view" TargetMode="External" Id="Refbe3f4ba34d444a" /><Relationship Type="http://schemas.openxmlformats.org/officeDocument/2006/relationships/hyperlink" Target="https://drive.google.com/file/d/18fQZWyOn0yFvZf9Oqi0HBtKywiSRandm/view" TargetMode="External" Id="R45e370e23578404a" /><Relationship Type="http://schemas.openxmlformats.org/officeDocument/2006/relationships/hyperlink" Target="https://drive.google.com/file/d/1-1Yc9BxMOozwuJGVzFHtCYAb_pnhiOIB/view" TargetMode="External" Id="R253ae07d4b484259" /><Relationship Type="http://schemas.openxmlformats.org/officeDocument/2006/relationships/hyperlink" Target="https://drive.google.com/file/d/1O0e2pfTnQOSO466XQuLvUVmSf9GQ_D-E/view" TargetMode="External" Id="R7c6f6d492a2544b9" /><Relationship Type="http://schemas.openxmlformats.org/officeDocument/2006/relationships/hyperlink" Target="https://drive.google.com/file/d/1Nn0HVYc8Es5hoDaOFxs4T34UcrlQUGpY/view" TargetMode="External" Id="Rcdf72b85a8b54f9a" /><Relationship Type="http://schemas.openxmlformats.org/officeDocument/2006/relationships/hyperlink" Target="https://drive.google.com/file/d/1_6WcWKcA_bqICna9IYBobHJSx8dU-3A1/view" TargetMode="External" Id="R6521cecd75fa49c9" /><Relationship Type="http://schemas.openxmlformats.org/officeDocument/2006/relationships/hyperlink" Target="https://drive.google.com/file/d/1U7OLQkOSV152asWa8SrESbhwkBYZvpJ9/view" TargetMode="External" Id="R9db053ec9ff04fa4" /><Relationship Type="http://schemas.openxmlformats.org/officeDocument/2006/relationships/hyperlink" Target="https://drive.google.com/file/d/1KYoOkh-J00kAK3tIdqrmAtCasPu0FgxB/view" TargetMode="External" Id="Ree2c2a007b4445f2" /><Relationship Type="http://schemas.openxmlformats.org/officeDocument/2006/relationships/hyperlink" Target="https://drive.google.com/file/d/1OMibrHp-AVy_7F_GLAsQhI6NA01zzSYc/view" TargetMode="External" Id="R5ae990f6a37640c7" /><Relationship Type="http://schemas.openxmlformats.org/officeDocument/2006/relationships/hyperlink" Target="https://drive.google.com/file/d/1rrqiuUrUy2X7OqmW18Mhw3Exq4l5sXy9/view" TargetMode="External" Id="Rd16daf7952a74302" /><Relationship Type="http://schemas.openxmlformats.org/officeDocument/2006/relationships/hyperlink" Target="https://drive.google.com/file/d/1ZQ80o6BEZ-RFhp5hMUmUbaLvrgk3d5yK/view" TargetMode="External" Id="R10829f621f1c4b37" /><Relationship Type="http://schemas.openxmlformats.org/officeDocument/2006/relationships/hyperlink" Target="https://drive.google.com/file/d/1eKrgcfSZ2jEQZQodtykvIsBVc_mUOety/view" TargetMode="External" Id="R61b74ed976494835" /><Relationship Type="http://schemas.openxmlformats.org/officeDocument/2006/relationships/hyperlink" Target="https://drive.google.com/file/d/1PkbdIDqhEP3w3A5cXrGfukUHqt1aguiR/view" TargetMode="External" Id="R2922a663a4c54b83" /><Relationship Type="http://schemas.openxmlformats.org/officeDocument/2006/relationships/hyperlink" Target="https://drive.google.com/file/d/1xo9J--Ybj4AUvy--_2HucUN8kAojSU7g/view" TargetMode="External" Id="R8dcea0e70be74503" /><Relationship Type="http://schemas.openxmlformats.org/officeDocument/2006/relationships/hyperlink" Target="https://drive.google.com/file/d/1axgIssBhUYz9ukfaticVnX1E8JMSEp2K/view" TargetMode="External" Id="Rb595ad71f6174457" /><Relationship Type="http://schemas.openxmlformats.org/officeDocument/2006/relationships/hyperlink" Target="https://drive.google.com/file/d/12wS03Pd0mbwi1lb95Dj03YVQXjeObFqa/view" TargetMode="External" Id="Rcaf2c7aeb99a4b5a" /><Relationship Type="http://schemas.openxmlformats.org/officeDocument/2006/relationships/hyperlink" Target="https://drive.google.com/file/d/1Rd7sZ8vxfTPHvraNElLkxX5HFtcaIjPM/view" TargetMode="External" Id="Rb0c41df754484bc7" /><Relationship Type="http://schemas.openxmlformats.org/officeDocument/2006/relationships/hyperlink" Target="https://drive.google.com/file/d/1WXvqDHEG0PQxQ3FCJTVcxHdB2RND9Ebi/view" TargetMode="External" Id="Rd5f0f98053dc4ebf" /><Relationship Type="http://schemas.openxmlformats.org/officeDocument/2006/relationships/hyperlink" Target="https://drive.google.com/file/d/1NnXCuRysq2lEvJjWymqhASRjiIMZcgDe/view" TargetMode="External" Id="R71b10f466fe549d5" /><Relationship Type="http://schemas.openxmlformats.org/officeDocument/2006/relationships/hyperlink" Target="https://drive.google.com/file/d/1aMEuB0ZrfjWX5cuLDTDfnP40gAoMR7Mi/view" TargetMode="External" Id="R5c6ba855a2884ffe" /><Relationship Type="http://schemas.openxmlformats.org/officeDocument/2006/relationships/hyperlink" Target="https://drive.google.com/file/d/1f09T1gLdCu3-RN5rrnpGE22_hFf5DJiw/view" TargetMode="External" Id="R31b5d7193a714b05" /><Relationship Type="http://schemas.openxmlformats.org/officeDocument/2006/relationships/hyperlink" Target="https://drive.google.com/file/d/1bU7G_MuleHri1lFG2EsKIJPjJR5v-HTH/view" TargetMode="External" Id="Rc2b8e854226043eb" /><Relationship Type="http://schemas.openxmlformats.org/officeDocument/2006/relationships/hyperlink" Target="https://drive.google.com/file/d/1UWI-eCG0oBRNeFrfVOrv5ONekHrEnia4/view" TargetMode="External" Id="R098002b0417c4f07" /><Relationship Type="http://schemas.openxmlformats.org/officeDocument/2006/relationships/hyperlink" Target="https://drive.google.com/file/d/1nu4ChoD_TbfarVGrnqZlaWFc2WcjtSCe/view" TargetMode="External" Id="R268390a5b1374480" /><Relationship Type="http://schemas.openxmlformats.org/officeDocument/2006/relationships/hyperlink" Target="https://drive.google.com/file/d/1nHMfCZW-ZZ-2FqS4xml-Ccn48VcVgVFp/view" TargetMode="External" Id="Rd80c15e8a80b4f74" /><Relationship Type="http://schemas.openxmlformats.org/officeDocument/2006/relationships/hyperlink" Target="https://drive.google.com/file/d/1lG87QbYZ3JBzDsJjhDSs5kgt0BZkVdZf/view" TargetMode="External" Id="R801c28349aaf4b50" /><Relationship Type="http://schemas.openxmlformats.org/officeDocument/2006/relationships/hyperlink" Target="https://drive.google.com/file/d/1YgYNDKqmm1MiL4WvBQC9-fDa9b5k8mjq/view" TargetMode="External" Id="R8f05201fcfcc4411" /><Relationship Type="http://schemas.openxmlformats.org/officeDocument/2006/relationships/hyperlink" Target="https://drive.google.com/file/d/1S66jgTVvu4Tk8HQfJhM5TJQbcrLR5gGu/view" TargetMode="External" Id="R1e25b076b19c4f39" /><Relationship Type="http://schemas.openxmlformats.org/officeDocument/2006/relationships/hyperlink" Target="https://drive.google.com/file/d/1zzQjaD76KjW99RzqXY20Wmzss0rEd7Ac/view" TargetMode="External" Id="Rf3b5303c95214294" /><Relationship Type="http://schemas.openxmlformats.org/officeDocument/2006/relationships/hyperlink" Target="https://drive.google.com/file/d/14cG2llpmJS262ZD6c8lRq9GRt8Mh3-nt/view" TargetMode="External" Id="Rffb580d0db1c4ba7" /><Relationship Type="http://schemas.openxmlformats.org/officeDocument/2006/relationships/hyperlink" Target="https://drive.google.com/file/d/1Uf6s1bVeKIRFcI8O6bo2CmkBn5H1Tzcb/view" TargetMode="External" Id="Rb31575d2a1d445b6" /><Relationship Type="http://schemas.openxmlformats.org/officeDocument/2006/relationships/hyperlink" Target="https://drive.google.com/file/d/1XJyfC1HtMYIfR4lW86a7oKxeUUqmp4HU/view" TargetMode="External" Id="Re5261f11e4d54aa0" /><Relationship Type="http://schemas.openxmlformats.org/officeDocument/2006/relationships/hyperlink" Target="https://drive.google.com/file/d/1m87BbQdp1xYbancLE3JMeyE_LwobBBRw/view" TargetMode="External" Id="R0d1494eb623c4758" /><Relationship Type="http://schemas.openxmlformats.org/officeDocument/2006/relationships/hyperlink" Target="https://drive.google.com/file/d/1f-PhG8eAesbsm2YWj3s7qHZ_Oo1lysg5/view" TargetMode="External" Id="Rf69e2237bccd42ea" /><Relationship Type="http://schemas.openxmlformats.org/officeDocument/2006/relationships/hyperlink" Target="https://drive.google.com/file/d/1vrb76GJl-xlsfcSLtv1HqFg0rij3gd50/view" TargetMode="External" Id="Rf0454ab60a394a5f" /><Relationship Type="http://schemas.openxmlformats.org/officeDocument/2006/relationships/hyperlink" Target="https://drive.google.com/file/d/1gHgGJUpBpdDTumFigC_hOGClHJooiMOR/view" TargetMode="External" Id="R14c98b7b3e8345e6" /><Relationship Type="http://schemas.openxmlformats.org/officeDocument/2006/relationships/hyperlink" Target="https://drive.google.com/file/d/1RPP_JTv-xt0qFNGb4AAL3mE1UBbealF9/view" TargetMode="External" Id="Rf43ad4723f304c76" /><Relationship Type="http://schemas.openxmlformats.org/officeDocument/2006/relationships/hyperlink" Target="https://drive.google.com/file/d/1HLZzVDVeW7FDgJOMZPibrVaUiD8bVP6N/view" TargetMode="External" Id="R24b1405b34a9426f" /><Relationship Type="http://schemas.openxmlformats.org/officeDocument/2006/relationships/hyperlink" Target="https://drive.google.com/file/d/1zLIjAMSwdo21hXhIp0FSdSipXpYJ2iXw/view" TargetMode="External" Id="R15b192952513489d" /><Relationship Type="http://schemas.openxmlformats.org/officeDocument/2006/relationships/hyperlink" Target="https://drive.google.com/file/d/1icT2gcOUxx4bDKGTtqiB5TcfEtbyHnUO/view" TargetMode="External" Id="R7aad95300c814309" /><Relationship Type="http://schemas.openxmlformats.org/officeDocument/2006/relationships/hyperlink" Target="https://drive.google.com/file/d/1_bmC-DvzBZ-wIlpeqo8rl0SmdQQqqI7r/view" TargetMode="External" Id="Rd106319553ba4def" /><Relationship Type="http://schemas.openxmlformats.org/officeDocument/2006/relationships/hyperlink" Target="https://drive.google.com/file/d/17yBXLGcj4h2pmcKRIdILJJp6kQdNkDHe/view" TargetMode="External" Id="R023ee918d30d47d6" /><Relationship Type="http://schemas.openxmlformats.org/officeDocument/2006/relationships/hyperlink" Target="https://drive.google.com/file/d/1aSnqw2y9RXAtW7KEk40NPm0P6i0kfC_3/view" TargetMode="External" Id="R012be929304e43d8" /><Relationship Type="http://schemas.openxmlformats.org/officeDocument/2006/relationships/hyperlink" Target="https://drive.google.com/file/d/1MzkxMdHK5JtOoFSfYOvj_UClq-t6O1if/view" TargetMode="External" Id="R759475ca712f4a19" /><Relationship Type="http://schemas.openxmlformats.org/officeDocument/2006/relationships/hyperlink" Target="https://drive.google.com/file/d/1Gxmyy_tsn_vPF1DkkdbdieZPryRhcdqM/view" TargetMode="External" Id="Rddfdaa684bb84de5" /><Relationship Type="http://schemas.openxmlformats.org/officeDocument/2006/relationships/hyperlink" Target="https://drive.google.com/file/d/1Abb8MnGZ4BABCjEBPTn4soFEk61Q2YLY/view" TargetMode="External" Id="Re7524b8c782746d0" /><Relationship Type="http://schemas.openxmlformats.org/officeDocument/2006/relationships/hyperlink" Target="https://drive.google.com/file/d/1dPFZf9LHq1VpUpcSXu6zfR1o7n6FSGWb/view" TargetMode="External" Id="R138cd18bb2ff4213" /><Relationship Type="http://schemas.openxmlformats.org/officeDocument/2006/relationships/hyperlink" Target="https://drive.google.com/file/d/1Tgc-b23fX0K8BX9zCnSeCtBGqWHNX5xQ/view" TargetMode="External" Id="R1e7d9ff78b7040da" /><Relationship Type="http://schemas.openxmlformats.org/officeDocument/2006/relationships/hyperlink" Target="https://drive.google.com/file/d/158VbWXowliDBvRsnBgjR1B7SwtPF_quR/view" TargetMode="External" Id="R2e0efb4331c94376" /><Relationship Type="http://schemas.openxmlformats.org/officeDocument/2006/relationships/hyperlink" Target="https://drive.google.com/file/d/1Cq8eBkmT8c5fjx4kyjJnG3LW85n1Fnvp/view" TargetMode="External" Id="Rbca9026dbc9f4fc7" /><Relationship Type="http://schemas.openxmlformats.org/officeDocument/2006/relationships/hyperlink" Target="https://drive.google.com/file/d/1WTwZwOgkAEwAPzWgvq3PyF6iyx-qlBMV/view" TargetMode="External" Id="R5d841ddaded1480e" /><Relationship Type="http://schemas.openxmlformats.org/officeDocument/2006/relationships/hyperlink" Target="https://drive.google.com/file/d/1GE3A1tvdXA_q3Ym9DKv3NFOaS8xmQlDx/view" TargetMode="External" Id="R592e021169014df6" /><Relationship Type="http://schemas.openxmlformats.org/officeDocument/2006/relationships/hyperlink" Target="https://drive.google.com/file/d/1Dkq6yYL8SFEXDsHPdpfVCO6DpYA6U6_w/view" TargetMode="External" Id="R41eed2013f894d9a" /><Relationship Type="http://schemas.openxmlformats.org/officeDocument/2006/relationships/hyperlink" Target="https://drive.google.com/file/d/1NbceMhf_bNP_KmvKIx-BG_oIB_m8h67c/view" TargetMode="External" Id="R234ae39564724253" /><Relationship Type="http://schemas.openxmlformats.org/officeDocument/2006/relationships/hyperlink" Target="https://drive.google.com/file/d/1rceE0xWVC4abQoeBcC17QbTb_rSTTFZQ/view" TargetMode="External" Id="R563ea3402a724cb3" /><Relationship Type="http://schemas.openxmlformats.org/officeDocument/2006/relationships/hyperlink" Target="https://drive.google.com/file/d/1Mnn_ix7b4CA2Dis6d7PR4015NI667z0j/view" TargetMode="External" Id="R826ec7cc709d4e12" /><Relationship Type="http://schemas.openxmlformats.org/officeDocument/2006/relationships/hyperlink" Target="https://drive.google.com/file/d/1VyhIEb0Vue21sGF6AANeK7NAT17f_8iI/view" TargetMode="External" Id="Ra2149f387ef84311" /><Relationship Type="http://schemas.openxmlformats.org/officeDocument/2006/relationships/hyperlink" Target="https://drive.google.com/file/d/1eBQ-WzV8JqwVe8ZEuNiorxr_wgJVIaQw/view" TargetMode="External" Id="R5427fb37b20049eb" /><Relationship Type="http://schemas.openxmlformats.org/officeDocument/2006/relationships/hyperlink" Target="https://drive.google.com/file/d/1irRF07uc2SVMXrSfWsEyrzz-dYc0yrhz/view" TargetMode="External" Id="Rfbc3dfb1be354871" /><Relationship Type="http://schemas.openxmlformats.org/officeDocument/2006/relationships/hyperlink" Target="https://drive.google.com/file/d/1FoUlk9AQD8eT-GQR2RlMTNcq3zhLBnmK/view" TargetMode="External" Id="Rbe4ae80f96394bac" /><Relationship Type="http://schemas.openxmlformats.org/officeDocument/2006/relationships/hyperlink" Target="https://drive.google.com/file/d/1CiTCYB4KrilpWWJSSG3zbESMyV8L5xnQ/view" TargetMode="External" Id="Rd5e76193e255475d" /><Relationship Type="http://schemas.openxmlformats.org/officeDocument/2006/relationships/hyperlink" Target="https://drive.google.com/file/d/1Yq7y142pbOvdWfKwJ1he6uyKJScJIvq5/view" TargetMode="External" Id="R0a21d4be16d44995" /><Relationship Type="http://schemas.openxmlformats.org/officeDocument/2006/relationships/hyperlink" Target="https://drive.google.com/file/d/1LNkhWJNs67MWdcfjNhYtvEf_7jFXm5Xd/view" TargetMode="External" Id="R1d74a067f8d3401b" /><Relationship Type="http://schemas.openxmlformats.org/officeDocument/2006/relationships/hyperlink" Target="https://drive.google.com/file/d/1Fm9bQaVxR5w3dl5s54YBLrOS3lvrpJ07/view" TargetMode="External" Id="R75fd6f7c06614674" /><Relationship Type="http://schemas.openxmlformats.org/officeDocument/2006/relationships/hyperlink" Target="https://drive.google.com/file/d/130dv4F22lvLTcc8E-a9Id-sRf0u6PtbV/view" TargetMode="External" Id="R7ef39e0eab9c4580" /><Relationship Type="http://schemas.openxmlformats.org/officeDocument/2006/relationships/hyperlink" Target="https://drive.google.com/file/d/1ZjzUu4AUfO0cgWGztJCZIMtIDVe8ismi/view" TargetMode="External" Id="R032b649fb32f4905" /><Relationship Type="http://schemas.openxmlformats.org/officeDocument/2006/relationships/hyperlink" Target="https://drive.google.com/file/d/1j9z9ZvNbkB2HKJNz-frkBRaw-CM805vM/view" TargetMode="External" Id="R423b3729600c41fb" /><Relationship Type="http://schemas.openxmlformats.org/officeDocument/2006/relationships/hyperlink" Target="https://drive.google.com/file/d/1xak7-hPzOLhuJB5evCXeFzHJ__q7Km1N/view" TargetMode="External" Id="R29fc9a9f0ad14756" /><Relationship Type="http://schemas.openxmlformats.org/officeDocument/2006/relationships/hyperlink" Target="https://drive.google.com/file/d/14geEh2RBd13jDrjmchodeA1w24ET-NXy/view" TargetMode="External" Id="Rac69e37dfac94fec" /><Relationship Type="http://schemas.openxmlformats.org/officeDocument/2006/relationships/hyperlink" Target="https://drive.google.com/file/d/14J7ci_qitNqDy_oF8RlLUpturXjNQqwW/view" TargetMode="External" Id="R486ffc5c7d354a27" /><Relationship Type="http://schemas.openxmlformats.org/officeDocument/2006/relationships/hyperlink" Target="https://drive.google.com/file/d/1kghkVPNt22qKrDtU5JG6s3v0x5pk7Itx/view" TargetMode="External" Id="Rc3929787369247e9" /><Relationship Type="http://schemas.openxmlformats.org/officeDocument/2006/relationships/hyperlink" Target="https://drive.google.com/file/d/1Z1EH1HOAAr-PiF4o7i-XGkEXchAcxcOj/view" TargetMode="External" Id="R75f7e97dacfa4e71" /><Relationship Type="http://schemas.openxmlformats.org/officeDocument/2006/relationships/hyperlink" Target="https://drive.google.com/file/d/1oiHCMm6RQ3lVfRCyVG1S-pcAHC7vUXFH/view" TargetMode="External" Id="R3db72324bff34bf9" /><Relationship Type="http://schemas.openxmlformats.org/officeDocument/2006/relationships/hyperlink" Target="https://drive.google.com/file/d/1zTe7zcR0rBcA_yAJ3uy6mNJJ6vKMYDaD/view" TargetMode="External" Id="Rbf7e5ee90bf64126" /><Relationship Type="http://schemas.openxmlformats.org/officeDocument/2006/relationships/hyperlink" Target="https://drive.google.com/file/d/1cr-PdJruHyTDSyWbnpbec01hx9O3lYlP/view" TargetMode="External" Id="R262a8080ad424619" /><Relationship Type="http://schemas.openxmlformats.org/officeDocument/2006/relationships/hyperlink" Target="https://drive.google.com/file/d/1jmUYCJDLRErHzI4w58d7yP52xI9NhW5K/view" TargetMode="External" Id="R15283a02908745cf" /><Relationship Type="http://schemas.openxmlformats.org/officeDocument/2006/relationships/hyperlink" Target="https://drive.google.com/file/d/1NQ51rqqX5fxhg2L02skDem_Bovm28fye/view" TargetMode="External" Id="R7d12f23442b24a96" /><Relationship Type="http://schemas.openxmlformats.org/officeDocument/2006/relationships/hyperlink" Target="https://drive.google.com/file/d/1Pa0yDdJI5MA8cJne6fqtUesUAz72mE3f/view" TargetMode="External" Id="R04d28d0fbdd8402f" /><Relationship Type="http://schemas.openxmlformats.org/officeDocument/2006/relationships/hyperlink" Target="https://drive.google.com/file/d/1UfDdkIZ12IPvyj-_9YLMKublzIfAebY5/view" TargetMode="External" Id="Rdeba9153ab1544a1" /><Relationship Type="http://schemas.openxmlformats.org/officeDocument/2006/relationships/hyperlink" Target="https://drive.google.com/file/d/1P6jGiEXDGnGsbuJ7e1AFI7-wZKZCxfwg/view" TargetMode="External" Id="R8ca6667be62240a9" /><Relationship Type="http://schemas.openxmlformats.org/officeDocument/2006/relationships/hyperlink" Target="https://drive.google.com/file/d/1JywjH3U6jIUyr1KcE4NZzpKnYP3x4QbE/view" TargetMode="External" Id="R2e27616ed73444b5" /><Relationship Type="http://schemas.openxmlformats.org/officeDocument/2006/relationships/hyperlink" Target="https://drive.google.com/file/d/1SL0VwAYWARLIpMpgbEEi8kQaukDmuGPk/view" TargetMode="External" Id="Rbdf6d1a8f2ba40ff" /><Relationship Type="http://schemas.openxmlformats.org/officeDocument/2006/relationships/hyperlink" Target="https://drive.google.com/file/d/1sAH0kq8ACsgR73Nqb0AtDlJ25VpbZIcV/view" TargetMode="External" Id="Rc36351658a6f4ce6" /><Relationship Type="http://schemas.openxmlformats.org/officeDocument/2006/relationships/hyperlink" Target="https://drive.google.com/file/d/1mLbxiZWbWaIfKSMcA6e-JJNJnfk5xedw/view" TargetMode="External" Id="Rb7f09f5e0bf84dbb" /><Relationship Type="http://schemas.openxmlformats.org/officeDocument/2006/relationships/hyperlink" Target="https://drive.google.com/file/d/1WwVm0uW4wVPxf_UfHOSMxOgI5qW8zS9t/view" TargetMode="External" Id="R74652c07dbdc4b44" /><Relationship Type="http://schemas.openxmlformats.org/officeDocument/2006/relationships/hyperlink" Target="https://drive.google.com/file/d/1xzNxTBd9g_ZJWYJx1xxr9DnrIfU6FYDQ/view" TargetMode="External" Id="R1f858c12693d4a8c" /><Relationship Type="http://schemas.openxmlformats.org/officeDocument/2006/relationships/hyperlink" Target="https://drive.google.com/file/d/1sDps0i4FetLUHtc8e3Slm_MbWnWpwirU/view" TargetMode="External" Id="R1dfe58cd92cf4ec7" /><Relationship Type="http://schemas.openxmlformats.org/officeDocument/2006/relationships/hyperlink" Target="https://drive.google.com/file/d/1T4NeVP2zGgSKrt8beX7kfOZlvwYwycZb/view" TargetMode="External" Id="Rd5b2499b0d0b4798" /><Relationship Type="http://schemas.openxmlformats.org/officeDocument/2006/relationships/hyperlink" Target="https://drive.google.com/file/d/1-tHKtgbROwcZ2LyFhiB7OiJKxMi0xyft/view" TargetMode="External" Id="R26101b2477b84170" /><Relationship Type="http://schemas.openxmlformats.org/officeDocument/2006/relationships/hyperlink" Target="https://drive.google.com/file/d/1EwUrXZENK4vtUGE0kaWbYAVS7Ss2ygpA/view" TargetMode="External" Id="R0e9d3dcab87f41e3" /><Relationship Type="http://schemas.openxmlformats.org/officeDocument/2006/relationships/hyperlink" Target="https://drive.google.com/file/d/1MxNsMR81anwqEYbnoc_cupsrarbGEm9-/view" TargetMode="External" Id="Rd3983ae0a82345b4" /><Relationship Type="http://schemas.openxmlformats.org/officeDocument/2006/relationships/hyperlink" Target="https://drive.google.com/file/d/1HGy4az96QEyQPkTAo1gWZy-kU2V1Tqeo/view" TargetMode="External" Id="Rfce717b4eade4d08" /><Relationship Type="http://schemas.openxmlformats.org/officeDocument/2006/relationships/hyperlink" Target="https://drive.google.com/file/d/1IIg5tzMPOS9oIHLWQ9bcHjKv4Uy5-9pJ/view" TargetMode="External" Id="Rb030c137d8ac44ac" /><Relationship Type="http://schemas.openxmlformats.org/officeDocument/2006/relationships/hyperlink" Target="https://drive.google.com/file/d/10gURRUyGHxLrudegO2uwofOkOcPjoAdm/view" TargetMode="External" Id="Ra2b6fbb782684368" /><Relationship Type="http://schemas.openxmlformats.org/officeDocument/2006/relationships/hyperlink" Target="https://drive.google.com/file/d/10ve8d9Y29yef5fQ20u0PlTiukt0Ron-8/view" TargetMode="External" Id="R5a2fbfd085cd4f7d" /><Relationship Type="http://schemas.openxmlformats.org/officeDocument/2006/relationships/hyperlink" Target="https://drive.google.com/file/d/1IO4XgqIM0ERO9T-P18acJuPwN5WzhyBy/view" TargetMode="External" Id="Re64fb45467b341f4" /><Relationship Type="http://schemas.openxmlformats.org/officeDocument/2006/relationships/hyperlink" Target="https://drive.google.com/file/d/1t_CdAFutplODo-F0ITcU98pb45B_89LA/view" TargetMode="External" Id="Reeca5be2b0a14c53" /><Relationship Type="http://schemas.openxmlformats.org/officeDocument/2006/relationships/hyperlink" Target="https://drive.google.com/file/d/1ES8mgUIScGSzZpzIlS_g3ObxQUODqNxc/view" TargetMode="External" Id="R214e5c383a124214" /><Relationship Type="http://schemas.openxmlformats.org/officeDocument/2006/relationships/hyperlink" Target="https://drive.google.com/file/d/1eIhObnLYKtoKR8m8rRR1IGD4M13RE_fG/view" TargetMode="External" Id="R489dcdb97ff34c6c" /><Relationship Type="http://schemas.openxmlformats.org/officeDocument/2006/relationships/hyperlink" Target="https://drive.google.com/file/d/1Tkc---akRY2TRfQWK3ZwriWTiBmcdgfD/view" TargetMode="External" Id="R5f06f2a2632d4d33" /><Relationship Type="http://schemas.openxmlformats.org/officeDocument/2006/relationships/hyperlink" Target="https://drive.google.com/file/d/1nbhNsc0gv_j8GX5_qZvG3J2c4jM0UJkH/view" TargetMode="External" Id="Rb6c6347ce47a477b" /><Relationship Type="http://schemas.openxmlformats.org/officeDocument/2006/relationships/hyperlink" Target="https://drive.google.com/file/d/1goTKUgUIwS-NdnfHI9GXgQ8Hm8wT5erl/view" TargetMode="External" Id="R0fad34a2377746a5" /><Relationship Type="http://schemas.openxmlformats.org/officeDocument/2006/relationships/hyperlink" Target="https://drive.google.com/file/d/1tAjt8cHRpglXVyeNlOEJl2NC82bbnwBu/view" TargetMode="External" Id="R4732c2cace8047e2" /><Relationship Type="http://schemas.openxmlformats.org/officeDocument/2006/relationships/hyperlink" Target="https://drive.google.com/file/d/1cw3XAkY75pZiMHDd2TI7vAC9crAj91BW/view" TargetMode="External" Id="Rbc329da4a4624419" /><Relationship Type="http://schemas.openxmlformats.org/officeDocument/2006/relationships/hyperlink" Target="https://drive.google.com/file/d/12W80GsnrcO1l8Pjq7JxgQJqBuZtWTTB9/view" TargetMode="External" Id="R3a0d06165cdb49ff" /><Relationship Type="http://schemas.openxmlformats.org/officeDocument/2006/relationships/hyperlink" Target="https://drive.google.com/file/d/161vo2Kpfdg40C_cHq2emLBEL4u7cB7Xs/view" TargetMode="External" Id="Rbd75733f0fba429d" /><Relationship Type="http://schemas.openxmlformats.org/officeDocument/2006/relationships/hyperlink" Target="https://drive.google.com/file/d/1WTluJmOObDGU6HcASDYM36FzrWMeZ2vU/view" TargetMode="External" Id="R135efa0da6e449e4" /><Relationship Type="http://schemas.openxmlformats.org/officeDocument/2006/relationships/hyperlink" Target="https://drive.google.com/file/d/1K1uG7_m79n8pL0Xs1cB6etHTAVcB1hFl/view" TargetMode="External" Id="R81e42be8bb1c4800" /><Relationship Type="http://schemas.openxmlformats.org/officeDocument/2006/relationships/hyperlink" Target="https://drive.google.com/file/d/121oHuTW3bZ-5yHPFLLWAU2G1VVUlzsaK/view" TargetMode="External" Id="R22aa2eac921548a6" /><Relationship Type="http://schemas.openxmlformats.org/officeDocument/2006/relationships/hyperlink" Target="https://drive.google.com/file/d/1MDP88ouick6TTDdTDwIdVVFzMKQe6Ytq/view" TargetMode="External" Id="R1d748f87144e45b7" /><Relationship Type="http://schemas.openxmlformats.org/officeDocument/2006/relationships/hyperlink" Target="https://drive.google.com/file/d/1JMx2RHd_CytgvUtN1PVlhoLo2gPbQk9z/view" TargetMode="External" Id="R3040f59e433c4f29" /><Relationship Type="http://schemas.openxmlformats.org/officeDocument/2006/relationships/hyperlink" Target="https://drive.google.com/file/d/1E2NXoZInb0qdqWm8CcynT4kASBbvm58Y/view" TargetMode="External" Id="R42b370530fc84e29" /><Relationship Type="http://schemas.openxmlformats.org/officeDocument/2006/relationships/hyperlink" Target="https://drive.google.com/file/d/1sl_A9wMp0LeJHMhZJasYkITo6m_2unvt/view" TargetMode="External" Id="R66cd9149cb494adf" /><Relationship Type="http://schemas.openxmlformats.org/officeDocument/2006/relationships/hyperlink" Target="https://drive.google.com/file/d/1_Xhgq9DRtIfr-ZxJnp_nbIqdj4SXOVR2/view" TargetMode="External" Id="R11495d98b9f24d2b" /><Relationship Type="http://schemas.openxmlformats.org/officeDocument/2006/relationships/hyperlink" Target="https://drive.google.com/file/d/1OZLeRUjw25mcDO1Kk05ykq8QD6dySLPb/view" TargetMode="External" Id="Rb793764495394d9c" /><Relationship Type="http://schemas.openxmlformats.org/officeDocument/2006/relationships/hyperlink" Target="https://drive.google.com/file/d/1MjygsqeCkEJUcXEcNuR6PpGMrtLIR30C/view" TargetMode="External" Id="R7b3edc568f0c4072" /><Relationship Type="http://schemas.openxmlformats.org/officeDocument/2006/relationships/hyperlink" Target="https://drive.google.com/file/d/1eWd5oJwolPPsQe-5DmlgMT0m-tL8mMQz/view" TargetMode="External" Id="R19d4135155ec4c9f" /><Relationship Type="http://schemas.openxmlformats.org/officeDocument/2006/relationships/hyperlink" Target="https://drive.google.com/file/d/1333uWTBoqyP8TCmKPkoEcELVgp-YG5bU/view" TargetMode="External" Id="R6420263001814efd" /><Relationship Type="http://schemas.openxmlformats.org/officeDocument/2006/relationships/hyperlink" Target="https://drive.google.com/file/d/1VIWFYXSuCevXqmw8_rkq9w_w80hxg64L/view" TargetMode="External" Id="R3e40a57af23543be" /><Relationship Type="http://schemas.openxmlformats.org/officeDocument/2006/relationships/hyperlink" Target="https://drive.google.com/file/d/19AHmd9nem2RGL6xfmRsiMOIjiV7hD6kQ/view" TargetMode="External" Id="R9944ca7dcb944216" /><Relationship Type="http://schemas.openxmlformats.org/officeDocument/2006/relationships/hyperlink" Target="https://drive.google.com/file/d/10nN6QivoaVQAiLhdrNDtBwh_2mEacfT3/view" TargetMode="External" Id="R41d5b21d6c384314" /><Relationship Type="http://schemas.openxmlformats.org/officeDocument/2006/relationships/hyperlink" Target="https://drive.google.com/file/d/1NMA8fukT8WjsvOSdZImI5hsoaJMwF41x/view" TargetMode="External" Id="Re31b9d91141a4832" /><Relationship Type="http://schemas.openxmlformats.org/officeDocument/2006/relationships/hyperlink" Target="https://drive.google.com/file/d/1XN6bYr4EOL-G8oeILnqX2AjEvfU8fgB-/view" TargetMode="External" Id="Re12f00db15814014" /><Relationship Type="http://schemas.openxmlformats.org/officeDocument/2006/relationships/hyperlink" Target="https://drive.google.com/file/d/1FtKz8cp9FcPxfxfm54FD9aw-K7OCf_wY/view" TargetMode="External" Id="R732067418adf40b7" /><Relationship Type="http://schemas.openxmlformats.org/officeDocument/2006/relationships/hyperlink" Target="https://drive.google.com/file/d/1A_pgPBfpRp1eYyIB2EBEUXJqQZt0pcwS/view" TargetMode="External" Id="R508889c74f834e0b" /><Relationship Type="http://schemas.openxmlformats.org/officeDocument/2006/relationships/hyperlink" Target="https://drive.google.com/file/d/10-lAXb_J5ynj7ew4bdmTIN6d0vpRBMAl/view" TargetMode="External" Id="R1052dbbaa9da4ec3" /><Relationship Type="http://schemas.openxmlformats.org/officeDocument/2006/relationships/hyperlink" Target="https://drive.google.com/file/d/1jFxEwYStKK51fY-FcqR41Dc87ctopwT2/view" TargetMode="External" Id="R41a6ad7e609f45cf" /><Relationship Type="http://schemas.openxmlformats.org/officeDocument/2006/relationships/hyperlink" Target="https://drive.google.com/file/d/1HXPDe6qPJTWWvlbQrKSTYiXuZa2ADnUM/view" TargetMode="External" Id="R631b23c819854de4" /><Relationship Type="http://schemas.openxmlformats.org/officeDocument/2006/relationships/hyperlink" Target="https://drive.google.com/file/d/1TIdZq7RO3cbo61avTfJMz1wyfS6BPJxY/view" TargetMode="External" Id="R661b23b83daf46e9" /><Relationship Type="http://schemas.openxmlformats.org/officeDocument/2006/relationships/hyperlink" Target="https://drive.google.com/file/d/1X7OlMQ6zV9cEbBZPmPCryTKfsOxPajjT/view" TargetMode="External" Id="Rfcc49129bbab4879" /><Relationship Type="http://schemas.openxmlformats.org/officeDocument/2006/relationships/hyperlink" Target="https://drive.google.com/file/d/1C0rEEFCrj3tudpYOpvH7XZTS2D0gLFi2/view" TargetMode="External" Id="Rb01c3ce3c1d8483f" /><Relationship Type="http://schemas.openxmlformats.org/officeDocument/2006/relationships/hyperlink" Target="https://drive.google.com/file/d/1wMlpRNBWhNS89zdaWfQMhlemT2QnH5Ep/view" TargetMode="External" Id="R957b6b6591754d9a" /><Relationship Type="http://schemas.openxmlformats.org/officeDocument/2006/relationships/hyperlink" Target="https://drive.google.com/file/d/1G_1LK-VFSe_2daQHBZzgboqBUfknvYCT/view" TargetMode="External" Id="R9e7dd483aa72438d" /><Relationship Type="http://schemas.openxmlformats.org/officeDocument/2006/relationships/hyperlink" Target="https://drive.google.com/file/d/1h16hacF2BEbkltHUXozullmtILe2bSoo/view" TargetMode="External" Id="R909ab4d53eda47a3" /><Relationship Type="http://schemas.openxmlformats.org/officeDocument/2006/relationships/hyperlink" Target="https://drive.google.com/file/d/1zIRTsnnFOCdji7p--p5onJAT4nTX6CYR/view" TargetMode="External" Id="Rb2419c20ad6b4148" /><Relationship Type="http://schemas.openxmlformats.org/officeDocument/2006/relationships/hyperlink" Target="https://drive.google.com/file/d/16iTGwyodwPaDfSGxUpPlHz3wTVDSlWNd/view" TargetMode="External" Id="R8acb0d8cfacf4094" /><Relationship Type="http://schemas.openxmlformats.org/officeDocument/2006/relationships/hyperlink" Target="https://drive.google.com/file/d/1yBaPl4vxogJ54tZPQutZgEI7Sk_MCbpB/view" TargetMode="External" Id="Rf1f5b4421459436b" /><Relationship Type="http://schemas.openxmlformats.org/officeDocument/2006/relationships/hyperlink" Target="https://drive.google.com/file/d/1CX-hRCFTByjxj455qRE0JDc0jO_dwOEF/view" TargetMode="External" Id="R3439358922094a05" /><Relationship Type="http://schemas.openxmlformats.org/officeDocument/2006/relationships/hyperlink" Target="https://drive.google.com/file/d/1Q9_BgADG8C6QlMuGZRGCIdkifDoKlesO/view" TargetMode="External" Id="R7ed63a246f3e4741" /><Relationship Type="http://schemas.openxmlformats.org/officeDocument/2006/relationships/hyperlink" Target="https://drive.google.com/file/d/1bgVOH2PdZ1DYI3ERZYKFHo-uBg9YbSBQ/view" TargetMode="External" Id="Rf0c6213aadba447b" /><Relationship Type="http://schemas.openxmlformats.org/officeDocument/2006/relationships/hyperlink" Target="https://drive.google.com/file/d/1mfN_9cKCTMJsFSfY6DfLDVjBQPAehzfA/view" TargetMode="External" Id="R70a0b533f63247a4" /><Relationship Type="http://schemas.openxmlformats.org/officeDocument/2006/relationships/hyperlink" Target="https://drive.google.com/file/d/1FDYCL9Tgks5DwPC81-9akjlHq6sAwDJk/view" TargetMode="External" Id="R9aa075e848be45d3" /><Relationship Type="http://schemas.openxmlformats.org/officeDocument/2006/relationships/hyperlink" Target="https://drive.google.com/file/d/1URNYjmygoXYcQtZF07tWH_hAXZf44sNw/view" TargetMode="External" Id="R176a8df3dee64913" /><Relationship Type="http://schemas.openxmlformats.org/officeDocument/2006/relationships/hyperlink" Target="https://drive.google.com/file/d/1xVmWJOiaTcHqCNzYDFMQy2oW7JSDLGiy/view" TargetMode="External" Id="R68edf9e7f94143ea" /><Relationship Type="http://schemas.openxmlformats.org/officeDocument/2006/relationships/hyperlink" Target="https://drive.google.com/file/d/1WSRv4M72HB-EfaTiYFcMSX3-tCtUMW4m/view" TargetMode="External" Id="Readc3ca5672c4089" /><Relationship Type="http://schemas.openxmlformats.org/officeDocument/2006/relationships/hyperlink" Target="https://drive.google.com/file/d/1_qI43UH3SU1abSMlOVPw1SEPgWUYz1Eg/view" TargetMode="External" Id="R5d47abd3497d48fa" /><Relationship Type="http://schemas.openxmlformats.org/officeDocument/2006/relationships/hyperlink" Target="https://drive.google.com/file/d/1wbl4sY81g9ex_xZqfvaN4vct7Aj8b-at/view" TargetMode="External" Id="R9cea9af44d264b3c" /><Relationship Type="http://schemas.openxmlformats.org/officeDocument/2006/relationships/hyperlink" Target="https://drive.google.com/file/d/1cs_y7elnZeVzgOFuBRAxDXCrZZ0-5iOx/view" TargetMode="External" Id="Red9b6d51042b4238" /><Relationship Type="http://schemas.openxmlformats.org/officeDocument/2006/relationships/hyperlink" Target="https://drive.google.com/file/d/1eHZaeS8v1L7WXlcyLzOHhNdWysfgLOBG/view" TargetMode="External" Id="R177d09b2e0eb4061" /><Relationship Type="http://schemas.openxmlformats.org/officeDocument/2006/relationships/hyperlink" Target="https://drive.google.com/file/d/1PdvUdSyvpNz8yQ6z4VCTnp_MXJbX3AsL/view" TargetMode="External" Id="Rec36fbd750a04298" /><Relationship Type="http://schemas.openxmlformats.org/officeDocument/2006/relationships/hyperlink" Target="https://drive.google.com/file/d/1YQ3F2oknUnGbgLXVft7Zg2GhSyOkZxZu/view" TargetMode="External" Id="Ra861ef32f80f436a" /><Relationship Type="http://schemas.openxmlformats.org/officeDocument/2006/relationships/hyperlink" Target="https://drive.google.com/file/d/1TSSaDeZsFEP3dsHQeiK-n1Sk2hfTAeB4/view" TargetMode="External" Id="Rae176ae741e9464c" /><Relationship Type="http://schemas.openxmlformats.org/officeDocument/2006/relationships/hyperlink" Target="https://drive.google.com/file/d/1R9BO_00WOQWYuI3dWdVKiJ1n0PW755O4/view" TargetMode="External" Id="R2d57570823ed4787" /><Relationship Type="http://schemas.openxmlformats.org/officeDocument/2006/relationships/hyperlink" Target="https://drive.google.com/file/d/1rEIPq4WvsaXbq3S588VK4WFQBvFoesft/view" TargetMode="External" Id="Rd0b9f76536634df6" /><Relationship Type="http://schemas.openxmlformats.org/officeDocument/2006/relationships/hyperlink" Target="https://drive.google.com/file/d/1SH0JqNs150-33RCqQHk4c-T5iYNEw_dl/view" TargetMode="External" Id="R298661639b1b4c61" /><Relationship Type="http://schemas.openxmlformats.org/officeDocument/2006/relationships/hyperlink" Target="https://drive.google.com/file/d/1k9x1LMZBXMkK9ithpT84SOIgDZI5cXXq/view" TargetMode="External" Id="R8b718a45e88a4e98" /><Relationship Type="http://schemas.openxmlformats.org/officeDocument/2006/relationships/hyperlink" Target="https://drive.google.com/file/d/1DSaIJ_z8-D6njQM6Uu1MUZMfexi2NClG/view" TargetMode="External" Id="R066d3029d2814a2c" /><Relationship Type="http://schemas.openxmlformats.org/officeDocument/2006/relationships/hyperlink" Target="https://drive.google.com/file/d/1r4AHpkLP6-u7Qc-fi69VShISjpvoosV2/view" TargetMode="External" Id="R8128785a48074ee4" /><Relationship Type="http://schemas.openxmlformats.org/officeDocument/2006/relationships/hyperlink" Target="https://drive.google.com/file/d/1EVhlQci8hD-pryHTCUPT8avbIGIWNHTP/view" TargetMode="External" Id="R9308f861aba94f29" /><Relationship Type="http://schemas.openxmlformats.org/officeDocument/2006/relationships/hyperlink" Target="https://drive.google.com/file/d/1XlbQhxNTUnLEnnyK7POn32trW_qWMqxD/view" TargetMode="External" Id="Rc10a0d3dd88e492b" /><Relationship Type="http://schemas.openxmlformats.org/officeDocument/2006/relationships/hyperlink" Target="https://drive.google.com/file/d/1joD4LvSQFBfFSTUBQT3OmUOWdkKCdeXR/view" TargetMode="External" Id="R12988248633f4b3d" /><Relationship Type="http://schemas.openxmlformats.org/officeDocument/2006/relationships/hyperlink" Target="https://drive.google.com/file/d/1KvoWYJpELl4anv-JxLu7PKg1TZ5orJ2t/view" TargetMode="External" Id="R2e4a26a731454b37" /><Relationship Type="http://schemas.openxmlformats.org/officeDocument/2006/relationships/hyperlink" Target="https://drive.google.com/file/d/1LAZFzDu6OQp-kTCMrwK12EHLVI5A358y/view" TargetMode="External" Id="R0010e867f40843b5" /><Relationship Type="http://schemas.openxmlformats.org/officeDocument/2006/relationships/hyperlink" Target="https://drive.google.com/file/d/10n9pR3EHW1O-P3QJsNZyjiSm8Cs7utuY/view" TargetMode="External" Id="Rd6b18bbf15c644da" /><Relationship Type="http://schemas.openxmlformats.org/officeDocument/2006/relationships/hyperlink" Target="https://drive.google.com/file/d/1eTmjn5-NA37Qqf9Z5mLyMC5mwqC44VUn/view" TargetMode="External" Id="R28564bdff5124bc7" /><Relationship Type="http://schemas.openxmlformats.org/officeDocument/2006/relationships/hyperlink" Target="https://drive.google.com/file/d/13R9IdADiHt9tHTJvs9ZFpMf5YMzjyGci/view" TargetMode="External" Id="R305abf333d124d22" /><Relationship Type="http://schemas.openxmlformats.org/officeDocument/2006/relationships/hyperlink" Target="https://drive.google.com/file/d/1d72pZ6cuf3a-dMGIWeExZcY5l_nglVcz/view" TargetMode="External" Id="R858cbde5418b41c4" /><Relationship Type="http://schemas.openxmlformats.org/officeDocument/2006/relationships/hyperlink" Target="https://drive.google.com/file/d/1RdWAculTnkf5Gq2fW-zE6vWde5YA3xsZ/view" TargetMode="External" Id="R8ce67bc1136a49fe" /><Relationship Type="http://schemas.openxmlformats.org/officeDocument/2006/relationships/hyperlink" Target="https://drive.google.com/file/d/1ktIHTgN8-HDONCXgFyuZ8aG27BeDyXoI/view" TargetMode="External" Id="R6e56d2506896480f" /><Relationship Type="http://schemas.openxmlformats.org/officeDocument/2006/relationships/hyperlink" Target="https://drive.google.com/file/d/1qDEUMEH6RZUmCkwZTroH7GcwcmwBZ3Uo/view" TargetMode="External" Id="R040f7e31993840cd" /><Relationship Type="http://schemas.openxmlformats.org/officeDocument/2006/relationships/hyperlink" Target="https://drive.google.com/file/d/1D7gsIEbQB4naMxkzzRWpFS8sCwDTri3l/view" TargetMode="External" Id="Rffb92413c77a4038" /><Relationship Type="http://schemas.openxmlformats.org/officeDocument/2006/relationships/hyperlink" Target="https://drive.google.com/file/d/1NmXS2VaVPTUmx5CT5YKsVVFwjr_I_T29/view" TargetMode="External" Id="R20a05f1e9e19493d" /><Relationship Type="http://schemas.openxmlformats.org/officeDocument/2006/relationships/hyperlink" Target="https://drive.google.com/file/d/1I3BZfhflWAvktD_JwNc52Wb5OIo48UyN/view" TargetMode="External" Id="Rd100dc6b5a2e42db" /><Relationship Type="http://schemas.openxmlformats.org/officeDocument/2006/relationships/hyperlink" Target="https://drive.google.com/file/d/1RqH_-nYbk77PKF_kFvuK-J-9baG-5fDT/view" TargetMode="External" Id="R5eebf7465a854b45" /><Relationship Type="http://schemas.openxmlformats.org/officeDocument/2006/relationships/hyperlink" Target="https://drive.google.com/file/d/1b9omGTgymi2xB2vinNlatzdVYB6ARMYj/view" TargetMode="External" Id="Rd228eed6af304eba" /><Relationship Type="http://schemas.openxmlformats.org/officeDocument/2006/relationships/hyperlink" Target="https://drive.google.com/file/d/1Qq15NxhRWeSQPc-UTE9mxwyMHwoLikAY/view" TargetMode="External" Id="R981357698f5f4762" /><Relationship Type="http://schemas.openxmlformats.org/officeDocument/2006/relationships/hyperlink" Target="https://drive.google.com/file/d/1QKIGxXCvdmXXDuISOADMhEKxCW0v6_Jc/view" TargetMode="External" Id="R99df87b4de6a4897" /><Relationship Type="http://schemas.openxmlformats.org/officeDocument/2006/relationships/hyperlink" Target="https://drive.google.com/file/d/18pD7P1T4fqLtB5lRHuWflw805RfBtV18/view" TargetMode="External" Id="Rd218b69084fd4065" /><Relationship Type="http://schemas.openxmlformats.org/officeDocument/2006/relationships/hyperlink" Target="https://drive.google.com/file/d/14f47obkOqSI6vXvVH2HAhQu702BPNJTJ/view" TargetMode="External" Id="Rd8434113cad3490a" /><Relationship Type="http://schemas.openxmlformats.org/officeDocument/2006/relationships/hyperlink" Target="https://drive.google.com/file/d/1ZObVHqqHnygTRTwX7TKzYmXmm7VMtDzV/view" TargetMode="External" Id="R55dc6e0d8319439d" /><Relationship Type="http://schemas.openxmlformats.org/officeDocument/2006/relationships/hyperlink" Target="https://drive.google.com/file/d/1uNX4QBiPQvi9ElPdBxjk-lXPuPc3-cai/view" TargetMode="External" Id="Rd0d4688cb5084100" /><Relationship Type="http://schemas.openxmlformats.org/officeDocument/2006/relationships/hyperlink" Target="https://drive.google.com/file/d/1QZE0QMZarAMrIP6yTKMq8MVkVNrHwfxP/view" TargetMode="External" Id="R7e8a3e5464374453" /><Relationship Type="http://schemas.openxmlformats.org/officeDocument/2006/relationships/hyperlink" Target="https://drive.google.com/file/d/1o93IeMHwuUIF-TAYINx51n_vDAtbNf9A/view" TargetMode="External" Id="Re4cae35849554c5e" /><Relationship Type="http://schemas.openxmlformats.org/officeDocument/2006/relationships/hyperlink" Target="https://drive.google.com/file/d/1EhbsqV_nooMQUV78vvtmV12ujhf8acn7/view" TargetMode="External" Id="R36ae2aedfe8749fd" /><Relationship Type="http://schemas.openxmlformats.org/officeDocument/2006/relationships/hyperlink" Target="https://drive.google.com/file/d/1g5l2dc7bK1N1VUp2RsiUQps0m9rO_Gbp/view" TargetMode="External" Id="R28becb9315f94023" /><Relationship Type="http://schemas.openxmlformats.org/officeDocument/2006/relationships/hyperlink" Target="https://drive.google.com/file/d/1FMSBjBOpAZz-2sjtQ_YLyYgVViprSTrg/view" TargetMode="External" Id="Rfacbf27c31064d00" /><Relationship Type="http://schemas.openxmlformats.org/officeDocument/2006/relationships/hyperlink" Target="https://drive.google.com/file/d/1S6iszOqTn_MNs9vEDMxXOBP1gHcI4vE0/view" TargetMode="External" Id="R83729024afcf478a" /><Relationship Type="http://schemas.openxmlformats.org/officeDocument/2006/relationships/hyperlink" Target="https://drive.google.com/file/d/1fNeuwSAJgp8trCVhH1b_MMQMhEbdmuVg/view" TargetMode="External" Id="R4c7ef1f67744425b" /><Relationship Type="http://schemas.openxmlformats.org/officeDocument/2006/relationships/hyperlink" Target="https://drive.google.com/file/d/10k0zImfwsWmfU0wQdMfhzJQTFOnR6eRy/view" TargetMode="External" Id="R9853267c857c419b" /><Relationship Type="http://schemas.openxmlformats.org/officeDocument/2006/relationships/hyperlink" Target="https://drive.google.com/file/d/1dHjGpUmf1QmwBdURw5-ykcYDU1L44_BR/view" TargetMode="External" Id="R2a48c9954d0f4da9" /><Relationship Type="http://schemas.openxmlformats.org/officeDocument/2006/relationships/hyperlink" Target="https://drive.google.com/file/d/1lFcyxO_tIQhsowHwj0QeYGlp7ZkSWVeD/view" TargetMode="External" Id="Raa76e6d7e8e94c7d" /><Relationship Type="http://schemas.openxmlformats.org/officeDocument/2006/relationships/hyperlink" Target="https://drive.google.com/file/d/1keWFYgXOcYyMcXFF4brVvXyWF0B-1Dg6/view" TargetMode="External" Id="R2311ff1b7bb043c4" /><Relationship Type="http://schemas.openxmlformats.org/officeDocument/2006/relationships/hyperlink" Target="https://drive.google.com/file/d/1ToOk-uJiNFW1FCtYC7Y4hCrwKsYuY2ps/view" TargetMode="External" Id="R8b7d14102ff84d3c" /><Relationship Type="http://schemas.openxmlformats.org/officeDocument/2006/relationships/hyperlink" Target="https://drive.google.com/file/d/1t7ZSvmiOH4ouB8d3PHYBr_zMuQLKiAUn/view" TargetMode="External" Id="Ra447bde39db7438b" /><Relationship Type="http://schemas.openxmlformats.org/officeDocument/2006/relationships/hyperlink" Target="https://drive.google.com/file/d/10cUy-5L0zeOvJAt5rS9RfdQxCJkXhF6_/view" TargetMode="External" Id="R25ab889a3d1d413b" /><Relationship Type="http://schemas.openxmlformats.org/officeDocument/2006/relationships/hyperlink" Target="https://drive.google.com/file/d/16ISgHw9dsOqZ2uW-vUVLxFB43xc52IIs/view" TargetMode="External" Id="Rd3f1ac1af27e4224" /><Relationship Type="http://schemas.openxmlformats.org/officeDocument/2006/relationships/hyperlink" Target="https://drive.google.com/file/d/1502suopsAHOrbcEPkNnrvx7d-LGwmMWr/view" TargetMode="External" Id="R8d9fc12e697143da" /><Relationship Type="http://schemas.openxmlformats.org/officeDocument/2006/relationships/hyperlink" Target="https://drive.google.com/file/d/1pupg9i4BuZnzDnpbIhv4XscRp-fe5TvB/view" TargetMode="External" Id="R25394279ede9473d" /><Relationship Type="http://schemas.openxmlformats.org/officeDocument/2006/relationships/hyperlink" Target="https://drive.google.com/file/d/1TDFP3UIKOCeYHn7Ga3SxB48Jg1N4dI9c/view" TargetMode="External" Id="R43d5657a2c8148a7" /><Relationship Type="http://schemas.openxmlformats.org/officeDocument/2006/relationships/hyperlink" Target="https://drive.google.com/file/d/1ZRi4Np6Jk7cKgMTv9oDqajgi5kmu9WeT/view" TargetMode="External" Id="Rcd588fcdf0894686" /><Relationship Type="http://schemas.openxmlformats.org/officeDocument/2006/relationships/hyperlink" Target="https://drive.google.com/file/d/1EGgFTK-FQjyfoexykKmIHxnz-7EqFN5C/view" TargetMode="External" Id="R54e3ccd575b84c4e" /><Relationship Type="http://schemas.openxmlformats.org/officeDocument/2006/relationships/hyperlink" Target="https://drive.google.com/file/d/1PDdSaSsxYgm9rSQpBYBb-l6ElHzGuOHp/view" TargetMode="External" Id="R79099539768a4ba3" /><Relationship Type="http://schemas.openxmlformats.org/officeDocument/2006/relationships/hyperlink" Target="https://drive.google.com/file/d/1EhumBZMy0QLKidGk5VGD3uW86YJ7VbOS/view" TargetMode="External" Id="Rc1cc9073ec5748b3" /><Relationship Type="http://schemas.openxmlformats.org/officeDocument/2006/relationships/hyperlink" Target="https://drive.google.com/file/d/1Yet7hKFAu3jr11gHj0vtbQp3EcQexAcb/view" TargetMode="External" Id="Rcec9745ab6ce4c2f" /><Relationship Type="http://schemas.openxmlformats.org/officeDocument/2006/relationships/hyperlink" Target="https://drive.google.com/file/d/1oxqJ8cwpwM6A9AwL0L8o3PSq6sQkhIh8/view" TargetMode="External" Id="Rcba84ecb113446ae" /><Relationship Type="http://schemas.openxmlformats.org/officeDocument/2006/relationships/hyperlink" Target="https://drive.google.com/file/d/16Vds_x_3BkwQ_efS-JHw19GkM2PmVBex/view" TargetMode="External" Id="Rd0f146a145b241c4" /><Relationship Type="http://schemas.openxmlformats.org/officeDocument/2006/relationships/hyperlink" Target="https://drive.google.com/file/d/1rUPVjVNQOgFE3J-0FsoaFSfKgToHrdkG/view" TargetMode="External" Id="Ra20a3c0b3898423b" /><Relationship Type="http://schemas.openxmlformats.org/officeDocument/2006/relationships/hyperlink" Target="https://drive.google.com/file/d/133pVdJU8kxB_0blexvzobURbZms9tRl2/view" TargetMode="External" Id="Red7eac1751f94014" /><Relationship Type="http://schemas.openxmlformats.org/officeDocument/2006/relationships/hyperlink" Target="https://drive.google.com/file/d/1T3H6WoCa_pP2A7RsTpVj4pXPlnoJlTyg/view" TargetMode="External" Id="R27057032a453469c" /><Relationship Type="http://schemas.openxmlformats.org/officeDocument/2006/relationships/hyperlink" Target="https://drive.google.com/file/d/1TwU3j2Ze3SWgXmdPcwcn5Ds5LgslgZsU/view" TargetMode="External" Id="Rd889e42ce9c446e2" /><Relationship Type="http://schemas.openxmlformats.org/officeDocument/2006/relationships/hyperlink" Target="https://drive.google.com/file/d/1--yZXhZB2nty6nn08KRnN6Nf3r2lA1QR/view" TargetMode="External" Id="R7730887f7c27400c" /><Relationship Type="http://schemas.openxmlformats.org/officeDocument/2006/relationships/hyperlink" Target="https://drive.google.com/file/d/1skmuv2QHKEGLLAgRCgB9vzsfKihZq1XV/view" TargetMode="External" Id="R1bac0fe6f5f44731" /><Relationship Type="http://schemas.openxmlformats.org/officeDocument/2006/relationships/hyperlink" Target="https://drive.google.com/file/d/1NrCMXEITH-Ka0w5PZJ0YLiFrq3HeJrAw/view" TargetMode="External" Id="R4a5ef9729bb74734" /><Relationship Type="http://schemas.openxmlformats.org/officeDocument/2006/relationships/hyperlink" Target="https://drive.google.com/file/d/1-inJ0eYqLRLDXNVvwM8_TsGIe8Nmmu1X/view" TargetMode="External" Id="R73c7826214ee4c9a" /><Relationship Type="http://schemas.openxmlformats.org/officeDocument/2006/relationships/hyperlink" Target="https://drive.google.com/file/d/1oCezG_GudFGjZ_fnAb3wFkDXipcEPLx2/view" TargetMode="External" Id="Rce2be9d5d82a4e4e" /><Relationship Type="http://schemas.openxmlformats.org/officeDocument/2006/relationships/hyperlink" Target="https://drive.google.com/file/d/1MyA5YDz4eJvTbz1sZcdIOdPIRlNFdqmF/view" TargetMode="External" Id="R6a60f3642c6a412b" /><Relationship Type="http://schemas.openxmlformats.org/officeDocument/2006/relationships/hyperlink" Target="https://drive.google.com/file/d/1jDjU5gUBPQFF45t3TqZX9r3yl5h9nq6Y/view" TargetMode="External" Id="R34425ebbcc5048e9" /><Relationship Type="http://schemas.openxmlformats.org/officeDocument/2006/relationships/hyperlink" Target="https://drive.google.com/file/d/1sxyCiVw2pTSViTobHk3uJ4lMFPFvPqxH/view" TargetMode="External" Id="Rd5d615afff404420" /><Relationship Type="http://schemas.openxmlformats.org/officeDocument/2006/relationships/hyperlink" Target="https://drive.google.com/file/d/1cnVHZW7xfGlcJ5zEIol4n9FU33gh9vv5/view" TargetMode="External" Id="R909d779caa5e4039" /><Relationship Type="http://schemas.openxmlformats.org/officeDocument/2006/relationships/hyperlink" Target="https://drive.google.com/file/d/1x770F8e0laelSKL-M779Gaj3Gcng3Act/view" TargetMode="External" Id="Ra23dc49b01704b11" /><Relationship Type="http://schemas.openxmlformats.org/officeDocument/2006/relationships/hyperlink" Target="https://drive.google.com/file/d/1LlV-jmTSuu4qwYfa-Pmdrb12C-oXfHsV/view" TargetMode="External" Id="Re7e17795714642da" /><Relationship Type="http://schemas.openxmlformats.org/officeDocument/2006/relationships/hyperlink" Target="https://drive.google.com/file/d/1XRAbvOJHkpS9XbfFYpyuSKeMM336_REG/view" TargetMode="External" Id="R3d15582838924d99" /><Relationship Type="http://schemas.openxmlformats.org/officeDocument/2006/relationships/hyperlink" Target="https://drive.google.com/file/d/1BV2gwO3CtUtJ49UQSoo7MUnZe0U3ZDd3/view" TargetMode="External" Id="Rdf2a1739c2194617" /><Relationship Type="http://schemas.openxmlformats.org/officeDocument/2006/relationships/hyperlink" Target="https://drive.google.com/file/d/13UJ3NJDuuuLIpCkmWuAgoLUjkGwlRTI5/view" TargetMode="External" Id="Rcdf22d53e9674874" /><Relationship Type="http://schemas.openxmlformats.org/officeDocument/2006/relationships/hyperlink" Target="https://drive.google.com/file/d/1TxeZQK_2v91ibG4G6HfBqlABZZ4uvWI4/view" TargetMode="External" Id="R1d95594ac6f84b67" /><Relationship Type="http://schemas.openxmlformats.org/officeDocument/2006/relationships/hyperlink" Target="https://drive.google.com/file/d/1YE4pP53ytNl-7cT4pivavtstYp44CDxi/view" TargetMode="External" Id="R0a365453cd184cf5" /><Relationship Type="http://schemas.openxmlformats.org/officeDocument/2006/relationships/hyperlink" Target="https://drive.google.com/file/d/1CWwP1bNJ4YBO-z6jAJJaVRllHlsQoQEQ/view" TargetMode="External" Id="R257321cc853c4b3e" /><Relationship Type="http://schemas.openxmlformats.org/officeDocument/2006/relationships/hyperlink" Target="https://drive.google.com/file/d/1QU1FYuj7f0hCtJ9RtcxLzEVe7MhJn9tl/view" TargetMode="External" Id="R3283206516d6471d" /><Relationship Type="http://schemas.openxmlformats.org/officeDocument/2006/relationships/hyperlink" Target="https://drive.google.com/file/d/1BiggSxEVzHCMXuBFs8oM4tmsLptUIKIh/view" TargetMode="External" Id="Ra920f841a7d4407f" /><Relationship Type="http://schemas.openxmlformats.org/officeDocument/2006/relationships/hyperlink" Target="https://drive.google.com/file/d/1ezwq4tQ5hku7gS8gn3U5IgYEMWWPzofU/view" TargetMode="External" Id="R6ef5605b412f42e2" /><Relationship Type="http://schemas.openxmlformats.org/officeDocument/2006/relationships/hyperlink" Target="https://drive.google.com/file/d/1kGRfUDyLZ7oVyLrESnSTi0jT5SGgRBBn/view" TargetMode="External" Id="Rae9db04e3ef84868" /><Relationship Type="http://schemas.openxmlformats.org/officeDocument/2006/relationships/hyperlink" Target="https://drive.google.com/file/d/1xUFAqfQX4tXxV6IkR6J8y6p9hE15ERM9/view" TargetMode="External" Id="R2dd1988b6f9f4e63" /><Relationship Type="http://schemas.openxmlformats.org/officeDocument/2006/relationships/hyperlink" Target="https://drive.google.com/file/d/1LM20JearYWdkR6i2kciWw6JUSeefGRF1/view" TargetMode="External" Id="R8cdc207b8e0c402f" /><Relationship Type="http://schemas.openxmlformats.org/officeDocument/2006/relationships/hyperlink" Target="https://drive.google.com/file/d/1tAxPGgbIsOixexLeCPIgwzJGzOxXFh7n/view" TargetMode="External" Id="R0ff60b0efe464850" /><Relationship Type="http://schemas.openxmlformats.org/officeDocument/2006/relationships/hyperlink" Target="https://drive.google.com/file/d/104H5JepToxaUdgp4k5JRu5h8mCBxSKkF/view" TargetMode="External" Id="R4866eeb1edde444f" /><Relationship Type="http://schemas.openxmlformats.org/officeDocument/2006/relationships/hyperlink" Target="https://drive.google.com/file/d/1aSWjVWxalEeED9E_COG12Lts1Z4kSKE5/view" TargetMode="External" Id="R9bfcf5ce52134804" /><Relationship Type="http://schemas.openxmlformats.org/officeDocument/2006/relationships/hyperlink" Target="https://drive.google.com/file/d/1t0jwEkZz3VW3neCfFc6Kb6bt5d0ST5Y6/view" TargetMode="External" Id="Rc4176d7efba541e3" /><Relationship Type="http://schemas.openxmlformats.org/officeDocument/2006/relationships/hyperlink" Target="https://drive.google.com/file/d/1tb7xQzIwTgcZbwdxOxGrxC-eAc9WYMxq/view" TargetMode="External" Id="R8660aef2b09f4d0d" /><Relationship Type="http://schemas.openxmlformats.org/officeDocument/2006/relationships/hyperlink" Target="https://drive.google.com/file/d/1WeWcUQ2Q44XbqxwsltzvduVNaoj0cvw-/view" TargetMode="External" Id="R31a083d953b34903" /><Relationship Type="http://schemas.openxmlformats.org/officeDocument/2006/relationships/hyperlink" Target="https://drive.google.com/file/d/1zcM2iXKZhtK0NtPmM-My8Tgu57H5-I6Y/view" TargetMode="External" Id="Re6340786aa104f96" /><Relationship Type="http://schemas.openxmlformats.org/officeDocument/2006/relationships/hyperlink" Target="https://drive.google.com/file/d/1ZsRyodg_Sa4KfZ4nyl-Zq_g7-E2CwboQ/view" TargetMode="External" Id="R2dcb1896f5834186" /><Relationship Type="http://schemas.openxmlformats.org/officeDocument/2006/relationships/hyperlink" Target="https://drive.google.com/file/d/14Vl49PA7grDQPW33fjfaVK6R6M2CK746/view" TargetMode="External" Id="R31b3c739c6d84242" /><Relationship Type="http://schemas.openxmlformats.org/officeDocument/2006/relationships/hyperlink" Target="https://drive.google.com/file/d/1db6pGh5XwPUKDd945bZeMrPr5V6CHQYy/view" TargetMode="External" Id="R944a4d7376c34ae6" /><Relationship Type="http://schemas.openxmlformats.org/officeDocument/2006/relationships/hyperlink" Target="https://drive.google.com/file/d/1rMlMP2OpDxZzQGIgH-HgMuTHO59EV4W3/view" TargetMode="External" Id="R3ebcebc6630147fa" /><Relationship Type="http://schemas.openxmlformats.org/officeDocument/2006/relationships/hyperlink" Target="https://drive.google.com/file/d/1UBPt4EngroNshrEeNG3TuaAul1wWnA-f/view" TargetMode="External" Id="R1200f1e15f9d454a" /><Relationship Type="http://schemas.openxmlformats.org/officeDocument/2006/relationships/hyperlink" Target="https://drive.google.com/file/d/10ZXeS3PCgzXP0a1vvXCf6g0uoLRP2TNB/view" TargetMode="External" Id="Rcf633c32917a4b35" /><Relationship Type="http://schemas.openxmlformats.org/officeDocument/2006/relationships/hyperlink" Target="https://drive.google.com/file/d/1fqnVpTSsS3wdt7fypxK1Jzl2968s-vvP/view" TargetMode="External" Id="Rc05e540d6ca44e84" /><Relationship Type="http://schemas.openxmlformats.org/officeDocument/2006/relationships/hyperlink" Target="https://drive.google.com/file/d/1PPsMKUsGihBj4mRCRXbeYE-SPRTiVjQK/view" TargetMode="External" Id="R4b6cf2c0c3054178" /><Relationship Type="http://schemas.openxmlformats.org/officeDocument/2006/relationships/hyperlink" Target="https://drive.google.com/file/d/1O7ceiTtX_QucpxyTgRWobWPc8Xma7JdM/view" TargetMode="External" Id="R905b308b57da4be0" /><Relationship Type="http://schemas.openxmlformats.org/officeDocument/2006/relationships/hyperlink" Target="https://drive.google.com/file/d/1Fh76kwCuACe5YDeG5GMr3StiAVgatwV3/view" TargetMode="External" Id="Rb7a9486a9f974708" /><Relationship Type="http://schemas.openxmlformats.org/officeDocument/2006/relationships/hyperlink" Target="https://drive.google.com/file/d/1LImzOlEfb0ZhfY4xebghPn3jzwqlvXi2/view" TargetMode="External" Id="R17286ed92f61440a" /><Relationship Type="http://schemas.openxmlformats.org/officeDocument/2006/relationships/hyperlink" Target="https://drive.google.com/file/d/1g-6XLMk5FQMp6zjqtNNBjjyaHcx7ahXi/view" TargetMode="External" Id="Rcc0b0787703a4cd2" /><Relationship Type="http://schemas.openxmlformats.org/officeDocument/2006/relationships/hyperlink" Target="https://drive.google.com/file/d/1y490iIHNh-_1kxHWi-MyQd3gvaNnUTjg/view" TargetMode="External" Id="Rd46d9fa882af46c3" /><Relationship Type="http://schemas.openxmlformats.org/officeDocument/2006/relationships/hyperlink" Target="https://drive.google.com/file/d/1Ohmt4SCsQ2ST22TBldje60OcDQhrwYDc/view" TargetMode="External" Id="R7096ed3a3fad4ed5" /><Relationship Type="http://schemas.openxmlformats.org/officeDocument/2006/relationships/hyperlink" Target="https://drive.google.com/file/d/122ZdDfdbBWqOrqC1UBCNu3fNQeVk-rl6/view" TargetMode="External" Id="R113765081de24bd6" /><Relationship Type="http://schemas.openxmlformats.org/officeDocument/2006/relationships/hyperlink" Target="https://drive.google.com/file/d/1QuNdqxZRe1T4TN-KdCECbUkuStWtpZDM/view" TargetMode="External" Id="R290ee87683984d9b" /><Relationship Type="http://schemas.openxmlformats.org/officeDocument/2006/relationships/hyperlink" Target="https://drive.google.com/file/d/184tFPBW6cbgRHJ3cHKEeFw4b8ikJB6jX/view" TargetMode="External" Id="R79c16b935a134606" /><Relationship Type="http://schemas.openxmlformats.org/officeDocument/2006/relationships/hyperlink" Target="https://drive.google.com/file/d/1G0Lqgw6RplafbaikZjgi8kGAU21blFC_/view" TargetMode="External" Id="R9f2d3a7e70004530" /><Relationship Type="http://schemas.openxmlformats.org/officeDocument/2006/relationships/hyperlink" Target="https://drive.google.com/file/d/1qK7CgCoFnJEV1l54E3q0g6SUVIDNHNQX/view" TargetMode="External" Id="R640bc78cf43842a8" /><Relationship Type="http://schemas.openxmlformats.org/officeDocument/2006/relationships/hyperlink" Target="https://drive.google.com/file/d/1QFUc-77Dw6L5bcOmQsac5mG4AFoxULaS/view" TargetMode="External" Id="R6bc8f9ed2c14463c" /><Relationship Type="http://schemas.openxmlformats.org/officeDocument/2006/relationships/hyperlink" Target="https://drive.google.com/file/d/1SQHUYW8Y6RIhMc54PQu3GgD5k3isUmUD/view" TargetMode="External" Id="R831064401faf4ba4" /><Relationship Type="http://schemas.openxmlformats.org/officeDocument/2006/relationships/hyperlink" Target="https://drive.google.com/file/d/19I9wfZCE8T64v9j7jsAYY99R7dTsQrDw/view" TargetMode="External" Id="R64a28d94cdc543ff" /><Relationship Type="http://schemas.openxmlformats.org/officeDocument/2006/relationships/hyperlink" Target="https://drive.google.com/file/d/1yz90zqmf_fJwF9LzoTUz5OGZ37vLFsvE/view" TargetMode="External" Id="Rca12ee2a0b1348a0" /><Relationship Type="http://schemas.openxmlformats.org/officeDocument/2006/relationships/hyperlink" Target="https://drive.google.com/file/d/1XayzGa8x0m8Ualm1ZG5Q-th4Q0IiU7oz/view" TargetMode="External" Id="Rbd59a543c1e149a0" /><Relationship Type="http://schemas.openxmlformats.org/officeDocument/2006/relationships/hyperlink" Target="https://drive.google.com/file/d/1BGDYzOECIlHPaa7WFPAc0hxpmFoz4qQG/view" TargetMode="External" Id="R7518e9ccbb84499b" /><Relationship Type="http://schemas.openxmlformats.org/officeDocument/2006/relationships/hyperlink" Target="https://drive.google.com/file/d/1MM_ZG4WsdyEQ_QUJocnfNccKbQJZz65v/view" TargetMode="External" Id="R21b4602d61324f44" /><Relationship Type="http://schemas.openxmlformats.org/officeDocument/2006/relationships/hyperlink" Target="https://drive.google.com/file/d/1uby3LG3-J1GcHlmblB3uxvMtuUF5g-4x/view" TargetMode="External" Id="R5f65aeacf3b14354" /><Relationship Type="http://schemas.openxmlformats.org/officeDocument/2006/relationships/hyperlink" Target="https://drive.google.com/file/d/11DweWZYjkvj_ZSLBq3gx7KTwjDN_MSRs/view" TargetMode="External" Id="R008f2698d4754b32" /><Relationship Type="http://schemas.openxmlformats.org/officeDocument/2006/relationships/hyperlink" Target="https://drive.google.com/file/d/15u0K9v6xvNgubCfhiRQ2tez2jH44ChML/view" TargetMode="External" Id="R55ec180b21ed479c" /><Relationship Type="http://schemas.openxmlformats.org/officeDocument/2006/relationships/hyperlink" Target="https://drive.google.com/file/d/1_wJ4gFFykF55kHkEKUEigxsOydi2D8c9/view" TargetMode="External" Id="Rc0e9cede893a42b1" /><Relationship Type="http://schemas.openxmlformats.org/officeDocument/2006/relationships/hyperlink" Target="https://drive.google.com/file/d/1J7Gx0qcMBvUQ_SgXYI89WB03TTSL_UHE/view" TargetMode="External" Id="R4c053ec46ca149fa" /><Relationship Type="http://schemas.openxmlformats.org/officeDocument/2006/relationships/hyperlink" Target="https://drive.google.com/file/d/1tclz7EHbkOh24gbAqrQ24DU41B5AT1gP/view" TargetMode="External" Id="R8d5c386a7e964c3f" /><Relationship Type="http://schemas.openxmlformats.org/officeDocument/2006/relationships/hyperlink" Target="https://drive.google.com/file/d/1wR0MlY_rKTuTC_2tjenER4V9r2NNzDBg/view" TargetMode="External" Id="R6ecb5587644f46c0" /><Relationship Type="http://schemas.openxmlformats.org/officeDocument/2006/relationships/hyperlink" Target="https://drive.google.com/file/d/1Ch8Z3xAKysWE8hbC591AWKPoZ7uBmVw6/view" TargetMode="External" Id="Ra1d750f7b8b84b38" /><Relationship Type="http://schemas.openxmlformats.org/officeDocument/2006/relationships/hyperlink" Target="https://drive.google.com/file/d/1J3eEeXfhO-s2fwok8_e6X7UMU0Mw4FTU/view" TargetMode="External" Id="Rdb674e19713f4fa5" /><Relationship Type="http://schemas.openxmlformats.org/officeDocument/2006/relationships/hyperlink" Target="https://drive.google.com/file/d/1zD3rSX4fHzIgA-ZpwFvYxZRO4_vCEPMZ/view" TargetMode="External" Id="Rfbe6decc796e4406" /><Relationship Type="http://schemas.openxmlformats.org/officeDocument/2006/relationships/hyperlink" Target="https://drive.google.com/file/d/1dg8yhvxbA7RB9fUXDYr6rBuoi9gLwOIH/view" TargetMode="External" Id="Ra94432a4602742de" /><Relationship Type="http://schemas.openxmlformats.org/officeDocument/2006/relationships/hyperlink" Target="https://drive.google.com/file/d/1v0xFZ5QnQwFTA4jBoFyTyh5jclGmyAwU/view" TargetMode="External" Id="Rb61ce1f363a04a5d" /><Relationship Type="http://schemas.openxmlformats.org/officeDocument/2006/relationships/hyperlink" Target="https://drive.google.com/file/d/1xiVnRSMQO0xbP4EPw6etfP6adTNKiLb8/view" TargetMode="External" Id="R08ac70bbd06a4bba" /><Relationship Type="http://schemas.openxmlformats.org/officeDocument/2006/relationships/hyperlink" Target="https://drive.google.com/file/d/1IkZia0wJbK9gUoGP6e1j3AHVzXlz2Idj/view" TargetMode="External" Id="R51d116dc7de6490d" /><Relationship Type="http://schemas.openxmlformats.org/officeDocument/2006/relationships/hyperlink" Target="https://drive.google.com/file/d/1Wz62Cz_YjH_SFrIW12V3e6m-7J98Q2y-/view" TargetMode="External" Id="Rfe8ae3cdbcfc4ac0" /><Relationship Type="http://schemas.openxmlformats.org/officeDocument/2006/relationships/hyperlink" Target="https://drive.google.com/file/d/1kMKaTP3LOCQB3oHsbOE6MIoEi2vei6dK/view" TargetMode="External" Id="Rd7053507082f4a3e" /><Relationship Type="http://schemas.openxmlformats.org/officeDocument/2006/relationships/hyperlink" Target="https://drive.google.com/file/d/1Eay-Z7vYAgYO9J61DIuQ_qAl_pAS93Z8/view" TargetMode="External" Id="R9b384aabfcdd4caa" /><Relationship Type="http://schemas.openxmlformats.org/officeDocument/2006/relationships/hyperlink" Target="https://drive.google.com/file/d/1RlSDui6nwRZAW45GbYdLCnTdpDbmE49_/view" TargetMode="External" Id="R374025da96c949c0" /><Relationship Type="http://schemas.openxmlformats.org/officeDocument/2006/relationships/hyperlink" Target="https://drive.google.com/file/d/1cvcuEeJtY9SAHWXwKWKcbbsG-wWEo-do/view" TargetMode="External" Id="R874f1b3199ee48d1" /><Relationship Type="http://schemas.openxmlformats.org/officeDocument/2006/relationships/hyperlink" Target="https://drive.google.com/file/d/1Y2JyScMtN0t5TbyFZCam4DWra_y0gKqF/view" TargetMode="External" Id="R77d8d30307184e77" /><Relationship Type="http://schemas.openxmlformats.org/officeDocument/2006/relationships/hyperlink" Target="https://drive.google.com/file/d/1wMjt7ZlQCTPNPNEzg6SFKO2YuXAMiKJb/view" TargetMode="External" Id="R5e359160d6f442a4" /><Relationship Type="http://schemas.openxmlformats.org/officeDocument/2006/relationships/hyperlink" Target="https://drive.google.com/file/d/11NuxRdV7e9ugX7l2-fvKl4MgBPxbHvaT/view" TargetMode="External" Id="R044121f693e4453e" /><Relationship Type="http://schemas.openxmlformats.org/officeDocument/2006/relationships/hyperlink" Target="https://drive.google.com/file/d/1gsZMha2pkcFpyMVivLaqseBiLUM-UDOS/view" TargetMode="External" Id="R4899d94166f04493" /><Relationship Type="http://schemas.openxmlformats.org/officeDocument/2006/relationships/hyperlink" Target="https://drive.google.com/file/d/1pvK11hog_8Zun6Ya03flhkHsdkSjGDja/view" TargetMode="External" Id="R83a86c476d424095" /><Relationship Type="http://schemas.openxmlformats.org/officeDocument/2006/relationships/hyperlink" Target="https://drive.google.com/file/d/14UkvQ5EX5NwvdUYB9XUKwB7u601JkhID/view" TargetMode="External" Id="R1347329d21764bd6" /><Relationship Type="http://schemas.openxmlformats.org/officeDocument/2006/relationships/hyperlink" Target="https://drive.google.com/file/d/1h6vYN6FiGNOPq5a-VGrqISdo4qOztIbk/view" TargetMode="External" Id="Rd63ae44f4f334d9d" /><Relationship Type="http://schemas.openxmlformats.org/officeDocument/2006/relationships/hyperlink" Target="https://drive.google.com/file/d/1AmefVrHMgB0zVKoPTQ2P0erTzugrj0ba/view" TargetMode="External" Id="Rd1947e2d0bd44d10" /><Relationship Type="http://schemas.openxmlformats.org/officeDocument/2006/relationships/hyperlink" Target="https://drive.google.com/file/d/1nqL7P4DxzeF8d8Kefln8NwZo9mk4d5Sv/view" TargetMode="External" Id="R779cb1c461174c87" /><Relationship Type="http://schemas.openxmlformats.org/officeDocument/2006/relationships/hyperlink" Target="https://drive.google.com/file/d/1peSdH5GH8mb9_xntqHYvC7MYPm77i6x8/view" TargetMode="External" Id="R042ade6c5a7f4de5" /><Relationship Type="http://schemas.openxmlformats.org/officeDocument/2006/relationships/hyperlink" Target="https://drive.google.com/file/d/10DTzhmU9PPO3-Yk9ikqrsM1eSNQ0Urqy/view" TargetMode="External" Id="Re58606427a794848" /><Relationship Type="http://schemas.openxmlformats.org/officeDocument/2006/relationships/hyperlink" Target="https://drive.google.com/file/d/1NqDW1A1uNseMpCZZdhXUdINJHD2IwLcJ/view" TargetMode="External" Id="Rb6977e444c124819" /><Relationship Type="http://schemas.openxmlformats.org/officeDocument/2006/relationships/hyperlink" Target="https://drive.google.com/file/d/1wuhsvOdBbwsXD2qaaaYQ-rpYHS275KNn/view" TargetMode="External" Id="R3b832aae512a44b4" /><Relationship Type="http://schemas.openxmlformats.org/officeDocument/2006/relationships/hyperlink" Target="https://drive.google.com/file/d/1hc37lFKMKYI7NK_8NTXtyZdd-hqn_mvP/view" TargetMode="External" Id="R06b7ffdce38c4057" /><Relationship Type="http://schemas.openxmlformats.org/officeDocument/2006/relationships/hyperlink" Target="https://drive.google.com/file/d/1OIZn74zNYRLQGTUe-p8kXxzFAu9bp8Vr/view" TargetMode="External" Id="Ra80d28c56bd04a3d" /><Relationship Type="http://schemas.openxmlformats.org/officeDocument/2006/relationships/hyperlink" Target="https://drive.google.com/file/d/1IPp4mHJ_AfloWb7QRkslGiT5xa4EsDu3/view" TargetMode="External" Id="R857d33fff668426d" /><Relationship Type="http://schemas.openxmlformats.org/officeDocument/2006/relationships/hyperlink" Target="https://drive.google.com/file/d/16fCBNKPKO-6rCRuiN9Gm_YpLTgy3jm4H/view" TargetMode="External" Id="Re24f04a55cde486b" /><Relationship Type="http://schemas.openxmlformats.org/officeDocument/2006/relationships/hyperlink" Target="https://drive.google.com/file/d/1gfcDun1KMH_bJ3URKJ2ee-prNl00uU2C/view" TargetMode="External" Id="R4edb256ef6b44662" /><Relationship Type="http://schemas.openxmlformats.org/officeDocument/2006/relationships/hyperlink" Target="https://drive.google.com/file/d/1m9BgyNkh_fHMI1mEd1fQKAzQY1aQY91b/view" TargetMode="External" Id="R5b7a1edc64e84bcf" /><Relationship Type="http://schemas.openxmlformats.org/officeDocument/2006/relationships/hyperlink" Target="https://drive.google.com/file/d/1FHSTg3m7WQ1OikCrfHFRdpSC08WH-gpW/view" TargetMode="External" Id="R972a7a768bb54beb" /><Relationship Type="http://schemas.openxmlformats.org/officeDocument/2006/relationships/hyperlink" Target="https://drive.google.com/file/d/1gjtM2CKZOQ2AorxhyQ-vcZD9YRKYTKsR/view" TargetMode="External" Id="Rd471684ad1af4d61" /><Relationship Type="http://schemas.openxmlformats.org/officeDocument/2006/relationships/hyperlink" Target="https://drive.google.com/file/d/1w6-uLI-CKdw4bH-2C2YtXarEIt7dgIcW/view" TargetMode="External" Id="R41d4def6556d4ad5" /><Relationship Type="http://schemas.openxmlformats.org/officeDocument/2006/relationships/hyperlink" Target="https://drive.google.com/file/d/1AWipLOU3nQXCgkkvvYyTNUrd_laN92fM/view" TargetMode="External" Id="Rfc314a36de904baa" /><Relationship Type="http://schemas.openxmlformats.org/officeDocument/2006/relationships/hyperlink" Target="https://drive.google.com/file/d/1LPCsjbGpu4ExfvyTWX_KNXu881npcuCF/view" TargetMode="External" Id="Rd0373739260447ef" /><Relationship Type="http://schemas.openxmlformats.org/officeDocument/2006/relationships/hyperlink" Target="https://drive.google.com/file/d/1tvkOCPS08WU0iKKj-jzWmdn0GfZXXyyy/view" TargetMode="External" Id="R48082581e05d4bab" /><Relationship Type="http://schemas.openxmlformats.org/officeDocument/2006/relationships/hyperlink" Target="https://drive.google.com/file/d/15cHe8Hj01_RmozUVzgRRPDPXl6TVrale/view" TargetMode="External" Id="R62a8a63c1354491c" /><Relationship Type="http://schemas.openxmlformats.org/officeDocument/2006/relationships/hyperlink" Target="https://drive.google.com/file/d/1FbVoPgHGkBUubFNYM5HERbSl1KFb_nkC/view" TargetMode="External" Id="R609136a134984465" /><Relationship Type="http://schemas.openxmlformats.org/officeDocument/2006/relationships/hyperlink" Target="https://drive.google.com/file/d/18_pv17HYE-lsxIV_4VAoDP56beMX84ul/view" TargetMode="External" Id="R00be1ce8cc314114" /><Relationship Type="http://schemas.openxmlformats.org/officeDocument/2006/relationships/hyperlink" Target="https://drive.google.com/file/d/1H_jknFDjR9nOViQSAYks7EWmwZH5v-8S/view" TargetMode="External" Id="Re32362fcdaf246a6" /><Relationship Type="http://schemas.openxmlformats.org/officeDocument/2006/relationships/hyperlink" Target="https://drive.google.com/file/d/1jHYC26LgECmMoFbd4RTRDs3TiezYC6em/view" TargetMode="External" Id="Rb613ccfa39ce407a" /><Relationship Type="http://schemas.openxmlformats.org/officeDocument/2006/relationships/hyperlink" Target="https://drive.google.com/file/d/1rtV6nnU7ExTUBa-2lqXx2df9-ZQQqvKJ/view" TargetMode="External" Id="Reb6d34a57f31408c" /><Relationship Type="http://schemas.openxmlformats.org/officeDocument/2006/relationships/hyperlink" Target="https://drive.google.com/file/d/1Gn9pzG7Nkp4VuCRzDrgwtZ8TPBovhO5Y/view" TargetMode="External" Id="Ra9fb449d5ac44521" /><Relationship Type="http://schemas.openxmlformats.org/officeDocument/2006/relationships/hyperlink" Target="https://drive.google.com/file/d/1sL9dHNcvmCF464f79Q_JSl_4k0ohYer4/view" TargetMode="External" Id="Rfb9c5426be134767" /><Relationship Type="http://schemas.openxmlformats.org/officeDocument/2006/relationships/hyperlink" Target="https://drive.google.com/file/d/18HXlQgyX_FkdGTdjm1KTtmTc44tzm13A/view" TargetMode="External" Id="R3fa03c7b6043417c" /><Relationship Type="http://schemas.openxmlformats.org/officeDocument/2006/relationships/hyperlink" Target="https://drive.google.com/file/d/1r8bfDkexKy-ezrINRu44gN09uuyPJaos/view" TargetMode="External" Id="R29e2392064854687" /><Relationship Type="http://schemas.openxmlformats.org/officeDocument/2006/relationships/hyperlink" Target="https://drive.google.com/file/d/12Z0vOyaQpiq1O7mW_yu6PFIkbSusVQHv/view" TargetMode="External" Id="Rd1e49636a5df4a95" /><Relationship Type="http://schemas.openxmlformats.org/officeDocument/2006/relationships/hyperlink" Target="https://drive.google.com/file/d/1Csq-5AITnGDwCoN57KuqIFphtPXtW27_/view" TargetMode="External" Id="Rbc4bb18d71c6496c" /><Relationship Type="http://schemas.openxmlformats.org/officeDocument/2006/relationships/hyperlink" Target="https://drive.google.com/file/d/17YXqdHDCXKyQ7rdoFd-Id8GmbClqOEBj/view" TargetMode="External" Id="R054e7cd2a57e4058" /><Relationship Type="http://schemas.openxmlformats.org/officeDocument/2006/relationships/hyperlink" Target="https://drive.google.com/file/d/1n19geSvZX1Y-Kdq-J_Y3OwhLnuc8dH-q/view" TargetMode="External" Id="R32e7ebf6a4ad4976" /><Relationship Type="http://schemas.openxmlformats.org/officeDocument/2006/relationships/hyperlink" Target="https://drive.google.com/file/d/1ZZZV1MYVCl1l9zuFyxc62b2wtGBo-9j_/view" TargetMode="External" Id="Rc03e074e41f44e73" /><Relationship Type="http://schemas.openxmlformats.org/officeDocument/2006/relationships/hyperlink" Target="https://drive.google.com/file/d/1CFlwJD7oTuebdt0wIACgnn7y3jh01zKI/view" TargetMode="External" Id="Ra9b18523465b4569" /><Relationship Type="http://schemas.openxmlformats.org/officeDocument/2006/relationships/hyperlink" Target="https://drive.google.com/file/d/1SnWzth6Z36OhPH2eZ-psh1azr_9GYhLM/view" TargetMode="External" Id="Rbec4cc1c61df4749" /><Relationship Type="http://schemas.openxmlformats.org/officeDocument/2006/relationships/hyperlink" Target="https://drive.google.com/file/d/1-oq9BYMUA4SQ-_Ke8xC3D4k8L1RQkchB/view" TargetMode="External" Id="Rb56626abac53477c" /><Relationship Type="http://schemas.openxmlformats.org/officeDocument/2006/relationships/hyperlink" Target="https://drive.google.com/file/d/1hNOC1USFTXUFocozwkz2Xgogi0VkFEjS/view" TargetMode="External" Id="R0ecf43063ed44ea8" /><Relationship Type="http://schemas.openxmlformats.org/officeDocument/2006/relationships/hyperlink" Target="https://drive.google.com/file/d/1Yp4--pl1WeblMIROvUlhFGWihGWBKZio/view" TargetMode="External" Id="R7d48a707602e4a42" /><Relationship Type="http://schemas.openxmlformats.org/officeDocument/2006/relationships/hyperlink" Target="https://drive.google.com/file/d/13v6xnUugiy_oTvIr1w9iEU-5lGdAZq6p/view" TargetMode="External" Id="R5250c04bb7b9419d" /><Relationship Type="http://schemas.openxmlformats.org/officeDocument/2006/relationships/hyperlink" Target="https://drive.google.com/file/d/145wBKYCuCfzJBVgCx863lCVNNnSmRZ9z/view" TargetMode="External" Id="Rd6435791c2c143e7" /><Relationship Type="http://schemas.openxmlformats.org/officeDocument/2006/relationships/hyperlink" Target="https://drive.google.com/file/d/1dGtITkQ7UWDBGjP-lH28wsjFnnJylY14/view" TargetMode="External" Id="R14936510758e445e" /><Relationship Type="http://schemas.openxmlformats.org/officeDocument/2006/relationships/hyperlink" Target="https://drive.google.com/file/d/1PkIFchkYWz5hIie3EtBlNgQPFxttEkFc/view" TargetMode="External" Id="R6c2f69cc12484cf1" /><Relationship Type="http://schemas.openxmlformats.org/officeDocument/2006/relationships/hyperlink" Target="https://drive.google.com/file/d/1jCO8wq2UreL5xKTcGn24AQ8rB_RmQFrK/view" TargetMode="External" Id="R7acf0b39952e4ecd" /><Relationship Type="http://schemas.openxmlformats.org/officeDocument/2006/relationships/hyperlink" Target="https://drive.google.com/file/d/18K1vQDs9BPZmNsaZ9-RutXG136TgBLrn/view" TargetMode="External" Id="Rc870ea456f294be4" /><Relationship Type="http://schemas.openxmlformats.org/officeDocument/2006/relationships/hyperlink" Target="https://drive.google.com/file/d/1Xn7w3PEUNiaQ-3OSgK-icREPvxBCsHtL/view" TargetMode="External" Id="Rd7a60fdefff841af" /><Relationship Type="http://schemas.openxmlformats.org/officeDocument/2006/relationships/hyperlink" Target="https://drive.google.com/file/d/1jTgntmi0an6IpQJ0E1vmRJJB6dOtUWCF/view" TargetMode="External" Id="R42784e6bdb50409b" /><Relationship Type="http://schemas.openxmlformats.org/officeDocument/2006/relationships/hyperlink" Target="https://drive.google.com/file/d/1UBdmavVE3ef8B8hm7CbJk99AKIganaSd/view" TargetMode="External" Id="R608536592bee4d95" /><Relationship Type="http://schemas.openxmlformats.org/officeDocument/2006/relationships/hyperlink" Target="https://drive.google.com/file/d/1Ym8U5xkoC9_95YWY2TIlXZ_HeKrYSDo1/view" TargetMode="External" Id="R56f58ab49b8b4228" /><Relationship Type="http://schemas.openxmlformats.org/officeDocument/2006/relationships/hyperlink" Target="https://drive.google.com/file/d/1WE5y54Rpu1KZRnWiSgsEq71IaNe5eohz/view" TargetMode="External" Id="R13f03eeda1ea4664" /><Relationship Type="http://schemas.openxmlformats.org/officeDocument/2006/relationships/hyperlink" Target="https://drive.google.com/file/d/1giywwMD73_7_5Y5biyxUTnAoqxE-i5T0/view" TargetMode="External" Id="Rda1034cb1aa946e2" /><Relationship Type="http://schemas.openxmlformats.org/officeDocument/2006/relationships/hyperlink" Target="https://drive.google.com/file/d/1diKrHgyH-GMWo3kqyXcmomD94G4Vg-0U/view" TargetMode="External" Id="Rc3c8797c7a8b4fff" /><Relationship Type="http://schemas.openxmlformats.org/officeDocument/2006/relationships/hyperlink" Target="https://drive.google.com/file/d/1KbghVFjJpELXW7Osfkz1xQOfHHBowOs8/view" TargetMode="External" Id="Ref6b924d5e2449d4" /><Relationship Type="http://schemas.openxmlformats.org/officeDocument/2006/relationships/hyperlink" Target="https://drive.google.com/file/d/1x4PmB7oeNUasKApsMI29aPX84r7gfOkz/view" TargetMode="External" Id="R8997479d51644e7f" /><Relationship Type="http://schemas.openxmlformats.org/officeDocument/2006/relationships/hyperlink" Target="https://drive.google.com/file/d/1F1eFLFTAi6uJsmx7VVf9c2iJ5Zw6J4kb/view" TargetMode="External" Id="R977315bb454d4deb" /><Relationship Type="http://schemas.openxmlformats.org/officeDocument/2006/relationships/hyperlink" Target="https://drive.google.com/file/d/19lo275HX_JM27DOGXQl1V-S7sWoqscKy/view" TargetMode="External" Id="R30ed43ea3dcd4510" /><Relationship Type="http://schemas.openxmlformats.org/officeDocument/2006/relationships/hyperlink" Target="https://drive.google.com/file/d/1jXRpTNfdbJBQsIKU81KhfU6NPm6aLwvn/view" TargetMode="External" Id="R3177200821a84fc1" /><Relationship Type="http://schemas.openxmlformats.org/officeDocument/2006/relationships/hyperlink" Target="https://drive.google.com/file/d/1lOmrD0_ugys7zLdnDHd09AtOBWpeksPR/view" TargetMode="External" Id="Rcdaa560b38a549b5" /><Relationship Type="http://schemas.openxmlformats.org/officeDocument/2006/relationships/hyperlink" Target="https://drive.google.com/file/d/1GqNZKI8qTSN1P_dK2QCa5JfGUkYVQwji/view" TargetMode="External" Id="R0097e84dac854afd" /><Relationship Type="http://schemas.openxmlformats.org/officeDocument/2006/relationships/hyperlink" Target="https://drive.google.com/file/d/16qKvkUAqBZNySzOBKgIrH-NzIRxg8_eS/view" TargetMode="External" Id="Rfa47c22e916c4c8f" /><Relationship Type="http://schemas.openxmlformats.org/officeDocument/2006/relationships/hyperlink" Target="https://drive.google.com/file/d/1uk5a-DNiRzBN4knbo2y-2n7t9fzq5Xz3/view" TargetMode="External" Id="R2cdbb5d8b72d41c7" /><Relationship Type="http://schemas.openxmlformats.org/officeDocument/2006/relationships/hyperlink" Target="https://drive.google.com/file/d/1q7_8MXQig8tJx8EryqgHSxjxGpP7zOBB/view" TargetMode="External" Id="R52307434a95b4fef" /><Relationship Type="http://schemas.openxmlformats.org/officeDocument/2006/relationships/hyperlink" Target="https://drive.google.com/file/d/1AYAT0UiUnqqsTIY6yda2RFajuoWcgLUH/view" TargetMode="External" Id="Rd394da52f9f34d7a" /><Relationship Type="http://schemas.openxmlformats.org/officeDocument/2006/relationships/hyperlink" Target="https://drive.google.com/file/d/1zRZkqaRpbL-NTtTpHz5xCED1u2Nf4hTJ/view" TargetMode="External" Id="Reac3766aaea14599" /><Relationship Type="http://schemas.openxmlformats.org/officeDocument/2006/relationships/hyperlink" Target="https://drive.google.com/file/d/1xmLKwsYxVRnPG7QevBhn7VU3Mz_L0D_8/view" TargetMode="External" Id="Re596c7b14bcb4624" /><Relationship Type="http://schemas.openxmlformats.org/officeDocument/2006/relationships/hyperlink" Target="https://drive.google.com/file/d/1A7rdtDt2DT3PJQ0FeFP_SRVSQk8XJg_m/view" TargetMode="External" Id="Rd92bcddd4cfe4b92" /><Relationship Type="http://schemas.openxmlformats.org/officeDocument/2006/relationships/hyperlink" Target="https://drive.google.com/file/d/1j8hmxo8VJbzYmrxg06JrYPPOxYCV8Q-j/view" TargetMode="External" Id="R8ccf1e1c9a514c73" /><Relationship Type="http://schemas.openxmlformats.org/officeDocument/2006/relationships/hyperlink" Target="https://drive.google.com/file/d/1Hhh-gUYluMEaXm25yZQRN2DFE7xi8Rv4/view" TargetMode="External" Id="R56aeb9900cec4f14" /><Relationship Type="http://schemas.openxmlformats.org/officeDocument/2006/relationships/hyperlink" Target="https://drive.google.com/file/d/1J2oDQev1CY3uikDElViFyjw5zBxFV7PO/view" TargetMode="External" Id="R78bf08e3f2ce454d" /><Relationship Type="http://schemas.openxmlformats.org/officeDocument/2006/relationships/hyperlink" Target="https://drive.google.com/file/d/1mHZ5m8sSlEOyDHgXp4v_KpwxkkrtcN8m/view" TargetMode="External" Id="R9e20bf8a6e574496" /><Relationship Type="http://schemas.openxmlformats.org/officeDocument/2006/relationships/hyperlink" Target="https://drive.google.com/file/d/1Zw6arKz42koVsHYvjzJQMwI0mttj8ZXO/view" TargetMode="External" Id="R16aae8f650424d1d" /><Relationship Type="http://schemas.openxmlformats.org/officeDocument/2006/relationships/hyperlink" Target="https://drive.google.com/file/d/1P4P7NRBcLYzRicksDee_e3IF_KvL17r_/view" TargetMode="External" Id="R6e6feac530324a0d" /><Relationship Type="http://schemas.openxmlformats.org/officeDocument/2006/relationships/hyperlink" Target="https://drive.google.com/file/d/1nz7uKB01vwv8ZRCc7Km2NM1TTYKVZWQP/view" TargetMode="External" Id="R1a8dc0a4624b45a0" /><Relationship Type="http://schemas.openxmlformats.org/officeDocument/2006/relationships/hyperlink" Target="https://drive.google.com/file/d/1p8Ju-XK7yCzB9o4pK3HCM3dCszJ0PF8X/view" TargetMode="External" Id="Rac1c3753a7f249ed" /><Relationship Type="http://schemas.openxmlformats.org/officeDocument/2006/relationships/hyperlink" Target="https://drive.google.com/file/d/19UkEHuIx6I4Kp2sHw0dJxuAlQxR7qMWs/view" TargetMode="External" Id="R0610ae36fb04491e" /><Relationship Type="http://schemas.openxmlformats.org/officeDocument/2006/relationships/hyperlink" Target="https://drive.google.com/file/d/1Qfd1J5dXt7peZHHZFxyF3p3f6r2k2eIj/view" TargetMode="External" Id="R54a3312283e74614" /><Relationship Type="http://schemas.openxmlformats.org/officeDocument/2006/relationships/hyperlink" Target="https://drive.google.com/file/d/1uEW86dRA46CR6eoemdyy06DPfecxuvLd/view" TargetMode="External" Id="R9b517fafa8f64cf1" /><Relationship Type="http://schemas.openxmlformats.org/officeDocument/2006/relationships/hyperlink" Target="https://drive.google.com/file/d/1jrzQ03d8B_upu_rKHn_QfJuqqWF2fpe4/view" TargetMode="External" Id="Rb2a5fc34d51648e3" /><Relationship Type="http://schemas.openxmlformats.org/officeDocument/2006/relationships/hyperlink" Target="https://drive.google.com/file/d/1rt2ZCAn6paOQOu1kGsH8cca9tRSvArY8/view" TargetMode="External" Id="R1e3d9f4cd2f344c0" /><Relationship Type="http://schemas.openxmlformats.org/officeDocument/2006/relationships/hyperlink" Target="https://drive.google.com/file/d/1Xtt270YIMnAS8KTrhvUTSXIDOuiiNbPC/view" TargetMode="External" Id="R466ef9be36d04b11" /><Relationship Type="http://schemas.openxmlformats.org/officeDocument/2006/relationships/hyperlink" Target="https://drive.google.com/file/d/1A5oNoxH9cOUEpw22yAIL2klcXXcq820N/view" TargetMode="External" Id="Rb6e0126b0c1c4138" /><Relationship Type="http://schemas.openxmlformats.org/officeDocument/2006/relationships/hyperlink" Target="https://drive.google.com/file/d/1Zp0AhblGFwHeo_O1yJBquFPvzfv7AKy7/view" TargetMode="External" Id="R104eef08d61a46ac" /><Relationship Type="http://schemas.openxmlformats.org/officeDocument/2006/relationships/hyperlink" Target="https://drive.google.com/file/d/1e7Thba49c1BPi2T0hLyIaEeJCN2z5NG2/view" TargetMode="External" Id="R9affe76c1d024e63" /><Relationship Type="http://schemas.openxmlformats.org/officeDocument/2006/relationships/hyperlink" Target="https://drive.google.com/file/d/1Eq6VSTALr7A6CP6OrGTexowbA7FAiUyT/view" TargetMode="External" Id="Rfee2d7d848174cfb" /><Relationship Type="http://schemas.openxmlformats.org/officeDocument/2006/relationships/hyperlink" Target="https://drive.google.com/file/d/1LDHi0oxhJCZE5F7wRvdxlIGZoSgCHlq2/view" TargetMode="External" Id="Rc9d0ed8005774601" /><Relationship Type="http://schemas.openxmlformats.org/officeDocument/2006/relationships/hyperlink" Target="https://drive.google.com/file/d/1nsVhkq5KFEb9bM9ExRCmDmr0sUhK3LCT/view" TargetMode="External" Id="R5b655d03b1594c82" /><Relationship Type="http://schemas.openxmlformats.org/officeDocument/2006/relationships/hyperlink" Target="https://drive.google.com/file/d/19teZoxwKKqjNyjms8nACvCV_aMLagQbO/view" TargetMode="External" Id="Rf5e24be4e32042ec" /><Relationship Type="http://schemas.openxmlformats.org/officeDocument/2006/relationships/hyperlink" Target="https://drive.google.com/file/d/1OVGitlJnSaj0Yc9TvENSqOXyQeb9UD9Z/view" TargetMode="External" Id="Rfd2fb199258044ae" /><Relationship Type="http://schemas.openxmlformats.org/officeDocument/2006/relationships/hyperlink" Target="https://drive.google.com/file/d/1LI87ZSN53RCgWs5uEzWV5ul3yqZ3mpQp/view" TargetMode="External" Id="Rfcf68edab71e4728" /><Relationship Type="http://schemas.openxmlformats.org/officeDocument/2006/relationships/hyperlink" Target="https://drive.google.com/file/d/1cAGRtRNeWLJt4EBigtUC9N6Q5oB3PIZH/view" TargetMode="External" Id="Rdbedb47bd9514755" /><Relationship Type="http://schemas.openxmlformats.org/officeDocument/2006/relationships/hyperlink" Target="https://drive.google.com/file/d/1rU1wg6vFqrWhcZCnqlzbO1xgo6Q1ogNt/view" TargetMode="External" Id="R3e93e0525d22405a" /><Relationship Type="http://schemas.openxmlformats.org/officeDocument/2006/relationships/hyperlink" Target="https://drive.google.com/file/d/1BWYegFPbpk-YGfJxLZoiJej5k0c3ygoX/view" TargetMode="External" Id="R22f4c36c5cec425d" /><Relationship Type="http://schemas.openxmlformats.org/officeDocument/2006/relationships/hyperlink" Target="https://drive.google.com/file/d/1eY25gje3MxKnuo0_Ih-zJt6HmPg0EVuE/view" TargetMode="External" Id="R7fdf4c9be40f4d3d" /><Relationship Type="http://schemas.openxmlformats.org/officeDocument/2006/relationships/hyperlink" Target="https://drive.google.com/file/d/15xGJg3X5sqTe1zUDr_hD-14TVrcHUzRq/view" TargetMode="External" Id="R907a98a5b9034704" /><Relationship Type="http://schemas.openxmlformats.org/officeDocument/2006/relationships/hyperlink" Target="https://drive.google.com/file/d/1_kVUQ4iFmztrZclXQPmUfA6HlX9_ZcGM/view" TargetMode="External" Id="Rdf7e64a96b1d4aaf" /><Relationship Type="http://schemas.openxmlformats.org/officeDocument/2006/relationships/hyperlink" Target="https://drive.google.com/file/d/1EbAGejXMPH1qF4nNHLgJVBflqkiX95wE/view" TargetMode="External" Id="Rd2aac159d9044202" /><Relationship Type="http://schemas.openxmlformats.org/officeDocument/2006/relationships/hyperlink" Target="https://drive.google.com/file/d/1SPf5I-pGdXyTf9TakfLbj6_hjcqwILnr/view" TargetMode="External" Id="Re935f2bbcee04304" /><Relationship Type="http://schemas.openxmlformats.org/officeDocument/2006/relationships/hyperlink" Target="https://drive.google.com/file/d/1jF50ofHCq0B7uc-0MYJXD82rdcW1MtUB/view" TargetMode="External" Id="R1044f6bcc7154376" /><Relationship Type="http://schemas.openxmlformats.org/officeDocument/2006/relationships/hyperlink" Target="https://drive.google.com/file/d/1w7ECuUP5-NNfyuOB8LTS6pmpnBH7R_Eu/view" TargetMode="External" Id="R155ab27732da4cd5" /><Relationship Type="http://schemas.openxmlformats.org/officeDocument/2006/relationships/hyperlink" Target="https://drive.google.com/file/d/1l6UlX0J_I8JEDkD7EtF5hu8O7m5kV5HV/view" TargetMode="External" Id="R5117fde20bf54d11" /><Relationship Type="http://schemas.openxmlformats.org/officeDocument/2006/relationships/hyperlink" Target="https://drive.google.com/file/d/1WvbQG1hHWDI_YhZb-WKjO6BTTqDK5y9J/view" TargetMode="External" Id="R068402093343442a" /><Relationship Type="http://schemas.openxmlformats.org/officeDocument/2006/relationships/hyperlink" Target="https://drive.google.com/file/d/18Fqi1E8Bbf8G_AWInbN4eCKlsKKc8k30/view" TargetMode="External" Id="Rcc57eb13812948c3" /><Relationship Type="http://schemas.openxmlformats.org/officeDocument/2006/relationships/hyperlink" Target="https://drive.google.com/file/d/1NvoZfAg9KH51k8qBAvBiLA_lZQNX78tM/view" TargetMode="External" Id="Re160479768ea4d5c" /><Relationship Type="http://schemas.openxmlformats.org/officeDocument/2006/relationships/hyperlink" Target="https://drive.google.com/file/d/1tHaNUJ43rSaeZo8xDdzaWwAtPYr7nNvo/view" TargetMode="External" Id="Rd89b3d1f6ca64b36" /><Relationship Type="http://schemas.openxmlformats.org/officeDocument/2006/relationships/hyperlink" Target="https://drive.google.com/file/d/1Vkw5zic9Udev2zjiWa-Ea3-lnrMdODJa/view" TargetMode="External" Id="Rfe1dc6a8624f4039" /><Relationship Type="http://schemas.openxmlformats.org/officeDocument/2006/relationships/hyperlink" Target="https://drive.google.com/file/d/1Co3QFJ1I4iwGxnV9oA8-ekW7fLdicvBH/view" TargetMode="External" Id="Raa33f28af2de4132" /><Relationship Type="http://schemas.openxmlformats.org/officeDocument/2006/relationships/hyperlink" Target="https://drive.google.com/file/d/1RDsOV41dcn6xXJRJQrMJfm4GCathRABU/view" TargetMode="External" Id="Ra979182182374fb8" /><Relationship Type="http://schemas.openxmlformats.org/officeDocument/2006/relationships/hyperlink" Target="https://drive.google.com/file/d/1U7VJTx5qYRglqWYkyNCCbv0mJKtNm_Xw/view" TargetMode="External" Id="R0fbaf3b2ac19439a" /><Relationship Type="http://schemas.openxmlformats.org/officeDocument/2006/relationships/hyperlink" Target="https://drive.google.com/file/d/1QGyF8ZYsBgQh2KBBowA8RO_j11aBdX-T/view" TargetMode="External" Id="R2379db16ac5c4607" /><Relationship Type="http://schemas.openxmlformats.org/officeDocument/2006/relationships/hyperlink" Target="https://drive.google.com/file/d/1yzrolq0Ho9uQVUy-7BFUOYlul5qc_KIX/view" TargetMode="External" Id="R3a277369502e4d0d" /><Relationship Type="http://schemas.openxmlformats.org/officeDocument/2006/relationships/hyperlink" Target="https://drive.google.com/file/d/1QYLlsZJE4h6FFNtnlx0XjMCOcrk6JhV8/view" TargetMode="External" Id="R29b7bc5ab8624694" /><Relationship Type="http://schemas.openxmlformats.org/officeDocument/2006/relationships/hyperlink" Target="https://drive.google.com/file/d/1uHeZYCVhBiicVRSa-BVjSdQbRf5udKg6/view" TargetMode="External" Id="R216a35dfdf1a4b4b" /><Relationship Type="http://schemas.openxmlformats.org/officeDocument/2006/relationships/hyperlink" Target="https://drive.google.com/file/d/1VFW9yZFgLB0X_ryzGt1kGenbqBhe_fEA/view" TargetMode="External" Id="Rdd317f20317d44a2" /><Relationship Type="http://schemas.openxmlformats.org/officeDocument/2006/relationships/hyperlink" Target="https://drive.google.com/file/d/1cctT-J4qNYK0zrk_ZuueNUIs55mURNj7/view" TargetMode="External" Id="R99c2312d5b334e8d" /><Relationship Type="http://schemas.openxmlformats.org/officeDocument/2006/relationships/hyperlink" Target="https://drive.google.com/file/d/1BnCHJZUqX1f4Q345wdbminwxqzIn-WTV/view" TargetMode="External" Id="R4b43e6e16c8f40e6" /><Relationship Type="http://schemas.openxmlformats.org/officeDocument/2006/relationships/hyperlink" Target="https://drive.google.com/file/d/11Yn8Ckzfw3JCO-_35-2478jmeZBf4DN3/view" TargetMode="External" Id="Rce9aa6c7eb544c67" /><Relationship Type="http://schemas.openxmlformats.org/officeDocument/2006/relationships/hyperlink" Target="https://drive.google.com/file/d/1hy_qlWV6w_PMAaQ-oSQdRPTkPekZLPe2/view" TargetMode="External" Id="Rbac142a76f97435b" /><Relationship Type="http://schemas.openxmlformats.org/officeDocument/2006/relationships/hyperlink" Target="https://drive.google.com/file/d/12sfmmgYc_ko95bE55kNu843U7cyOR-Gf/view" TargetMode="External" Id="Rca43fb6654f24afc" /><Relationship Type="http://schemas.openxmlformats.org/officeDocument/2006/relationships/hyperlink" Target="https://drive.google.com/file/d/1CUqW9OCqFXYzfZdY7MG8cJ24Did2LAL6/view" TargetMode="External" Id="Re45859ad30ee4e51" /><Relationship Type="http://schemas.openxmlformats.org/officeDocument/2006/relationships/hyperlink" Target="https://drive.google.com/file/d/1GbyKnslzr4YQtSen-eZMpJH42wZoNWeI/view" TargetMode="External" Id="Rb7b1c980b11b4534" /><Relationship Type="http://schemas.openxmlformats.org/officeDocument/2006/relationships/hyperlink" Target="https://drive.google.com/file/d/1LiCvZYfVBbBu_-kc7xIgksZRne6pPYY0/view" TargetMode="External" Id="R593238acd82f4f54" /><Relationship Type="http://schemas.openxmlformats.org/officeDocument/2006/relationships/hyperlink" Target="https://drive.google.com/file/d/1B5zT5ZL7u0okCij26r8gtF5iQFIwsxQi/view" TargetMode="External" Id="R99e2089f9b3d4b2d" /><Relationship Type="http://schemas.openxmlformats.org/officeDocument/2006/relationships/hyperlink" Target="https://drive.google.com/file/d/1AP4gIiezoR74S0lPWqszpRSWw8wiXU_-/view" TargetMode="External" Id="Rd92088c1340a4cfa" /><Relationship Type="http://schemas.openxmlformats.org/officeDocument/2006/relationships/hyperlink" Target="https://drive.google.com/file/d/1WtFgOUigwJRY-3blejdVUWB836iVPeiM/view" TargetMode="External" Id="Rae70210df6ec4967" /><Relationship Type="http://schemas.openxmlformats.org/officeDocument/2006/relationships/hyperlink" Target="https://drive.google.com/file/d/1u-dyhjg5j8AmK5l0SL4E3GFXpDqa2mFT/view" TargetMode="External" Id="R2eccadbb7c664272" /><Relationship Type="http://schemas.openxmlformats.org/officeDocument/2006/relationships/hyperlink" Target="https://drive.google.com/file/d/13wd1vv_VSJmCi_-dsDd8Q1HcoPWREgUI/view" TargetMode="External" Id="Re28bb871648646a2" /><Relationship Type="http://schemas.openxmlformats.org/officeDocument/2006/relationships/hyperlink" Target="https://drive.google.com/file/d/1FFc06xNUPYzVkypLSIEeihIFSTZwx5L-/view" TargetMode="External" Id="R9b7bde6eacbd4ce7" /><Relationship Type="http://schemas.openxmlformats.org/officeDocument/2006/relationships/hyperlink" Target="https://drive.google.com/file/d/13zxigUUiurMUJf1RR1-1ZPq9MWR8yVQr/view" TargetMode="External" Id="R1f8025ce55ad4a04" /><Relationship Type="http://schemas.openxmlformats.org/officeDocument/2006/relationships/hyperlink" Target="https://drive.google.com/file/d/1FQNaPlzriMVKhE_CCKO0cnndu0gLxxmA/view" TargetMode="External" Id="Rdd74c470d2764efe" /><Relationship Type="http://schemas.openxmlformats.org/officeDocument/2006/relationships/hyperlink" Target="https://drive.google.com/file/d/1RhFV-Nsj1ieFc2hmLgS8RFQ2IX8GZxEV/view" TargetMode="External" Id="R3b71843a0c8d462c" /><Relationship Type="http://schemas.openxmlformats.org/officeDocument/2006/relationships/hyperlink" Target="https://drive.google.com/file/d/18NbDaV-SjE-S4lnC651TH_r5uNpEKDut/view" TargetMode="External" Id="R4c1883c6b2b04847" /><Relationship Type="http://schemas.openxmlformats.org/officeDocument/2006/relationships/hyperlink" Target="https://drive.google.com/file/d/1fsi6rSEPuFI76W3R9WZAtxpAaEjVZi0W/view" TargetMode="External" Id="R443df80ef2f047ae" /><Relationship Type="http://schemas.openxmlformats.org/officeDocument/2006/relationships/hyperlink" Target="https://drive.google.com/file/d/1tiFUvRaq2J8iO_Oh1Eb91UJYxKg4MyAK/view" TargetMode="External" Id="R45d2792f11454952" /><Relationship Type="http://schemas.openxmlformats.org/officeDocument/2006/relationships/hyperlink" Target="https://drive.google.com/file/d/1bJtZ3lZx56pXci-xo1s5igOvd5DrTN7P/view" TargetMode="External" Id="R4620756eb9c24e05" /><Relationship Type="http://schemas.openxmlformats.org/officeDocument/2006/relationships/hyperlink" Target="https://drive.google.com/file/d/1HHMVdsISlGcWo2CwcVt2kD6_mXLB3T4T/view" TargetMode="External" Id="Rdc7b27ce8bbd464f" /><Relationship Type="http://schemas.openxmlformats.org/officeDocument/2006/relationships/hyperlink" Target="https://drive.google.com/file/d/1BklNhiilgp5SUjTp98rOm5OyUpNMPHp1/view" TargetMode="External" Id="R88d84845f7d0457f" /><Relationship Type="http://schemas.openxmlformats.org/officeDocument/2006/relationships/hyperlink" Target="https://drive.google.com/file/d/1DlvaYRNF5dYT23SyJlPEUPXoQUdogsZA/view" TargetMode="External" Id="Rc8387085c01244d5" /><Relationship Type="http://schemas.openxmlformats.org/officeDocument/2006/relationships/hyperlink" Target="https://drive.google.com/file/d/1qVwPFYHAOJT6QXggFuatdvFZy-UP4Gkq/view" TargetMode="External" Id="Ref173a3896a04fc0" /><Relationship Type="http://schemas.openxmlformats.org/officeDocument/2006/relationships/hyperlink" Target="https://drive.google.com/file/d/1GWxvYQdUKPbyqioaSf0X5RF3Vqk4vZ0i/view" TargetMode="External" Id="R4db638c641cc4e65" /><Relationship Type="http://schemas.openxmlformats.org/officeDocument/2006/relationships/hyperlink" Target="https://drive.google.com/file/d/1JjaXyfdZ6nhJVB-St7uB1FGUzUuzAC6v/view" TargetMode="External" Id="Rd02098acb43140dd" /><Relationship Type="http://schemas.openxmlformats.org/officeDocument/2006/relationships/hyperlink" Target="https://drive.google.com/file/d/1hlIM65jmxAp4K3cKLjaovxFRHke-s7hk/view" TargetMode="External" Id="R9118b7841f1d4e78" /><Relationship Type="http://schemas.openxmlformats.org/officeDocument/2006/relationships/hyperlink" Target="https://drive.google.com/file/d/1XyI2R5n2wVZ6bvycxLmLdr9Ks_xXK9T1/view" TargetMode="External" Id="R871b19ce0fcf47a1" /><Relationship Type="http://schemas.openxmlformats.org/officeDocument/2006/relationships/hyperlink" Target="https://drive.google.com/file/d/1PvKcGy22f0geNAN1bNwWi3QBbuOk-nYV/view" TargetMode="External" Id="R8f22532575724bbe" /><Relationship Type="http://schemas.openxmlformats.org/officeDocument/2006/relationships/hyperlink" Target="https://drive.google.com/file/d/1a0xfE_pzFmzgH0n__oToGw0oG_kJsBK7/view" TargetMode="External" Id="R941b90deb9dd4d2d" /><Relationship Type="http://schemas.openxmlformats.org/officeDocument/2006/relationships/hyperlink" Target="https://drive.google.com/file/d/1gs-XikT2rFYxAip4ql5MyrdLuJsjmt1X/view" TargetMode="External" Id="R6e81034b73294865" /><Relationship Type="http://schemas.openxmlformats.org/officeDocument/2006/relationships/hyperlink" Target="https://drive.google.com/file/d/1p1dqKJO4vxkAlc5y7RII19stLyCmR-VM/view" TargetMode="External" Id="Rd6ad8fcf9e37434b" /><Relationship Type="http://schemas.openxmlformats.org/officeDocument/2006/relationships/hyperlink" Target="https://drive.google.com/file/d/1HEj6BuaAzPyT5x5Mtem42DM2bYOOsiRV/view" TargetMode="External" Id="Rb0d43c653e1a4db4" /><Relationship Type="http://schemas.openxmlformats.org/officeDocument/2006/relationships/hyperlink" Target="https://drive.google.com/file/d/186lHKYmpfH1BPrYzhoYn9_HptRAfJN_j/view" TargetMode="External" Id="R14a4333a6aab496e" /><Relationship Type="http://schemas.openxmlformats.org/officeDocument/2006/relationships/hyperlink" Target="https://drive.google.com/file/d/1VG5ZtSs_jZC7yZLAvgw6Ek05FXEL8Avr/view" TargetMode="External" Id="R5a4a4f077ae54b15" /><Relationship Type="http://schemas.openxmlformats.org/officeDocument/2006/relationships/hyperlink" Target="https://drive.google.com/file/d/1ovsgB9RMrTPnEjQ5s76U0Ne7NAwaWSv7/view" TargetMode="External" Id="R78035c01cb1247ae" /><Relationship Type="http://schemas.openxmlformats.org/officeDocument/2006/relationships/hyperlink" Target="https://drive.google.com/file/d/1gnnTAuhFxcegiQ4tPCmnaji1_0ffHAO2/view" TargetMode="External" Id="Rb1677191d9744613" /><Relationship Type="http://schemas.openxmlformats.org/officeDocument/2006/relationships/hyperlink" Target="https://drive.google.com/file/d/1iC8OKz7b3iGV3wi9RrPH-8MT1EbjSrbS/view" TargetMode="External" Id="Rf861045221594032" /><Relationship Type="http://schemas.openxmlformats.org/officeDocument/2006/relationships/hyperlink" Target="https://drive.google.com/file/d/1VL-4CkyV6MP25v_JUxjfJsawjJ5p_NSY/view" TargetMode="External" Id="Rd7a07e1d98414d8a" /><Relationship Type="http://schemas.openxmlformats.org/officeDocument/2006/relationships/hyperlink" Target="https://drive.google.com/file/d/1pJRAZ3NcpEg_RoZRfexpN3dCYctZnXzh/view" TargetMode="External" Id="R0adc69361bc8411f" /><Relationship Type="http://schemas.openxmlformats.org/officeDocument/2006/relationships/hyperlink" Target="https://drive.google.com/file/d/1PVdyl4ogSFu-cOwAV4Hzd1cq2cCs_b4N/view" TargetMode="External" Id="R9ed2ce87e3104be1" /><Relationship Type="http://schemas.openxmlformats.org/officeDocument/2006/relationships/hyperlink" Target="https://drive.google.com/file/d/1Khma-mIEDvGt2WLcrf4Wdk0-FGtmy4lD/view" TargetMode="External" Id="R9d6cf198abc14e4a" /><Relationship Type="http://schemas.openxmlformats.org/officeDocument/2006/relationships/hyperlink" Target="https://drive.google.com/file/d/1OywaX1-5ffBa-yYBgy-Q_4dDPpqj1Tlp/view" TargetMode="External" Id="Ra7c829c218ac4d1b" /><Relationship Type="http://schemas.openxmlformats.org/officeDocument/2006/relationships/hyperlink" Target="https://drive.google.com/file/d/1V6X0kivt1cuaQA4joFYsigltYk5thpr5/view" TargetMode="External" Id="R082de6cd7a0b4506" /><Relationship Type="http://schemas.openxmlformats.org/officeDocument/2006/relationships/hyperlink" Target="https://drive.google.com/file/d/1sDLg2zslaesQQoI8oZ6r7D1qYifW1hDv/view" TargetMode="External" Id="R86104120186747a2" /><Relationship Type="http://schemas.openxmlformats.org/officeDocument/2006/relationships/hyperlink" Target="https://drive.google.com/file/d/1Y_YCUV91KCazUY92bdkk5FwZz7HJVWgc/view" TargetMode="External" Id="Rfa563d364c8f440a" /><Relationship Type="http://schemas.openxmlformats.org/officeDocument/2006/relationships/hyperlink" Target="https://drive.google.com/file/d/1COEjkUL0F8a7rqgoaTOOMEBP-7j2K_zu/view" TargetMode="External" Id="Rc20abb4d84194c25" /><Relationship Type="http://schemas.openxmlformats.org/officeDocument/2006/relationships/hyperlink" Target="https://drive.google.com/file/d/1rE-chV1idzAYjyoEeynzZO8hJwfHD_Vm/view" TargetMode="External" Id="R074178722921450e" /><Relationship Type="http://schemas.openxmlformats.org/officeDocument/2006/relationships/hyperlink" Target="https://drive.google.com/file/d/1nSa7Nov4Na1-5JQud0jp73xSy-Hypxte/view" TargetMode="External" Id="R8ed71f3f913b493a" /><Relationship Type="http://schemas.openxmlformats.org/officeDocument/2006/relationships/hyperlink" Target="https://drive.google.com/file/d/1JU5SX9I8JxFaTKZOrswmkXXYqus6IEeL/view" TargetMode="External" Id="R3d09b0c224bb426c" /><Relationship Type="http://schemas.openxmlformats.org/officeDocument/2006/relationships/hyperlink" Target="https://drive.google.com/file/d/1Typq0BN0AChJZp43gmgorU-n3TqHhhgr/view" TargetMode="External" Id="Raaa1ced3822e4bc2" /><Relationship Type="http://schemas.openxmlformats.org/officeDocument/2006/relationships/hyperlink" Target="https://drive.google.com/file/d/1B_HLZlXU3mmTcJWf2JYnh90YcZBvMzTv/view" TargetMode="External" Id="R5b5f06489c2645ec" /><Relationship Type="http://schemas.openxmlformats.org/officeDocument/2006/relationships/hyperlink" Target="https://drive.google.com/file/d/1lWTqgCsSXtA5msc72SF3XzBoc8O0uAf1/view" TargetMode="External" Id="R08db77396dd74553" /><Relationship Type="http://schemas.openxmlformats.org/officeDocument/2006/relationships/hyperlink" Target="https://drive.google.com/file/d/1jn9c9391p0TxhIzyRCtHmp6aDb17pyMM/view" TargetMode="External" Id="R3edb52f60a6d431c" /><Relationship Type="http://schemas.openxmlformats.org/officeDocument/2006/relationships/hyperlink" Target="https://drive.google.com/file/d/1Y20KmSJDZBi82dVe8oWgc_GaHwU6FLwW/view" TargetMode="External" Id="Rb3efa3a7f6dd4b8f" /><Relationship Type="http://schemas.openxmlformats.org/officeDocument/2006/relationships/hyperlink" Target="https://drive.google.com/file/d/1pVyfoin4Y7Mj6xsuj4o9mEflV41LxUt4/view" TargetMode="External" Id="R803f2a2b1d3f4f76" /><Relationship Type="http://schemas.openxmlformats.org/officeDocument/2006/relationships/hyperlink" Target="https://drive.google.com/file/d/1N7Z7BNFE6iGc6m1zu8sE_veLUPcRc4iY/view" TargetMode="External" Id="Re74a5d6a6f704d25" /><Relationship Type="http://schemas.openxmlformats.org/officeDocument/2006/relationships/hyperlink" Target="https://drive.google.com/file/d/1tHTJP6epOMgQ84xbf1QScXxVB4X2mys9/view" TargetMode="External" Id="R720a59c000f74e62" /><Relationship Type="http://schemas.openxmlformats.org/officeDocument/2006/relationships/hyperlink" Target="https://drive.google.com/file/d/1dWAEoE4Kgi3XvV0ZuKYnuCB9K-V5eYVp/view" TargetMode="External" Id="R56c6173a44034de2" /><Relationship Type="http://schemas.openxmlformats.org/officeDocument/2006/relationships/hyperlink" Target="https://drive.google.com/file/d/1lyJ1b4IBQJ7QIFnoEckJ8REc4T4H8UBH/view" TargetMode="External" Id="Rab214750f29043f3" /><Relationship Type="http://schemas.openxmlformats.org/officeDocument/2006/relationships/hyperlink" Target="https://drive.google.com/file/d/1dF55XSq9SWFIz4mMLi7iX1zrmiednY2t/view" TargetMode="External" Id="R5021a1f4c6d44d27" /><Relationship Type="http://schemas.openxmlformats.org/officeDocument/2006/relationships/hyperlink" Target="https://drive.google.com/file/d/1zLzT1oakcOwJefoFekcgEFM6eUygpbwH/view" TargetMode="External" Id="R6270f05b0b694ed5" /><Relationship Type="http://schemas.openxmlformats.org/officeDocument/2006/relationships/hyperlink" Target="https://drive.google.com/file/d/1p6nFLR1nl4VXhha4JJ6BBmSrjOGgfrWz/view" TargetMode="External" Id="R0414d3e11ce74d83" /><Relationship Type="http://schemas.openxmlformats.org/officeDocument/2006/relationships/hyperlink" Target="https://drive.google.com/file/d/1IjXmJn2jYhPaXHgUfL_1KYMrpA8ToGQS/view" TargetMode="External" Id="R33cc536109094233" /><Relationship Type="http://schemas.openxmlformats.org/officeDocument/2006/relationships/hyperlink" Target="https://drive.google.com/file/d/1mU5ah_GFRBU_5-Mz8zih_id_RRNjv10e/view" TargetMode="External" Id="Rcb27b644d54e405a" /><Relationship Type="http://schemas.openxmlformats.org/officeDocument/2006/relationships/hyperlink" Target="https://drive.google.com/file/d/1KUmnc4V5-pveyvq0AGYoKC2sb8PqikC1/view" TargetMode="External" Id="R5a55fd88afee46bb" /><Relationship Type="http://schemas.openxmlformats.org/officeDocument/2006/relationships/hyperlink" Target="https://drive.google.com/file/d/1kADfy31ZUxUlG5BlbZPe6653oUbskgSd/view" TargetMode="External" Id="R62e422be058d4f83" /><Relationship Type="http://schemas.openxmlformats.org/officeDocument/2006/relationships/hyperlink" Target="https://drive.google.com/file/d/1cLGlwMsKKdVKFyrqkeMo_IRMDqWynYxF/view" TargetMode="External" Id="R6d621f21066a4147" /><Relationship Type="http://schemas.openxmlformats.org/officeDocument/2006/relationships/hyperlink" Target="https://drive.google.com/file/d/1Eh6VgxlXQ1SCaJeSTKl8knv9vW_ND-wB/view" TargetMode="External" Id="R420f03f1085c4b05" /><Relationship Type="http://schemas.openxmlformats.org/officeDocument/2006/relationships/hyperlink" Target="https://drive.google.com/file/d/13jBjMHQ8-Z9-i1iXtc-qBmt5Ri-ao_i2/view" TargetMode="External" Id="Rf6e26fb541e0496a" /><Relationship Type="http://schemas.openxmlformats.org/officeDocument/2006/relationships/hyperlink" Target="https://drive.google.com/file/d/1533DTyfsx6Y6tAMGSzfBF5FQpdtdm3pD/view" TargetMode="External" Id="Rf8e512bb5b894bb3" /><Relationship Type="http://schemas.openxmlformats.org/officeDocument/2006/relationships/hyperlink" Target="https://drive.google.com/file/d/1TnCO6KsWkiQUBME4Z3aWRaWVVcMmHuJc/view" TargetMode="External" Id="R0de6303f8eac45e9" /><Relationship Type="http://schemas.openxmlformats.org/officeDocument/2006/relationships/hyperlink" Target="https://drive.google.com/file/d/1B-_zSl9vdNKB_6tM8E5zOeThIX1WbN0u/view" TargetMode="External" Id="Rfb5e95c771b24339" /><Relationship Type="http://schemas.openxmlformats.org/officeDocument/2006/relationships/hyperlink" Target="https://drive.google.com/file/d/1zeryQDtMBnBn8AL-ERBlmiaTwpC3FOqs/view" TargetMode="External" Id="Rf4429752c7d243f5" /><Relationship Type="http://schemas.openxmlformats.org/officeDocument/2006/relationships/hyperlink" Target="https://drive.google.com/file/d/1qEegJgUnWDwuDQ5L10OMoPqPuYBSGoVW/view" TargetMode="External" Id="R082b6fcfaa814ea7" /><Relationship Type="http://schemas.openxmlformats.org/officeDocument/2006/relationships/hyperlink" Target="https://drive.google.com/file/d/1KFYScOEIjT4MEODnK7xi4CZSQnyBUfAm/view" TargetMode="External" Id="Rb77f28ba2dd8405a" /><Relationship Type="http://schemas.openxmlformats.org/officeDocument/2006/relationships/hyperlink" Target="https://drive.google.com/file/d/1m-sVQi8tFgEKvGAJ4TVB_HQX5IDBQCr_/view" TargetMode="External" Id="R5a95717511044c8e" /><Relationship Type="http://schemas.openxmlformats.org/officeDocument/2006/relationships/hyperlink" Target="https://drive.google.com/file/d/1-XVk7hoI-paEeEgMEOKlGIt7HpbYAWnJ/view" TargetMode="External" Id="Ref73df1d01fd4d68" /><Relationship Type="http://schemas.openxmlformats.org/officeDocument/2006/relationships/hyperlink" Target="https://drive.google.com/file/d/1mC9qotaN6zq7XVdOqBdfy5hs1DH13ddS/view" TargetMode="External" Id="R3ee7b1b22e3e4d67" /><Relationship Type="http://schemas.openxmlformats.org/officeDocument/2006/relationships/hyperlink" Target="https://drive.google.com/file/d/1-9H2WTxreOEiAaISWlop_sJChyqBjHaW/view" TargetMode="External" Id="R1ef5a30326f842d1" /><Relationship Type="http://schemas.openxmlformats.org/officeDocument/2006/relationships/hyperlink" Target="https://drive.google.com/file/d/1CopgPItg-ROoL-ILW6wAisKdBUn0PXHS/view" TargetMode="External" Id="R7f49dda0c63c4596" /><Relationship Type="http://schemas.openxmlformats.org/officeDocument/2006/relationships/hyperlink" Target="https://drive.google.com/file/d/1U4ucVZxf1wNhmRiki2N8lqMpgxKOPZPY/view" TargetMode="External" Id="Rc11be6ea63064160" /><Relationship Type="http://schemas.openxmlformats.org/officeDocument/2006/relationships/hyperlink" Target="https://drive.google.com/file/d/1VthKULADyiplkYt2TRZ6aa3W7QNyOT9G/view" TargetMode="External" Id="R1cf43b3caf134c78" /><Relationship Type="http://schemas.openxmlformats.org/officeDocument/2006/relationships/hyperlink" Target="https://drive.google.com/file/d/180a0q6j-qXW0m7GFpqWlxa4DTUUIXhFp/view" TargetMode="External" Id="R0af33c1768a14037" /><Relationship Type="http://schemas.openxmlformats.org/officeDocument/2006/relationships/hyperlink" Target="https://drive.google.com/file/d/1HeiSleBXMbkbDaGvsZuEh1u6fY7oQRV0/view" TargetMode="External" Id="Recbe1507123349e7" /><Relationship Type="http://schemas.openxmlformats.org/officeDocument/2006/relationships/hyperlink" Target="https://drive.google.com/file/d/13o3kIzshik-xfCFbDx6mCcq5kLQnpFGC/view" TargetMode="External" Id="R73d5abded61c43d7" /><Relationship Type="http://schemas.openxmlformats.org/officeDocument/2006/relationships/hyperlink" Target="https://drive.google.com/file/d/1TZn2Ks16vhF0dgZZ6R0eUO3dj2clqPq3/view" TargetMode="External" Id="R9997c1df30a841ff" /><Relationship Type="http://schemas.openxmlformats.org/officeDocument/2006/relationships/hyperlink" Target="https://drive.google.com/file/d/1EfSrhMLoOCFI_xmrGx2gZfWOWEr19QkF/view" TargetMode="External" Id="Rc77013f79be64a2c" /><Relationship Type="http://schemas.openxmlformats.org/officeDocument/2006/relationships/hyperlink" Target="https://drive.google.com/file/d/1uJARtPtoz6ugT0x4vJDaXaqDDnzmlZhx/view" TargetMode="External" Id="R132595c088c14c08" /><Relationship Type="http://schemas.openxmlformats.org/officeDocument/2006/relationships/hyperlink" Target="https://drive.google.com/file/d/1s1CyOFZgyUkJ-MBPP8qzoDsKCLCrsD_O/view" TargetMode="External" Id="Rbafaae32e1c143cd" /><Relationship Type="http://schemas.openxmlformats.org/officeDocument/2006/relationships/hyperlink" Target="https://drive.google.com/file/d/1o10RBf8Dca0bTprcVpIMkDhU9C99nBfO/view" TargetMode="External" Id="Rf7944660fed34170" /><Relationship Type="http://schemas.openxmlformats.org/officeDocument/2006/relationships/hyperlink" Target="https://drive.google.com/file/d/1YJa6uNzdCEf-rYETLQ2UxtJSr1av7f18/view" TargetMode="External" Id="R1cd8bea6a24e482a" /><Relationship Type="http://schemas.openxmlformats.org/officeDocument/2006/relationships/hyperlink" Target="https://drive.google.com/file/d/1yEvE9OPizFDFYTqarA_NN7io1DxNsEUV/view" TargetMode="External" Id="Raa0b0f8240ac436f" /><Relationship Type="http://schemas.openxmlformats.org/officeDocument/2006/relationships/hyperlink" Target="https://drive.google.com/file/d/1H36zjl31fcVN9Bm7jFqL-gAvehNhAisr/view" TargetMode="External" Id="R9e54186eabb54c82" /><Relationship Type="http://schemas.openxmlformats.org/officeDocument/2006/relationships/hyperlink" Target="https://drive.google.com/file/d/1HmQZwI1tCfhvlJ2sUq4DCVUliemC0a9C/view" TargetMode="External" Id="R86fc235482004dd3" /><Relationship Type="http://schemas.openxmlformats.org/officeDocument/2006/relationships/hyperlink" Target="https://drive.google.com/file/d/1q307oKHaZYSHQFMn9c53inacNLfSHC64/view" TargetMode="External" Id="R3efdf2ec23084139" /><Relationship Type="http://schemas.openxmlformats.org/officeDocument/2006/relationships/hyperlink" Target="https://drive.google.com/file/d/179HPJR7JEdHY92uLUsK7jVDcxWi0mrS_/view" TargetMode="External" Id="R239b91576006496b" /><Relationship Type="http://schemas.openxmlformats.org/officeDocument/2006/relationships/hyperlink" Target="https://drive.google.com/file/d/10okSsyTJrXIdnbWnPO2fILUratBSXxaI/view" TargetMode="External" Id="R85fc6a299a294964" /><Relationship Type="http://schemas.openxmlformats.org/officeDocument/2006/relationships/hyperlink" Target="https://drive.google.com/file/d/1EgxyEe2AfIdF0wYaryQwnEbbX9M0EP5x/view" TargetMode="External" Id="Rb0b6e133925c49de" /><Relationship Type="http://schemas.openxmlformats.org/officeDocument/2006/relationships/hyperlink" Target="https://drive.google.com/file/d/1VHtM_mZqZTG_kjCn3X3iMX5jAgjxRXx6/view" TargetMode="External" Id="R2a17a01918a64806" /><Relationship Type="http://schemas.openxmlformats.org/officeDocument/2006/relationships/hyperlink" Target="https://drive.google.com/file/d/1JQi9Ef_4WX3wmfG457StArUQcpfw1Frk/view" TargetMode="External" Id="Ra51d68d19c4c4ff5" /><Relationship Type="http://schemas.openxmlformats.org/officeDocument/2006/relationships/hyperlink" Target="https://drive.google.com/file/d/1HN7kVe9_Wep55uWq7I0E57t3HqAHPXDj/view" TargetMode="External" Id="R71266f4ff40f4efd" /><Relationship Type="http://schemas.openxmlformats.org/officeDocument/2006/relationships/hyperlink" Target="https://drive.google.com/file/d/1T0QMSlFOrZO4yxJrgv6jo9yRiRDSRRXv/view" TargetMode="External" Id="R730cdd059ca04284" /><Relationship Type="http://schemas.openxmlformats.org/officeDocument/2006/relationships/hyperlink" Target="https://drive.google.com/file/d/149Pekdy9G5UYc1TprSnnrYMPKyYxySUA/view" TargetMode="External" Id="R0c2dfa84c42e42cc" /><Relationship Type="http://schemas.openxmlformats.org/officeDocument/2006/relationships/hyperlink" Target="https://drive.google.com/file/d/19jAy6pMtclNpfIzMOYnJ8ALO4DCIygSu/view" TargetMode="External" Id="Rd628b4cb4dd84471" /><Relationship Type="http://schemas.openxmlformats.org/officeDocument/2006/relationships/hyperlink" Target="https://drive.google.com/file/d/1DLuAaV9zmx1rDBVBJzl3134GJJ5rhp-x/view" TargetMode="External" Id="R589343f585824108" /><Relationship Type="http://schemas.openxmlformats.org/officeDocument/2006/relationships/hyperlink" Target="https://drive.google.com/file/d/1pkteG4LqUmEoAYhUtAIUtBuXt9xnbA_8/view" TargetMode="External" Id="R4c397385d0074baf" /><Relationship Type="http://schemas.openxmlformats.org/officeDocument/2006/relationships/hyperlink" Target="https://drive.google.com/file/d/1y2hz79p6v8ZLjr__jV4YoWXP-Ar1d99V/view" TargetMode="External" Id="R3fc5df0b5ec343ae" /><Relationship Type="http://schemas.openxmlformats.org/officeDocument/2006/relationships/hyperlink" Target="https://drive.google.com/file/d/10-UVR8SO8osB_pVi8Mke3cAUDPDtAzhr/view" TargetMode="External" Id="R3df007269efb4d8c" /><Relationship Type="http://schemas.openxmlformats.org/officeDocument/2006/relationships/hyperlink" Target="https://drive.google.com/file/d/14k73c3zSnGEzccEBe8BYRBUZkOIIUzfW/view" TargetMode="External" Id="Rb31c376666d148c8" /><Relationship Type="http://schemas.openxmlformats.org/officeDocument/2006/relationships/hyperlink" Target="https://drive.google.com/file/d/1VHLTcsQWKJlD5SRoXkolQKRbIK-jxx0N/view" TargetMode="External" Id="R150533a8dacb4d50" /><Relationship Type="http://schemas.openxmlformats.org/officeDocument/2006/relationships/hyperlink" Target="https://drive.google.com/file/d/1Us6doVp3u7ruCZMgOM9SGUylfcyu1mat/view" TargetMode="External" Id="R03802aff31c34e7a" /><Relationship Type="http://schemas.openxmlformats.org/officeDocument/2006/relationships/hyperlink" Target="https://drive.google.com/file/d/12s2cCeVftWw0dMG0wLw3iAZDZu2guPMk/view" TargetMode="External" Id="R7fa08dfef0f14225" /><Relationship Type="http://schemas.openxmlformats.org/officeDocument/2006/relationships/hyperlink" Target="https://drive.google.com/file/d/1N9l5CqvQIv-yJ1RTM7fnAP1zdOGxrZEg/view" TargetMode="External" Id="Rf5e3db3946144e32" /><Relationship Type="http://schemas.openxmlformats.org/officeDocument/2006/relationships/hyperlink" Target="https://drive.google.com/file/d/1vyEXt-ZVT0VzvzYHHC1XSUbOn01kMd5r/view" TargetMode="External" Id="R4ec732310cb14f12" /><Relationship Type="http://schemas.openxmlformats.org/officeDocument/2006/relationships/hyperlink" Target="https://drive.google.com/file/d/1Ll6B1Wvm8mx76uzWirAB0fsFuoHBNDOr/view" TargetMode="External" Id="R8f10e3bd602940e7" /><Relationship Type="http://schemas.openxmlformats.org/officeDocument/2006/relationships/hyperlink" Target="https://drive.google.com/file/d/1RfICIN7dUQZhd_cj7wlo1K2jg4-AzwdJ/view" TargetMode="External" Id="R6fd2891efd6c4f09" /><Relationship Type="http://schemas.openxmlformats.org/officeDocument/2006/relationships/hyperlink" Target="https://drive.google.com/file/d/1OaiNJr147_Id1RDer-uHah8oTyVrtoAw/view" TargetMode="External" Id="R9596036678bd4b57" /><Relationship Type="http://schemas.openxmlformats.org/officeDocument/2006/relationships/hyperlink" Target="https://drive.google.com/file/d/1CHZAqAAMoZa_C40vtCLlV5diTOhsJ66q/view" TargetMode="External" Id="Rbe8862f74edc4046" /><Relationship Type="http://schemas.openxmlformats.org/officeDocument/2006/relationships/hyperlink" Target="https://drive.google.com/file/d/162CAk4PShGn0igy32_0wqpqYrdgkUB-A/view" TargetMode="External" Id="R1eda739257394df6" /><Relationship Type="http://schemas.openxmlformats.org/officeDocument/2006/relationships/hyperlink" Target="https://drive.google.com/file/d/1CdiIrmeaOCrKF6NTB6-Y86x03udeFuxQ/view" TargetMode="External" Id="Rc920590a166a476a" /><Relationship Type="http://schemas.openxmlformats.org/officeDocument/2006/relationships/hyperlink" Target="https://drive.google.com/file/d/1zC5jyf1MNAdXCH2fJYGb7Kbw6AtbTEgP/view" TargetMode="External" Id="R8d06335c511a4235" /><Relationship Type="http://schemas.openxmlformats.org/officeDocument/2006/relationships/hyperlink" Target="https://drive.google.com/file/d/1PQkr1yKx0qcbEkRgoDDj6Rp3EJeLnAC2/view" TargetMode="External" Id="R96b20a0aa91e41b5" /><Relationship Type="http://schemas.openxmlformats.org/officeDocument/2006/relationships/hyperlink" Target="https://drive.google.com/file/d/1p6rxhOmcRaLjjMMLzvMM1plCFYGcE8zC/view" TargetMode="External" Id="Rbccec61348a94fd9" /><Relationship Type="http://schemas.openxmlformats.org/officeDocument/2006/relationships/hyperlink" Target="https://drive.google.com/file/d/1tNrL6ZwtnvoTpAvlci0gVZZrbZnQrqW8/view" TargetMode="External" Id="Rc2f8143130074cd0" /><Relationship Type="http://schemas.openxmlformats.org/officeDocument/2006/relationships/hyperlink" Target="https://drive.google.com/file/d/1VY2iFFTT1medmaM6hHUUEhhF-pDrhurO/view" TargetMode="External" Id="R6d161f07d0e34312" /><Relationship Type="http://schemas.openxmlformats.org/officeDocument/2006/relationships/hyperlink" Target="https://drive.google.com/file/d/1G4PflaHY__hNovSE3xBh0ErfP_RWZMvL/view" TargetMode="External" Id="Re456897930314f20" /><Relationship Type="http://schemas.openxmlformats.org/officeDocument/2006/relationships/hyperlink" Target="https://drive.google.com/file/d/1MfpGfeQauIRgf15mbvObPzW3vSRfWTuu/view" TargetMode="External" Id="Ra3eeec815eef4328" /><Relationship Type="http://schemas.openxmlformats.org/officeDocument/2006/relationships/hyperlink" Target="https://drive.google.com/file/d/1dAWoSdMFTSRmL5f5LwjHtqUPCrVhyf8j/view" TargetMode="External" Id="Rfbfff3499ee74a2f" /><Relationship Type="http://schemas.openxmlformats.org/officeDocument/2006/relationships/hyperlink" Target="https://drive.google.com/file/d/14j_oiwzQgISnKA18xuaSD4qoM5XSwCYV/view" TargetMode="External" Id="R27552726c03046f4" /><Relationship Type="http://schemas.openxmlformats.org/officeDocument/2006/relationships/hyperlink" Target="https://drive.google.com/file/d/1sYszzMshwAm94W9bmF1aSA_47xFdQ7zr/view" TargetMode="External" Id="R46cb9baf2caf4142" /><Relationship Type="http://schemas.openxmlformats.org/officeDocument/2006/relationships/hyperlink" Target="https://drive.google.com/file/d/17l9lJZVkaXHsGVd8ENQq5xQ6L-DWK1Jo/view" TargetMode="External" Id="Rf53321c59fa44df5" /><Relationship Type="http://schemas.openxmlformats.org/officeDocument/2006/relationships/hyperlink" Target="https://drive.google.com/file/d/1Wbry35SyDfKwBCGmJaYlEwGquY8Am3e9/view" TargetMode="External" Id="R4c26c2a6398e48cc" /><Relationship Type="http://schemas.openxmlformats.org/officeDocument/2006/relationships/hyperlink" Target="https://drive.google.com/file/d/1YopS408_a_u5_-1LrfpSdu7WFFdq-irq/view" TargetMode="External" Id="Rd18221483d054a2a" /><Relationship Type="http://schemas.openxmlformats.org/officeDocument/2006/relationships/hyperlink" Target="https://drive.google.com/file/d/1S4ARdPTSCbRCGg4MBJxJvTUAdvwwYTTu/view" TargetMode="External" Id="R53067748f0344c70" /><Relationship Type="http://schemas.openxmlformats.org/officeDocument/2006/relationships/hyperlink" Target="https://drive.google.com/file/d/1lvYIHs2ZsIWoCQ778HOjXIjIub-LRyWV/view" TargetMode="External" Id="R6619747adaf547ba" /><Relationship Type="http://schemas.openxmlformats.org/officeDocument/2006/relationships/hyperlink" Target="https://drive.google.com/file/d/1p-FGEU-dBe0KGrGLKix5AElID3T3QvA3/view" TargetMode="External" Id="R63b37c60d8e546bf" /><Relationship Type="http://schemas.openxmlformats.org/officeDocument/2006/relationships/hyperlink" Target="https://drive.google.com/file/d/1ClK2oA-xwOOprGOwlXz1w68vGPUnJpUY/view" TargetMode="External" Id="R17dc1cf6776d400d" /><Relationship Type="http://schemas.openxmlformats.org/officeDocument/2006/relationships/hyperlink" Target="https://drive.google.com/file/d/1UW9BWkMq43sYQiQpzeXCgvQYdSQAdcCF/view" TargetMode="External" Id="Rbd0ed758e503444c" /><Relationship Type="http://schemas.openxmlformats.org/officeDocument/2006/relationships/hyperlink" Target="https://drive.google.com/file/d/1FrBSyj_CKLrmtTLxrkBRLxhAcd6qQBLm/view" TargetMode="External" Id="R96d4678c81ea43db" /><Relationship Type="http://schemas.openxmlformats.org/officeDocument/2006/relationships/hyperlink" Target="https://drive.google.com/file/d/1THBlQcfPPGDxtddgtzf3muuVrM50UcLu/view" TargetMode="External" Id="R6a5bc88db5d34989" /><Relationship Type="http://schemas.openxmlformats.org/officeDocument/2006/relationships/hyperlink" Target="https://drive.google.com/file/d/1Bxg_jxmQozVXG7wO-hZzG0pgHCcD6-2N/view" TargetMode="External" Id="R261885e127de4851" /><Relationship Type="http://schemas.openxmlformats.org/officeDocument/2006/relationships/hyperlink" Target="https://drive.google.com/file/d/1nG3gAq3X1NTCIgqJGA2Q-oaootvTFbWG/view" TargetMode="External" Id="R99df4ff2e71344f5" /><Relationship Type="http://schemas.openxmlformats.org/officeDocument/2006/relationships/hyperlink" Target="https://drive.google.com/file/d/1Nnx_Qj2hh1BbQ67Au7NzWy2f90VY4Eny/view" TargetMode="External" Id="R258f41ce64b041f9" /><Relationship Type="http://schemas.openxmlformats.org/officeDocument/2006/relationships/hyperlink" Target="https://drive.google.com/file/d/1v74OK7cqXLCPDVGuU_MLgl6abQRoKVF2/view" TargetMode="External" Id="Rda72caee9dcd4c08" /><Relationship Type="http://schemas.openxmlformats.org/officeDocument/2006/relationships/hyperlink" Target="https://drive.google.com/file/d/1DCIm8LOn12x3_GziRW2eAcNldV_KUjQa/view" TargetMode="External" Id="Ra903b75e2d6f4567" /><Relationship Type="http://schemas.openxmlformats.org/officeDocument/2006/relationships/hyperlink" Target="https://drive.google.com/file/d/1yTrhtS2Q4SpZRRMj1nazJxP7ISS7-VKb/view" TargetMode="External" Id="R0eda50ff341f4da0" /><Relationship Type="http://schemas.openxmlformats.org/officeDocument/2006/relationships/hyperlink" Target="https://drive.google.com/file/d/1uXKlFTwOlyFXcbBawstsslANJ9oeTPho/view" TargetMode="External" Id="R36c52dae899f4ec2" /><Relationship Type="http://schemas.openxmlformats.org/officeDocument/2006/relationships/hyperlink" Target="https://drive.google.com/file/d/1PcYsdMDuMcwYezJ5kgvjqyMemJeUCfIs/view" TargetMode="External" Id="Re696e8d2e9414354" /><Relationship Type="http://schemas.openxmlformats.org/officeDocument/2006/relationships/hyperlink" Target="https://drive.google.com/file/d/140HNF1CoE5c0W37oBZfynavYyFChyaG3/view" TargetMode="External" Id="R01149182e08b421f" /><Relationship Type="http://schemas.openxmlformats.org/officeDocument/2006/relationships/hyperlink" Target="https://drive.google.com/file/d/1g3yeeyR6J3kTX9wNnXTWPi0-278B1EyB/view" TargetMode="External" Id="R4fb9a242b945420d" /><Relationship Type="http://schemas.openxmlformats.org/officeDocument/2006/relationships/hyperlink" Target="https://drive.google.com/file/d/1OYHjBNA27qF_IZ7JxTBhdlBh13I56I8r/view" TargetMode="External" Id="R1aa007d78b234950" /><Relationship Type="http://schemas.openxmlformats.org/officeDocument/2006/relationships/hyperlink" Target="https://drive.google.com/file/d/1zacYUVQW2doZg67oqk-53BQIZ-n5YPZl/view" TargetMode="External" Id="Rb0fb809ac34f42f8" /><Relationship Type="http://schemas.openxmlformats.org/officeDocument/2006/relationships/hyperlink" Target="https://drive.google.com/file/d/1tdYe3vzgse0Nqtrp_CHaVkSr9V1WKiTr/view" TargetMode="External" Id="R6d1157aec16448d9" /><Relationship Type="http://schemas.openxmlformats.org/officeDocument/2006/relationships/hyperlink" Target="https://drive.google.com/file/d/1RlggWdKyhjat5IfGAvxnn_rf_orgrWF0/view" TargetMode="External" Id="R579faed90a174d4f" /><Relationship Type="http://schemas.openxmlformats.org/officeDocument/2006/relationships/hyperlink" Target="https://drive.google.com/file/d/1rx0v4F41aNAcfCENmofEHQba0X7GE5bf/view" TargetMode="External" Id="Rc541c2e29a3445f7" /><Relationship Type="http://schemas.openxmlformats.org/officeDocument/2006/relationships/hyperlink" Target="https://drive.google.com/file/d/1ic2QWiGZ6YMc6t7pguWrA1b3brwelYyO/view" TargetMode="External" Id="R66fd0740d9cf483c" /><Relationship Type="http://schemas.openxmlformats.org/officeDocument/2006/relationships/hyperlink" Target="https://drive.google.com/file/d/15ReqZj2vegNExbes5UQmSx2bZWldrsPl/view" TargetMode="External" Id="R6dc11e7a15e04758" /><Relationship Type="http://schemas.openxmlformats.org/officeDocument/2006/relationships/hyperlink" Target="https://drive.google.com/file/d/1PIKHIzqCCUuQHRcNIUB6vJdkhnXNoFdC/view" TargetMode="External" Id="Ra33a7a3c08bd4750" /><Relationship Type="http://schemas.openxmlformats.org/officeDocument/2006/relationships/hyperlink" Target="https://drive.google.com/file/d/1dtEi9g31SlR6Zvz_vTDy9qf5HUl_Yywt/view" TargetMode="External" Id="R282ac99ad0804b3a" /><Relationship Type="http://schemas.openxmlformats.org/officeDocument/2006/relationships/hyperlink" Target="https://drive.google.com/file/d/1PL482AXFCO68JW4-lUbYF1t97fwojiyA/view" TargetMode="External" Id="R669c72526d6f471b" /><Relationship Type="http://schemas.openxmlformats.org/officeDocument/2006/relationships/hyperlink" Target="https://drive.google.com/file/d/1OP37aGZvjGBEdEjtyzwxnYtQGugJsfHH/view" TargetMode="External" Id="R76d36287982a40c7" /><Relationship Type="http://schemas.openxmlformats.org/officeDocument/2006/relationships/hyperlink" Target="https://drive.google.com/file/d/1gS6i7cXS1dSdS9I5-es0gKPxPHVfLIrq/view" TargetMode="External" Id="Rd06b7f3c474146fd" /><Relationship Type="http://schemas.openxmlformats.org/officeDocument/2006/relationships/hyperlink" Target="https://drive.google.com/file/d/1Q3oYoMizTqzo2X5qbb7abarC-mmfacLA/view" TargetMode="External" Id="R98963fbe25444ec5" /><Relationship Type="http://schemas.openxmlformats.org/officeDocument/2006/relationships/hyperlink" Target="https://drive.google.com/file/d/1gLWdG8a5GKqgIO2TGDpnfsMiFwoODL12/view" TargetMode="External" Id="R5280aaa5755e4c74" /><Relationship Type="http://schemas.openxmlformats.org/officeDocument/2006/relationships/hyperlink" Target="https://drive.google.com/file/d/1M1PXywyF-XGkgJysJYONMckWc6EjgAVM/view" TargetMode="External" Id="Rd7a5ce8fad0248e2" /><Relationship Type="http://schemas.openxmlformats.org/officeDocument/2006/relationships/hyperlink" Target="https://drive.google.com/file/d/1hFzrSX4d-XnQFDw8uisGMDbdV59bXg96/view" TargetMode="External" Id="R55fbe668d0c14491" /><Relationship Type="http://schemas.openxmlformats.org/officeDocument/2006/relationships/hyperlink" Target="https://drive.google.com/file/d/1Zayq0B-rj1LxJ43JYbW6nlmFuUpC8Rib/view" TargetMode="External" Id="R3212686e2d4443e8" /><Relationship Type="http://schemas.openxmlformats.org/officeDocument/2006/relationships/hyperlink" Target="https://drive.google.com/file/d/16XXVEJWpyZ-ijIYRMgf75LPDIgheaSH2/view" TargetMode="External" Id="R830bd792b9d64e0b" /><Relationship Type="http://schemas.openxmlformats.org/officeDocument/2006/relationships/hyperlink" Target="https://drive.google.com/file/d/1ty0Hh9x45uWcI6RbNtT-zeLMjysOMKpF/view" TargetMode="External" Id="R83b4e64e43114ee6" /><Relationship Type="http://schemas.openxmlformats.org/officeDocument/2006/relationships/hyperlink" Target="https://drive.google.com/file/d/1Y35LrU--aNZND_ASvBy7c8aKTEFIOkfc/view" TargetMode="External" Id="R5187decd048c4a69" /><Relationship Type="http://schemas.openxmlformats.org/officeDocument/2006/relationships/hyperlink" Target="https://drive.google.com/file/d/197aOtKmNq3B92aNHTt2hOd_zaZXVF5rd/view" TargetMode="External" Id="R328e871e7242486f" /><Relationship Type="http://schemas.openxmlformats.org/officeDocument/2006/relationships/hyperlink" Target="https://drive.google.com/file/d/1RZljSTGHHemOZ8bnx7N_TSCKKtAwMEWt/view" TargetMode="External" Id="Rd3ae0ce0ff184436" /><Relationship Type="http://schemas.openxmlformats.org/officeDocument/2006/relationships/hyperlink" Target="https://drive.google.com/file/d/1yt8HdqjKI1tMYf_hn9rSNTdhdzGluUDr/view" TargetMode="External" Id="Rad0e00ea23564d7d" /><Relationship Type="http://schemas.openxmlformats.org/officeDocument/2006/relationships/hyperlink" Target="https://drive.google.com/file/d/13AI5KNlE1-Ifm_KHmupOQNdjE_mir0wt/view" TargetMode="External" Id="R4f325e36a22b442f" /><Relationship Type="http://schemas.openxmlformats.org/officeDocument/2006/relationships/hyperlink" Target="https://drive.google.com/file/d/1cbNgg_x5L4wldaOAm6g7RV_qC-NPurOK/view" TargetMode="External" Id="Rc0917c3d2f034524" /><Relationship Type="http://schemas.openxmlformats.org/officeDocument/2006/relationships/hyperlink" Target="https://drive.google.com/file/d/10xq0jguIwwgUXwOQKbOl2OoGAoLzF2Y7/view" TargetMode="External" Id="R5420ff2ba0324d5a" /><Relationship Type="http://schemas.openxmlformats.org/officeDocument/2006/relationships/hyperlink" Target="https://drive.google.com/file/d/1iquL0gFUb8vnu9acL8YSnhhES5klZB9j/view" TargetMode="External" Id="R2be302e52be647f9" /><Relationship Type="http://schemas.openxmlformats.org/officeDocument/2006/relationships/hyperlink" Target="https://drive.google.com/file/d/1bk3oApkOuPAMC7PgOGeWAYpGjVtkZN2Z/view" TargetMode="External" Id="R4b38f4b185de4082" /><Relationship Type="http://schemas.openxmlformats.org/officeDocument/2006/relationships/hyperlink" Target="https://drive.google.com/file/d/1Kj62aZ4t8boTb3_q3ViMEQc8j8v9FEea/view" TargetMode="External" Id="R71d4e85f2a064389" /><Relationship Type="http://schemas.openxmlformats.org/officeDocument/2006/relationships/hyperlink" Target="https://drive.google.com/file/d/1pZ4AwJq5OgWs2sYPfKXx4yeHHp0R5Ahy/view" TargetMode="External" Id="R0867c389c3aa4447" /><Relationship Type="http://schemas.openxmlformats.org/officeDocument/2006/relationships/hyperlink" Target="https://drive.google.com/file/d/1g9p2VdCKR9C5XH_ogOpsqqztNnhD01-I/view" TargetMode="External" Id="Re04bce39f5324c41" /><Relationship Type="http://schemas.openxmlformats.org/officeDocument/2006/relationships/hyperlink" Target="https://drive.google.com/file/d/1qYFkxcezrs5MSeAZEF9VbLBM2MZr8LsN/view" TargetMode="External" Id="R13cf9032120246c0" /><Relationship Type="http://schemas.openxmlformats.org/officeDocument/2006/relationships/hyperlink" Target="https://drive.google.com/file/d/1ip28NutNe-bmXxh3f5lswUu3ru1xYYIK/view" TargetMode="External" Id="R71343597d65046fa" /><Relationship Type="http://schemas.openxmlformats.org/officeDocument/2006/relationships/hyperlink" Target="https://drive.google.com/file/d/1m2yoDp2Gd4W8Uq--PXlJYknuSJhpyevs/view" TargetMode="External" Id="R317814d7d9ce43fd" /><Relationship Type="http://schemas.openxmlformats.org/officeDocument/2006/relationships/hyperlink" Target="https://drive.google.com/file/d/1XeuUkaDiFu3M8SscE_hMOfLY4TKWvSbK/view" TargetMode="External" Id="R1ebef7baa767435b" /><Relationship Type="http://schemas.openxmlformats.org/officeDocument/2006/relationships/hyperlink" Target="https://drive.google.com/file/d/1iErvm8YlyLHjUSSs6y0qgAE2E4m06g76/view" TargetMode="External" Id="R677310aa00444df4" /><Relationship Type="http://schemas.openxmlformats.org/officeDocument/2006/relationships/hyperlink" Target="https://drive.google.com/file/d/1XtDVkZ4fp_Z0XSyenx0foPAiPHC0XE2H/view" TargetMode="External" Id="R464347b5323a4305" /><Relationship Type="http://schemas.openxmlformats.org/officeDocument/2006/relationships/hyperlink" Target="https://drive.google.com/file/d/1pnUkKp3J2qziGUnCWuUsdppVZlbH1cD-/view" TargetMode="External" Id="R7586e00e6aeb4b46" /><Relationship Type="http://schemas.openxmlformats.org/officeDocument/2006/relationships/hyperlink" Target="https://drive.google.com/file/d/1dE4PEAyoTeCWQSvtz0XA7zl1lce4hve2/view" TargetMode="External" Id="R47006b7fa88445b1" /><Relationship Type="http://schemas.openxmlformats.org/officeDocument/2006/relationships/hyperlink" Target="https://drive.google.com/file/d/18GnB1WTxv6AAje3z4BMhvPOH0me6jAB_/view" TargetMode="External" Id="R0f1983b48ffd4c03" /><Relationship Type="http://schemas.openxmlformats.org/officeDocument/2006/relationships/hyperlink" Target="https://drive.google.com/file/d/19FOOVIjlVOdxuOKU10YleZocDkMWndA7/view" TargetMode="External" Id="Ra7837d22b868481b" /><Relationship Type="http://schemas.openxmlformats.org/officeDocument/2006/relationships/hyperlink" Target="https://drive.google.com/file/d/1Tvcrx8euzYT2e809BzEwfe5jxlK00t2q/view" TargetMode="External" Id="R8d6a5ca93c1d45c0" /><Relationship Type="http://schemas.openxmlformats.org/officeDocument/2006/relationships/hyperlink" Target="https://drive.google.com/file/d/1WA1V9lCIANBmkMrNw1Q1VfcSrNXb-k6o/view" TargetMode="External" Id="R4bd37cc27fe14fa3" /><Relationship Type="http://schemas.openxmlformats.org/officeDocument/2006/relationships/hyperlink" Target="https://drive.google.com/file/d/1kbiWzwxX7hmD7Jc4EJ64wL3MaF6qSHil/view" TargetMode="External" Id="R452548622f9e40b1" /><Relationship Type="http://schemas.openxmlformats.org/officeDocument/2006/relationships/hyperlink" Target="https://drive.google.com/file/d/1LLyPQKcyzS0Q69mp-xAtYi3SNMPET4C8/view" TargetMode="External" Id="R746b4463d7fc4721" /><Relationship Type="http://schemas.openxmlformats.org/officeDocument/2006/relationships/hyperlink" Target="https://drive.google.com/file/d/1VFQ7eDyD5JyPvfexnh9mh_s-a5ZIqf1O/view" TargetMode="External" Id="Rf621f703bb904bef" /><Relationship Type="http://schemas.openxmlformats.org/officeDocument/2006/relationships/hyperlink" Target="https://drive.google.com/file/d/1kTp3HPwg9YkXATfkGmWYorcSpuX0QBJG/view" TargetMode="External" Id="Ra9317db46df74627" /><Relationship Type="http://schemas.openxmlformats.org/officeDocument/2006/relationships/hyperlink" Target="https://drive.google.com/file/d/1YFYVGwwQFSTR3z48wFV2i_uApqyom2Tk/view" TargetMode="External" Id="Re0a0a220e04b4377" /><Relationship Type="http://schemas.openxmlformats.org/officeDocument/2006/relationships/hyperlink" Target="https://drive.google.com/file/d/1KEWYwGhLvQ5lQGNAr7RwQljGZhGMjnF2/view" TargetMode="External" Id="Rfb3c4e4927ce44c9" /><Relationship Type="http://schemas.openxmlformats.org/officeDocument/2006/relationships/hyperlink" Target="https://drive.google.com/file/d/1BISG_I2fVu75Y3IFO1rHfI2qAaHnEcou/view" TargetMode="External" Id="Rda93e91b8c46496c" /><Relationship Type="http://schemas.openxmlformats.org/officeDocument/2006/relationships/hyperlink" Target="https://drive.google.com/file/d/1i7RhhTM4TCRC5UHLN3lxakf0KT7ukpRc/view" TargetMode="External" Id="R3b970ec048c7462c" /><Relationship Type="http://schemas.openxmlformats.org/officeDocument/2006/relationships/hyperlink" Target="https://drive.google.com/file/d/1ZKiFp9sKH5SNhSfwzBdw-esIKS1IYXDY/view" TargetMode="External" Id="R06bc361de95a43b1" /><Relationship Type="http://schemas.openxmlformats.org/officeDocument/2006/relationships/hyperlink" Target="https://drive.google.com/file/d/1M6RLoBSdHAM2_DoN8DmHtAZgUNhjdpVr/view" TargetMode="External" Id="R23f75aa09fe34e8b" /><Relationship Type="http://schemas.openxmlformats.org/officeDocument/2006/relationships/hyperlink" Target="https://drive.google.com/file/d/1RP6j8pzEBDYtmbgEa18RUqmX9ppMEhjQ/view" TargetMode="External" Id="R7bdc516f8b52457c" /><Relationship Type="http://schemas.openxmlformats.org/officeDocument/2006/relationships/hyperlink" Target="https://drive.google.com/file/d/1ieyTaJ66kHeUHPofyvPzkqLSwj-wXY4b/view" TargetMode="External" Id="R5f9749c486db4e05" /><Relationship Type="http://schemas.openxmlformats.org/officeDocument/2006/relationships/hyperlink" Target="https://drive.google.com/file/d/1QBj5_FuGXGgCsRRx7UQFTu6l4GQtn05d/view" TargetMode="External" Id="R48f431289c344069" /><Relationship Type="http://schemas.openxmlformats.org/officeDocument/2006/relationships/hyperlink" Target="https://drive.google.com/file/d/1XKDvMSe2wJivDcJNYXeLeHvTJ167uqny/view" TargetMode="External" Id="R3abf2deaee7d47fe" /><Relationship Type="http://schemas.openxmlformats.org/officeDocument/2006/relationships/hyperlink" Target="https://drive.google.com/file/d/1Tm5brP9ahEIJ_hZUfM2DzQqECUEWNHkx/view" TargetMode="External" Id="R78a1d4881dca4463" /><Relationship Type="http://schemas.openxmlformats.org/officeDocument/2006/relationships/hyperlink" Target="https://drive.google.com/file/d/1aSidxqo95jX-Rp61bs-WYSivYRsS9Zq3/view" TargetMode="External" Id="R8d853db5836d4634" /><Relationship Type="http://schemas.openxmlformats.org/officeDocument/2006/relationships/hyperlink" Target="https://drive.google.com/file/d/1qA3AY8HIjRyPavk4oShKIRuiGo9JusxM/view" TargetMode="External" Id="R9dffdb50b2c74b8b" /><Relationship Type="http://schemas.openxmlformats.org/officeDocument/2006/relationships/hyperlink" Target="https://drive.google.com/file/d/1thq2jXtT-FOkAM_00_WThoKxvPctJZEk/view" TargetMode="External" Id="R7564ab63f1a142f7" /><Relationship Type="http://schemas.openxmlformats.org/officeDocument/2006/relationships/hyperlink" Target="https://drive.google.com/file/d/1_aUezwm54yGM30rYQoBt6Otb3xtxJNrZ/view" TargetMode="External" Id="R2ec1f89527764c1b" /><Relationship Type="http://schemas.openxmlformats.org/officeDocument/2006/relationships/hyperlink" Target="https://drive.google.com/file/d/1vmMCp62og0q90UBGU6dymlF0Y95MwROH/view" TargetMode="External" Id="R3dc8e6cd8c014f4c" /><Relationship Type="http://schemas.openxmlformats.org/officeDocument/2006/relationships/hyperlink" Target="https://drive.google.com/file/d/1rBiZ7-gbMaNGlEr-9Gwg9w59ytZzwLZf/view" TargetMode="External" Id="Rfa8259c2981644b8" /><Relationship Type="http://schemas.openxmlformats.org/officeDocument/2006/relationships/hyperlink" Target="https://drive.google.com/file/d/1BAi_KOBJVNuuqj0aRIOdVGclPZVU0g6M/view" TargetMode="External" Id="Rdf08127fdbc545a9" /><Relationship Type="http://schemas.openxmlformats.org/officeDocument/2006/relationships/hyperlink" Target="https://drive.google.com/file/d/1K6RL1cL8asZFQ9EthDR0B8doEIgvIGAS/view" TargetMode="External" Id="Rf69e7115725e43f9" /><Relationship Type="http://schemas.openxmlformats.org/officeDocument/2006/relationships/hyperlink" Target="https://drive.google.com/file/d/1Z8cj-4ag7CzWv_Liy4Pd2nG4AkvLLBTk/view" TargetMode="External" Id="R6f0a18af20034eaa" /><Relationship Type="http://schemas.openxmlformats.org/officeDocument/2006/relationships/hyperlink" Target="https://drive.google.com/file/d/1HGPSUAJISuz3MN35zpTv7YX_M2wOlRqR/view" TargetMode="External" Id="R37fdada6693546cc" /><Relationship Type="http://schemas.openxmlformats.org/officeDocument/2006/relationships/hyperlink" Target="https://drive.google.com/file/d/1Nlfg3FEIf_UQueHB0wSo5x_bxgH0zQgp/view" TargetMode="External" Id="Rc2c41240c4984cf0" /><Relationship Type="http://schemas.openxmlformats.org/officeDocument/2006/relationships/hyperlink" Target="https://drive.google.com/file/d/1ZKjx9bMUYVkeBrr2rM1TqxuWtj_szJEy/view" TargetMode="External" Id="Rfe230d4473074cf2" /><Relationship Type="http://schemas.openxmlformats.org/officeDocument/2006/relationships/hyperlink" Target="https://drive.google.com/file/d/1JPIrAahtTnFceex7JisTHwidg-JD2U9b/view" TargetMode="External" Id="R3fc9f139f2b446f9" /><Relationship Type="http://schemas.openxmlformats.org/officeDocument/2006/relationships/hyperlink" Target="https://drive.google.com/file/d/1ickDHCJYiJj2sU-GgPWwjkAvoY8f3FsS/view" TargetMode="External" Id="R0948846ab1da48e0" /><Relationship Type="http://schemas.openxmlformats.org/officeDocument/2006/relationships/hyperlink" Target="https://drive.google.com/file/d/1KZ5ZRjFnRnh3AJhvZV_E8j0om7lZdwIo/view" TargetMode="External" Id="R0ca5c8800bcc47af" /><Relationship Type="http://schemas.openxmlformats.org/officeDocument/2006/relationships/hyperlink" Target="https://drive.google.com/file/d/1Pps67fS8hX0RUY_o1DUgeCuHVxEGTv55/view" TargetMode="External" Id="Rea752c4688d84598" /><Relationship Type="http://schemas.openxmlformats.org/officeDocument/2006/relationships/hyperlink" Target="https://drive.google.com/file/d/1o_SBFKmroUkQvMyL7kLzPVoeZeksLwGe/view" TargetMode="External" Id="R1eaf6a273ea3492e" /><Relationship Type="http://schemas.openxmlformats.org/officeDocument/2006/relationships/hyperlink" Target="https://drive.google.com/file/d/1dm2WjgZl3J0pIcP1n4qJ4BItDGyZ-x17/view" TargetMode="External" Id="R73488b2e5c474b94" /><Relationship Type="http://schemas.openxmlformats.org/officeDocument/2006/relationships/hyperlink" Target="https://drive.google.com/file/d/1BhcZfJf1gBFUh1xF60h6dB_-9JhZoXe-/view" TargetMode="External" Id="R078a3fad2c5b4a7a" /><Relationship Type="http://schemas.openxmlformats.org/officeDocument/2006/relationships/hyperlink" Target="https://drive.google.com/file/d/1zrSvce_7KTS7QDtbIi3dSU6UhkrIYyfy/view" TargetMode="External" Id="R12d81c6224584766" /><Relationship Type="http://schemas.openxmlformats.org/officeDocument/2006/relationships/hyperlink" Target="https://drive.google.com/file/d/1RK87KTCJvWOi7uk9yISHoSyhdQxaswNU/view" TargetMode="External" Id="Re9c676ec548144af" /><Relationship Type="http://schemas.openxmlformats.org/officeDocument/2006/relationships/hyperlink" Target="https://drive.google.com/file/d/17dz6OSNSGUWz8Zj0BqsbAq7Vqf7u90aP/view" TargetMode="External" Id="R87f7d090246b4752" /><Relationship Type="http://schemas.openxmlformats.org/officeDocument/2006/relationships/hyperlink" Target="https://drive.google.com/file/d/1IkvXslhPXU7WHEoY88DkPCcvzh8LlT54/view" TargetMode="External" Id="R31a2c691ca414264" /><Relationship Type="http://schemas.openxmlformats.org/officeDocument/2006/relationships/hyperlink" Target="https://drive.google.com/file/d/1BdhSDrvcEy3lprpD09_W6qwBN4EchLzW/view" TargetMode="External" Id="R4b118f815cc54f2f" /><Relationship Type="http://schemas.openxmlformats.org/officeDocument/2006/relationships/hyperlink" Target="https://drive.google.com/file/d/1UQjItWekE-xyAWoPbIBCBTYiOejMJM53/view" TargetMode="External" Id="Re7208940c3054f5f" /><Relationship Type="http://schemas.openxmlformats.org/officeDocument/2006/relationships/hyperlink" Target="https://drive.google.com/file/d/1rFgdm_JNtKcrYDtYlVSLjtj6M_9KTqEr/view" TargetMode="External" Id="Raac31ee169a94625" /><Relationship Type="http://schemas.openxmlformats.org/officeDocument/2006/relationships/hyperlink" Target="https://drive.google.com/file/d/1_l8kozOFJ6FIUzwvRZ23mHE2DayMGGnw/view" TargetMode="External" Id="Rc818a3a212f44a01" /><Relationship Type="http://schemas.openxmlformats.org/officeDocument/2006/relationships/hyperlink" Target="https://drive.google.com/file/d/1BCozo0I_cZcHWxMcSiZgaUlOgb_1MY1E/view" TargetMode="External" Id="R2631b87bc7b14406" /><Relationship Type="http://schemas.openxmlformats.org/officeDocument/2006/relationships/hyperlink" Target="https://drive.google.com/file/d/14pPXUPpZ890Kcwy_tg-oPIg-5W--mzsZ/view" TargetMode="External" Id="R8bc20ced9d1e4267" /><Relationship Type="http://schemas.openxmlformats.org/officeDocument/2006/relationships/hyperlink" Target="https://drive.google.com/file/d/10o9aUjQGuUM_2HW4xk_y0CJCDMVqyr9j/view" TargetMode="External" Id="R74a39bf290bd47be" /><Relationship Type="http://schemas.openxmlformats.org/officeDocument/2006/relationships/hyperlink" Target="https://drive.google.com/file/d/1xEeLwtU6sUjR_8HR-4T23gQjumdN4yCy/view" TargetMode="External" Id="Rfb928c2069ed4c9f" /><Relationship Type="http://schemas.openxmlformats.org/officeDocument/2006/relationships/hyperlink" Target="https://drive.google.com/file/d/1i5xzc3gvac0BqpSfo8RwLZsnQrlGP1p6/view" TargetMode="External" Id="R81198863965a4386" /><Relationship Type="http://schemas.openxmlformats.org/officeDocument/2006/relationships/hyperlink" Target="https://drive.google.com/file/d/1C4VMIqE7lTehzsa0X7x8tJnWvwP7phyg/view" TargetMode="External" Id="Rd3dbbb83ae254a69" /><Relationship Type="http://schemas.openxmlformats.org/officeDocument/2006/relationships/hyperlink" Target="https://drive.google.com/file/d/18zN6VyHwxSotm-TUcB3OAGHNm9afoHm7/view" TargetMode="External" Id="R267537c022de4e5d" /><Relationship Type="http://schemas.openxmlformats.org/officeDocument/2006/relationships/hyperlink" Target="https://drive.google.com/file/d/1Yg7O-7bNiIFAuVi2bmJHPd1LdZVraYMn/view" TargetMode="External" Id="R9e36622e546b40ef" /><Relationship Type="http://schemas.openxmlformats.org/officeDocument/2006/relationships/hyperlink" Target="https://drive.google.com/file/d/1EwjFvXvvfujPUM-Wb29CdmOR0soV9pR_/view" TargetMode="External" Id="R143dc64adf064399" /><Relationship Type="http://schemas.openxmlformats.org/officeDocument/2006/relationships/hyperlink" Target="https://drive.google.com/file/d/1JtNixrE00gon5WxJNg5bi_itt8kTiSLS/view" TargetMode="External" Id="R5fbbdcf802b3463e" /><Relationship Type="http://schemas.openxmlformats.org/officeDocument/2006/relationships/hyperlink" Target="https://drive.google.com/file/d/1FHMPEXneoF8gv7kge51O-KNoeZNuz4Rr/view" TargetMode="External" Id="R5debec24ab514c7e" /><Relationship Type="http://schemas.openxmlformats.org/officeDocument/2006/relationships/hyperlink" Target="https://drive.google.com/file/d/14MuCA-g3uCwoAjge7BqModf3IYWjU0g2/view" TargetMode="External" Id="Rcfcd67064af2479d" /><Relationship Type="http://schemas.openxmlformats.org/officeDocument/2006/relationships/hyperlink" Target="https://drive.google.com/file/d/13YqrsAU5GAIdLs7pO8OFv5Z97qhV7_O5/view" TargetMode="External" Id="R13ce76cbe55344f9" /><Relationship Type="http://schemas.openxmlformats.org/officeDocument/2006/relationships/hyperlink" Target="https://drive.google.com/file/d/1a8L7AMvLbQMOe3j8LHr_hdM3DQOwJr7C/view" TargetMode="External" Id="Rd4298ffefe3942a2" /><Relationship Type="http://schemas.openxmlformats.org/officeDocument/2006/relationships/hyperlink" Target="https://drive.google.com/file/d/1GwDvomQJu1J3NqTXY0WBEhesGFVaBLVa/view" TargetMode="External" Id="Rae91398c9f8345f5" /><Relationship Type="http://schemas.openxmlformats.org/officeDocument/2006/relationships/hyperlink" Target="https://drive.google.com/file/d/1L3BLZU_wc9KKSt6QsxcyrACQgAEH1Pu4/view" TargetMode="External" Id="Rc4ca8e7020c54a96" /><Relationship Type="http://schemas.openxmlformats.org/officeDocument/2006/relationships/hyperlink" Target="https://drive.google.com/file/d/1wi8noOoMJwMss047VmjotiBHCL14bT5G/view" TargetMode="External" Id="R378de7b2159c494e" /><Relationship Type="http://schemas.openxmlformats.org/officeDocument/2006/relationships/hyperlink" Target="https://drive.google.com/file/d/1q0B-yj-MOmrpMgSXNWjX0slrge48nx2G/view" TargetMode="External" Id="Rb1e5844d8ff44084" /><Relationship Type="http://schemas.openxmlformats.org/officeDocument/2006/relationships/hyperlink" Target="https://drive.google.com/file/d/1ycl4esWC3d2FAwvRxtbrHwflQ2K1V_Qb/view" TargetMode="External" Id="R5c60eb85ebf648a6" /><Relationship Type="http://schemas.openxmlformats.org/officeDocument/2006/relationships/hyperlink" Target="https://drive.google.com/file/d/1Jjo0kKnNb0OS8k3Hb1GTkH7hICohpoqv/view" TargetMode="External" Id="Ra4dbcde5bb214c6e" /><Relationship Type="http://schemas.openxmlformats.org/officeDocument/2006/relationships/hyperlink" Target="https://drive.google.com/file/d/1knFiVywS495jvrb25ezmFYzwmKRp6uHS/view" TargetMode="External" Id="Rbf34990de9644740" /><Relationship Type="http://schemas.openxmlformats.org/officeDocument/2006/relationships/hyperlink" Target="https://drive.google.com/file/d/1Ukwuuvp21NGjJqPuNg44hnhLJOonU042/view" TargetMode="External" Id="R80a1eae984cf4a99" /><Relationship Type="http://schemas.openxmlformats.org/officeDocument/2006/relationships/hyperlink" Target="https://drive.google.com/file/d/1nr2Kxg2qA5pMBMMJ_kO8UnW80WvnEge1/view" TargetMode="External" Id="R120746d3b5ea4f8c" /><Relationship Type="http://schemas.openxmlformats.org/officeDocument/2006/relationships/hyperlink" Target="https://drive.google.com/file/d/1uXCPL_SBuZ1F1-jipAXlAD3uiVdvMdvN/view" TargetMode="External" Id="Re909539656264d66" /><Relationship Type="http://schemas.openxmlformats.org/officeDocument/2006/relationships/hyperlink" Target="https://drive.google.com/file/d/1jlhHg0oh4nT9gEdJOI05m4mb0NK5Zafh/view" TargetMode="External" Id="R39b3afdc202a4ac0" /><Relationship Type="http://schemas.openxmlformats.org/officeDocument/2006/relationships/hyperlink" Target="https://drive.google.com/file/d/1RYwmvv8PIOeABINOpeZWSscw6gBod8sQ/view" TargetMode="External" Id="R654e50222db64ac3" /><Relationship Type="http://schemas.openxmlformats.org/officeDocument/2006/relationships/hyperlink" Target="https://drive.google.com/file/d/19hey5Y4KYHA1c1OKQGUfAHF5V8-bls_T/view" TargetMode="External" Id="R9cac00765bb74db6" /><Relationship Type="http://schemas.openxmlformats.org/officeDocument/2006/relationships/hyperlink" Target="https://drive.google.com/file/d/1W0xAbOXYkTUigH8mHs3xFs2DmNdbz8Y9/view" TargetMode="External" Id="R6714ee5f0875421b" /><Relationship Type="http://schemas.openxmlformats.org/officeDocument/2006/relationships/hyperlink" Target="https://drive.google.com/file/d/10KLEOXbt5LAPq2ITpQCCyfEqbQw8BkFk/view" TargetMode="External" Id="R329d0ea29709465c" /><Relationship Type="http://schemas.openxmlformats.org/officeDocument/2006/relationships/hyperlink" Target="https://drive.google.com/file/d/1MHfRsHOzOTmnFbJP0YEW9brHADPG4_km/view" TargetMode="External" Id="Rec7d01da9d0d4487" /><Relationship Type="http://schemas.openxmlformats.org/officeDocument/2006/relationships/hyperlink" Target="https://drive.google.com/file/d/1VuoFD-XHvldKYkUztP3gI_YqzPaTbX6a/view" TargetMode="External" Id="R41f71ec4e3c54117" /><Relationship Type="http://schemas.openxmlformats.org/officeDocument/2006/relationships/hyperlink" Target="https://drive.google.com/file/d/1eimo_Nedf7GDh4nEhI8FNg9aG6XDAvVT/view" TargetMode="External" Id="R5a7b8f6064ac4643" /><Relationship Type="http://schemas.openxmlformats.org/officeDocument/2006/relationships/hyperlink" Target="https://drive.google.com/file/d/1ZaA2TQPk7LA7sOAdio_OdiA0QxQCcEi1/view" TargetMode="External" Id="Rbaf525b0b32c47df" /><Relationship Type="http://schemas.openxmlformats.org/officeDocument/2006/relationships/hyperlink" Target="https://drive.google.com/file/d/1BCVDz59Ob4SN0B22MAju8UrrVu52GS5H/view" TargetMode="External" Id="R40f4a192251a46bf" /><Relationship Type="http://schemas.openxmlformats.org/officeDocument/2006/relationships/hyperlink" Target="https://drive.google.com/file/d/12_bMSIKxrniD0QSfMvG5XMuv26D3f-_u/view" TargetMode="External" Id="R852d324dcdb8409b" /><Relationship Type="http://schemas.openxmlformats.org/officeDocument/2006/relationships/hyperlink" Target="https://drive.google.com/file/d/1KEz6nQ8TTrUlT4B4K1OymwFNQAArdPLR/view" TargetMode="External" Id="R3116b4f208104ff5" /><Relationship Type="http://schemas.openxmlformats.org/officeDocument/2006/relationships/hyperlink" Target="https://drive.google.com/file/d/1XFaSOwwfjysiFfyg5VEIuD14phdvCB2u/view" TargetMode="External" Id="Rf731fb3d3d5646cb" /><Relationship Type="http://schemas.openxmlformats.org/officeDocument/2006/relationships/hyperlink" Target="https://drive.google.com/file/d/1-VKREE7T_pwYuylj82tOE4JknpzFkvky/view" TargetMode="External" Id="R885e909854e74ae5" /><Relationship Type="http://schemas.openxmlformats.org/officeDocument/2006/relationships/hyperlink" Target="https://drive.google.com/file/d/18sCP962W4n15jPwUxwAmamIs9qXzV7C2/view" TargetMode="External" Id="Rfd0d7dba35264e0e" /><Relationship Type="http://schemas.openxmlformats.org/officeDocument/2006/relationships/hyperlink" Target="https://drive.google.com/file/d/1RwdtAsHwK_neYRzxI_waqju-Wlddqqly/view" TargetMode="External" Id="R754ac8e832d749c2" /><Relationship Type="http://schemas.openxmlformats.org/officeDocument/2006/relationships/hyperlink" Target="https://drive.google.com/file/d/1QuStLyOC9jaTFNzgEed1ghgrYhQ6aY-3/view" TargetMode="External" Id="R94b14a33f36a43bb" /><Relationship Type="http://schemas.openxmlformats.org/officeDocument/2006/relationships/hyperlink" Target="https://drive.google.com/file/d/16Nl8kf-uy4GtVdDMCSwcoeosvsN2q93I/view" TargetMode="External" Id="R87fcdcf7d2f64dd7" /><Relationship Type="http://schemas.openxmlformats.org/officeDocument/2006/relationships/hyperlink" Target="https://drive.google.com/file/d/1N82O0s18uZG0PIV_oCVQWOqBJexJtqI1/view" TargetMode="External" Id="Rd12dd2fd77164bfc" /><Relationship Type="http://schemas.openxmlformats.org/officeDocument/2006/relationships/hyperlink" Target="https://drive.google.com/file/d/1DwvgkbiSNoMap1Nb5QmEpvUfVK24IJTX/view" TargetMode="External" Id="Rea90f6efd4564780" /><Relationship Type="http://schemas.openxmlformats.org/officeDocument/2006/relationships/hyperlink" Target="https://drive.google.com/file/d/1xB20_g_bLfaKXdzDRECBOmIZBikkqggK/view" TargetMode="External" Id="R41df90d4148646ad" /><Relationship Type="http://schemas.openxmlformats.org/officeDocument/2006/relationships/hyperlink" Target="https://drive.google.com/file/d/1bCsMl6OjxEz7tYvqxtDuauP32HVPMQ6P/view" TargetMode="External" Id="Ra58481f0095c49b9" /><Relationship Type="http://schemas.openxmlformats.org/officeDocument/2006/relationships/hyperlink" Target="https://drive.google.com/file/d/14hVOQN9-IUCMXIAGoeigRBW03QoNsczv/view" TargetMode="External" Id="R67d0e4f600fc415b" /><Relationship Type="http://schemas.openxmlformats.org/officeDocument/2006/relationships/hyperlink" Target="https://drive.google.com/file/d/1reOqgB9LUZ2tiXZn5TLb6Y7x5_nVvg9L/view" TargetMode="External" Id="R1b35dd7896cc4a14" /><Relationship Type="http://schemas.openxmlformats.org/officeDocument/2006/relationships/hyperlink" Target="https://drive.google.com/file/d/13P8XiViLWMfltrIXSI5f_shJRXnImc6J/view" TargetMode="External" Id="Rd22d4b62758947f5" /><Relationship Type="http://schemas.openxmlformats.org/officeDocument/2006/relationships/hyperlink" Target="https://drive.google.com/file/d/1FTp5taGVNqoX0fzxhU1JwYgkbV9IP34-/view" TargetMode="External" Id="R4c7cf800dbb5425a" /><Relationship Type="http://schemas.openxmlformats.org/officeDocument/2006/relationships/hyperlink" Target="https://drive.google.com/file/d/1Y3rAVQq1UbSr2yAOJgxwk6se3Gn7HVDl/view" TargetMode="External" Id="R92b9c5974a9d490c" /><Relationship Type="http://schemas.openxmlformats.org/officeDocument/2006/relationships/hyperlink" Target="https://drive.google.com/file/d/1CrxJAwkixb7hqUixIZju6RqqlPtNsIqr/view" TargetMode="External" Id="R988f0b8b5a104c6b" /><Relationship Type="http://schemas.openxmlformats.org/officeDocument/2006/relationships/hyperlink" Target="https://drive.google.com/file/d/1QkgQED26MhoY8rofKRV1CLhVCXWr0sIN/view" TargetMode="External" Id="R6c8547220c934af5" /><Relationship Type="http://schemas.openxmlformats.org/officeDocument/2006/relationships/hyperlink" Target="https://drive.google.com/file/d/1dXfOGR1eGiVtBZzWtDPfJeEdUD2aac59/view" TargetMode="External" Id="Re03126c38d8c4bf8" /><Relationship Type="http://schemas.openxmlformats.org/officeDocument/2006/relationships/hyperlink" Target="https://drive.google.com/file/d/1esYzLTBUQiXjghSb3riVqwnTitjEgnPh/view" TargetMode="External" Id="R8f9cbd6a9e2f4843" /><Relationship Type="http://schemas.openxmlformats.org/officeDocument/2006/relationships/hyperlink" Target="https://drive.google.com/file/d/1mKoRUvKnA9yv4iRcSIs9Akbopmt7SoSL/view" TargetMode="External" Id="R74716869c7b3476f" /><Relationship Type="http://schemas.openxmlformats.org/officeDocument/2006/relationships/hyperlink" Target="https://drive.google.com/file/d/1poCF7HKx6o-TjHfshLRM7c-y5EqtXSjg/view" TargetMode="External" Id="R392163feaa0341ec" /><Relationship Type="http://schemas.openxmlformats.org/officeDocument/2006/relationships/hyperlink" Target="https://drive.google.com/file/d/1i-I5LF9TXLyJS05RDr01AMFgJCaulO-7/view" TargetMode="External" Id="R7c4f6ab56bd447ec" /><Relationship Type="http://schemas.openxmlformats.org/officeDocument/2006/relationships/hyperlink" Target="https://drive.google.com/file/d/1x13WgoKF95kUHd_d8Ou37M6r3bNyJs29/view" TargetMode="External" Id="Rba1125f1809e4e86" /><Relationship Type="http://schemas.openxmlformats.org/officeDocument/2006/relationships/hyperlink" Target="https://drive.google.com/file/d/1ylgRpuvePQ0zsjptYDhw1Ecby0CCq7_0/view" TargetMode="External" Id="R61bdae567c2442ee" /><Relationship Type="http://schemas.openxmlformats.org/officeDocument/2006/relationships/hyperlink" Target="https://drive.google.com/file/d/13oM5-3Et75okIaDuRZfP9RAJJvEeatJ2/view" TargetMode="External" Id="Rf1028c22f61b4c15" /><Relationship Type="http://schemas.openxmlformats.org/officeDocument/2006/relationships/hyperlink" Target="https://drive.google.com/file/d/1HHuB8s7i91X5v2NYoFFHOZEGfUn0tjD4/view" TargetMode="External" Id="R8b86ddac15d94c6a" /><Relationship Type="http://schemas.openxmlformats.org/officeDocument/2006/relationships/hyperlink" Target="https://drive.google.com/file/d/1tdlK3ID1xBwFEaT1LBomPu4_1O4s0KwG/view" TargetMode="External" Id="R2124f0a8011e4f68" /><Relationship Type="http://schemas.openxmlformats.org/officeDocument/2006/relationships/hyperlink" Target="https://drive.google.com/file/d/1FECsVEsSXFdR6qa9T7JpDaBEMuifyLit/view" TargetMode="External" Id="R3dad2d9572c649a2" /><Relationship Type="http://schemas.openxmlformats.org/officeDocument/2006/relationships/hyperlink" Target="https://drive.google.com/file/d/1Rq5u_uMSYTV4k1JFrEEv3qN33dI2lGiZ/view" TargetMode="External" Id="Ra80ef59f1e9b4235" /><Relationship Type="http://schemas.openxmlformats.org/officeDocument/2006/relationships/hyperlink" Target="https://drive.google.com/file/d/1fo4XKo5TTxuv2xkbPpYBaT3n6Jmvgp91/view" TargetMode="External" Id="R678e479358ad4ae0" /><Relationship Type="http://schemas.openxmlformats.org/officeDocument/2006/relationships/hyperlink" Target="https://drive.google.com/file/d/1Is167zv_-D2WoND13UXQYG5JqfJBW9HB/view" TargetMode="External" Id="R9ead35d43bfd4bdc" /><Relationship Type="http://schemas.openxmlformats.org/officeDocument/2006/relationships/hyperlink" Target="https://drive.google.com/file/d/1x9MCFJ8w4LIEVLazDQr8NBbgwN8aP4WO/view" TargetMode="External" Id="R736e2a98f7cb48eb" /><Relationship Type="http://schemas.openxmlformats.org/officeDocument/2006/relationships/hyperlink" Target="https://drive.google.com/file/d/1VYz2ccT8SCmdeYntf2pAMiFTnfSvSjdW/view" TargetMode="External" Id="R2090c6298eb748d1" /><Relationship Type="http://schemas.openxmlformats.org/officeDocument/2006/relationships/hyperlink" Target="https://drive.google.com/file/d/16XrFcdUJNduSCxlVEx0RcrYZnN8X7_Pd/view" TargetMode="External" Id="R5083ccdcf4084d25" /><Relationship Type="http://schemas.openxmlformats.org/officeDocument/2006/relationships/hyperlink" Target="https://drive.google.com/file/d/1MO8cEUSSLxpPKfhyfkNlI8fn8eEvNmyg/view" TargetMode="External" Id="R5425b133bc204d57" /><Relationship Type="http://schemas.openxmlformats.org/officeDocument/2006/relationships/hyperlink" Target="https://drive.google.com/file/d/1NijlgyJH-nniNuqhdbyDUGiXqDglKa44/view" TargetMode="External" Id="Rce93cef30c2b4a57" /><Relationship Type="http://schemas.openxmlformats.org/officeDocument/2006/relationships/hyperlink" Target="https://drive.google.com/file/d/134zVYHzQNgGprya_lL9U42q-FPUkRXdi/view" TargetMode="External" Id="Rf7db2e50aef24009" /><Relationship Type="http://schemas.openxmlformats.org/officeDocument/2006/relationships/hyperlink" Target="https://drive.google.com/file/d/1nMnv2_WA0sPQHDY4ZHupH9p_0cDYxQGV/view" TargetMode="External" Id="Rdbb3a338deab4e49" /><Relationship Type="http://schemas.openxmlformats.org/officeDocument/2006/relationships/hyperlink" Target="https://drive.google.com/file/d/1NeLNhYnTt9-JX1hTmHBp5oeZPMqQvhDs/view" TargetMode="External" Id="R78bd6e5093fa4a57" /><Relationship Type="http://schemas.openxmlformats.org/officeDocument/2006/relationships/hyperlink" Target="https://drive.google.com/file/d/1zPLGHEp1FABnmut1C2Q_pTQaemCcspiR/view" TargetMode="External" Id="Rba19a100704d4fd4" /><Relationship Type="http://schemas.openxmlformats.org/officeDocument/2006/relationships/hyperlink" Target="https://drive.google.com/file/d/1G0pJhOW_-lntNvdzr1F_LpyRLG8fCRnX/view" TargetMode="External" Id="R1ecd6dadfdd3492e" /><Relationship Type="http://schemas.openxmlformats.org/officeDocument/2006/relationships/hyperlink" Target="https://drive.google.com/file/d/1xAQgZ8iu4aey2RuE9wiqzuQf1Kc3bS9J/view" TargetMode="External" Id="R3998d566222d4a3e" /><Relationship Type="http://schemas.openxmlformats.org/officeDocument/2006/relationships/hyperlink" Target="https://drive.google.com/file/d/1XF9PKB3VQODuwDP_qivcLYaeUYrRpWzk/view" TargetMode="External" Id="Rcf11f92770904bfb" /><Relationship Type="http://schemas.openxmlformats.org/officeDocument/2006/relationships/hyperlink" Target="https://drive.google.com/file/d/1a2KsH0OysCf_NC0BB0iCyNEd8lKKkQsO/view" TargetMode="External" Id="R2d13ab47c590422c" /><Relationship Type="http://schemas.openxmlformats.org/officeDocument/2006/relationships/hyperlink" Target="https://drive.google.com/file/d/1rxAe5y62S364lUZ95D2WT_1AALlEWkMM/view" TargetMode="External" Id="R2765e8d78b5a47bc" /><Relationship Type="http://schemas.openxmlformats.org/officeDocument/2006/relationships/hyperlink" Target="https://drive.google.com/file/d/1b-s16MoJU7G0wwmqu-qXz7uCngOjmSwL/view" TargetMode="External" Id="R2249c957f89c4c84" /><Relationship Type="http://schemas.openxmlformats.org/officeDocument/2006/relationships/hyperlink" Target="https://drive.google.com/file/d/1JCvQ3WlVdmVtwttEU4LL5PhkahGCOLyV/view" TargetMode="External" Id="R68bfa220fdc341f7" /><Relationship Type="http://schemas.openxmlformats.org/officeDocument/2006/relationships/hyperlink" Target="https://drive.google.com/file/d/1JKlwdHu5ILRk--DrqkGJ1CTtYOZ96BXf/view" TargetMode="External" Id="R1816ac65f71c49af" /><Relationship Type="http://schemas.openxmlformats.org/officeDocument/2006/relationships/hyperlink" Target="https://drive.google.com/file/d/1qXDCXOcui9ow9Row65dpX7x46nG35G2J/view" TargetMode="External" Id="R6669d21094d545d6" /><Relationship Type="http://schemas.openxmlformats.org/officeDocument/2006/relationships/hyperlink" Target="https://drive.google.com/file/d/1chxCM2xJ8183R-D-d0sylL_04oWUNYWF/view" TargetMode="External" Id="R78870818563c4f0b" /><Relationship Type="http://schemas.openxmlformats.org/officeDocument/2006/relationships/hyperlink" Target="https://drive.google.com/file/d/1c64e7NPkCF3iX5QR7LlIBp1sS8j4kk0Y/view" TargetMode="External" Id="R85a5ebf85aca4a35" /><Relationship Type="http://schemas.openxmlformats.org/officeDocument/2006/relationships/hyperlink" Target="https://drive.google.com/file/d/1xg2RMn9HlQ2JpJvA7OYfe-yYYzU219TB/view" TargetMode="External" Id="Rff2e9e2bda7545fa" /><Relationship Type="http://schemas.openxmlformats.org/officeDocument/2006/relationships/hyperlink" Target="https://drive.google.com/file/d/1YaAusXxAJfvDR3fpbLOtPoM_81H8DgVq/view" TargetMode="External" Id="R21c431a7f5b2495c" /><Relationship Type="http://schemas.openxmlformats.org/officeDocument/2006/relationships/hyperlink" Target="https://drive.google.com/file/d/13TgsJdCN4elCYm9N3vVD8_BVQDNX6S8C/view" TargetMode="External" Id="Rf9fa0318a9994268" /><Relationship Type="http://schemas.openxmlformats.org/officeDocument/2006/relationships/hyperlink" Target="https://drive.google.com/file/d/1gMGEoQzWYWNV-QQyox2vHQ9fe_4Uy8eM/view" TargetMode="External" Id="Ra51628cc391644ad" /><Relationship Type="http://schemas.openxmlformats.org/officeDocument/2006/relationships/hyperlink" Target="https://drive.google.com/file/d/1_9MpJDTnz0sAURfIWJAtbDStNUDlK3j3/view" TargetMode="External" Id="Ra14bff2c59434702" /><Relationship Type="http://schemas.openxmlformats.org/officeDocument/2006/relationships/hyperlink" Target="https://drive.google.com/file/d/1CPP9LxEhO3SZmd_DiABHMKeiLtFBU18l/view" TargetMode="External" Id="R0735828b742b4ea6" /><Relationship Type="http://schemas.openxmlformats.org/officeDocument/2006/relationships/hyperlink" Target="https://drive.google.com/file/d/1Ya-TF6DSXpoY2V4rddG1-Kv1W6IFPzTy/view" TargetMode="External" Id="Re6f7f5ff815b4fdd" /><Relationship Type="http://schemas.openxmlformats.org/officeDocument/2006/relationships/hyperlink" Target="https://drive.google.com/file/d/156CAs4DJofcmIZ6RbV0JXp1OchM82mM4/view" TargetMode="External" Id="R3da8850425084ebf" /><Relationship Type="http://schemas.openxmlformats.org/officeDocument/2006/relationships/hyperlink" Target="https://drive.google.com/file/d/1s_cxOZMbJAdV9NR6puBJbJZWt8Jwje5L/view" TargetMode="External" Id="R447ccf5f83924c14" /><Relationship Type="http://schemas.openxmlformats.org/officeDocument/2006/relationships/hyperlink" Target="https://drive.google.com/file/d/1B7s1kWusfNwxU4ocKju65V4EOyaXsGJ-/view" TargetMode="External" Id="Rd22f86edae4149e2" /><Relationship Type="http://schemas.openxmlformats.org/officeDocument/2006/relationships/hyperlink" Target="https://drive.google.com/file/d/1PNw3UmvrGsJBFhH0vIYeYnuXOHAK7EH1/view" TargetMode="External" Id="R5fc1601c3fad47e7" /><Relationship Type="http://schemas.openxmlformats.org/officeDocument/2006/relationships/hyperlink" Target="https://drive.google.com/file/d/1dv8exi2ICLmW7MxlBV-IykJ3JDvl2F9B/view" TargetMode="External" Id="R3eecb1146a7d4efc" /><Relationship Type="http://schemas.openxmlformats.org/officeDocument/2006/relationships/hyperlink" Target="https://drive.google.com/file/d/1hb36JE8Vi8l_ow06sV9dktlhF2jiOq9H/view" TargetMode="External" Id="R5ad1a3665c3a469f" /><Relationship Type="http://schemas.openxmlformats.org/officeDocument/2006/relationships/hyperlink" Target="https://drive.google.com/file/d/1sVlZjcSCFGuVCLsngt7X0DTW27v84VOx/view" TargetMode="External" Id="R3ebcf21a478e4592" /><Relationship Type="http://schemas.openxmlformats.org/officeDocument/2006/relationships/hyperlink" Target="https://drive.google.com/file/d/1RYBfLTRfZje9DrD8d5yuTY9yEeycuyVd/view" TargetMode="External" Id="Re2fdf9d3e4e84ff8" /><Relationship Type="http://schemas.openxmlformats.org/officeDocument/2006/relationships/hyperlink" Target="https://drive.google.com/file/d/1wzxuUvm7ceDLMGhTmgMuGFUoCi-GPbG5/view" TargetMode="External" Id="R297046f9168d4dbf" /><Relationship Type="http://schemas.openxmlformats.org/officeDocument/2006/relationships/hyperlink" Target="https://drive.google.com/file/d/1ikUzXqNMznxU3_aQmSsX2HYWTHLi-ptY/view" TargetMode="External" Id="R096b0dec288344c8" /><Relationship Type="http://schemas.openxmlformats.org/officeDocument/2006/relationships/hyperlink" Target="https://drive.google.com/file/d/1WuKD3cmu17DJmcJZw1ubG7wGc2f8jc5g/view" TargetMode="External" Id="R1542a01035664655" /><Relationship Type="http://schemas.openxmlformats.org/officeDocument/2006/relationships/hyperlink" Target="https://drive.google.com/file/d/1w2iZ0s7KoPIZWx5Mn0fxdYCIXPzoWEMO/view" TargetMode="External" Id="R5cc273a9f4e14fda" /><Relationship Type="http://schemas.openxmlformats.org/officeDocument/2006/relationships/hyperlink" Target="https://drive.google.com/file/d/1-Ya--nqz2dfrf3dbjpnD6zkkSPSGtfj5/view" TargetMode="External" Id="Rf527a29c149f426c" /><Relationship Type="http://schemas.openxmlformats.org/officeDocument/2006/relationships/hyperlink" Target="https://drive.google.com/file/d/1NysD5UtNSjRYsmf5iI15tO0Keu1xWoj6/view" TargetMode="External" Id="R48555a7bb1d24b1c" /><Relationship Type="http://schemas.openxmlformats.org/officeDocument/2006/relationships/hyperlink" Target="https://drive.google.com/file/d/16eW8BzF-Td7Mi2d7JRHDPO2hnz-EOjOj/view" TargetMode="External" Id="Rdfecd835c07f47e6" /><Relationship Type="http://schemas.openxmlformats.org/officeDocument/2006/relationships/hyperlink" Target="https://drive.google.com/file/d/1fRAT6vKI55QoFFcNl4h4XvtFv3gZzUx2/view" TargetMode="External" Id="Rfaccf1025e004178" /><Relationship Type="http://schemas.openxmlformats.org/officeDocument/2006/relationships/hyperlink" Target="https://drive.google.com/file/d/1pf5G48l5UGfRCcRk6JfVWRU7ShFKpPje/view" TargetMode="External" Id="Red65249c74904080" /><Relationship Type="http://schemas.openxmlformats.org/officeDocument/2006/relationships/hyperlink" Target="https://drive.google.com/file/d/1O7jdiZXJBXmIgMXTBrFMWbZfULKiXF6f/view" TargetMode="External" Id="R353f27cbf27a4dd7" /><Relationship Type="http://schemas.openxmlformats.org/officeDocument/2006/relationships/hyperlink" Target="https://drive.google.com/file/d/12W2NbBCVgx4tneoa6578oD93M6rA46gA/view" TargetMode="External" Id="Rc4e02cb2b649464c" /><Relationship Type="http://schemas.openxmlformats.org/officeDocument/2006/relationships/hyperlink" Target="https://drive.google.com/file/d/1sp4oPOpB2SgidB1l9TOz8XfVB0lW4BOm/view" TargetMode="External" Id="Rf0610a8ddd1e4f2f" /><Relationship Type="http://schemas.openxmlformats.org/officeDocument/2006/relationships/hyperlink" Target="https://drive.google.com/file/d/1BwK_VnYDw7z9tFMShcYr5ZF4Y329fElQ/view" TargetMode="External" Id="R344f16806b6547f2" /><Relationship Type="http://schemas.openxmlformats.org/officeDocument/2006/relationships/hyperlink" Target="https://drive.google.com/file/d/1cZU4FZ7laUc8Noqpjaeha-DwlY6s6TPI/view" TargetMode="External" Id="R0c31eb93ce0f415c" /><Relationship Type="http://schemas.openxmlformats.org/officeDocument/2006/relationships/hyperlink" Target="https://drive.google.com/file/d/1Rj0jLpaM2Z2Lh2wY-_iS7ZoiU9BbWYCh/view" TargetMode="External" Id="R0810aa88a5a949fb" /><Relationship Type="http://schemas.openxmlformats.org/officeDocument/2006/relationships/hyperlink" Target="https://drive.google.com/file/d/11MbVb1nuGzEcuRMR7rtRd4hKXrJAhjpW/view" TargetMode="External" Id="Rde29c910ffc4485c" /><Relationship Type="http://schemas.openxmlformats.org/officeDocument/2006/relationships/hyperlink" Target="https://drive.google.com/file/d/1cY-xKGzwXct3zZFOimNM4Y9WHYAZ4pNz/view" TargetMode="External" Id="Redc4077b77fd4db1" /><Relationship Type="http://schemas.openxmlformats.org/officeDocument/2006/relationships/hyperlink" Target="https://drive.google.com/file/d/1uqXpCkQZ_oXBENxUomI528LeBftXToXb/view" TargetMode="External" Id="R1e57451fa58447af" /><Relationship Type="http://schemas.openxmlformats.org/officeDocument/2006/relationships/hyperlink" Target="https://drive.google.com/file/d/17fV222Gql3U-26qxNGgCE1oiSSuvkWUE/view" TargetMode="External" Id="Rc31d60a057ed4ee8" /><Relationship Type="http://schemas.openxmlformats.org/officeDocument/2006/relationships/hyperlink" Target="https://drive.google.com/file/d/1tjg76gn2_60s3ruk36Or7IJXXgMmYD5M/view" TargetMode="External" Id="Ra524d46dc23b4a8d" /><Relationship Type="http://schemas.openxmlformats.org/officeDocument/2006/relationships/hyperlink" Target="https://drive.google.com/file/d/1fwRvOUgxRhUPCtXCxFdJq-Ogziy84UXn/view" TargetMode="External" Id="R1cd502414bd84152" /><Relationship Type="http://schemas.openxmlformats.org/officeDocument/2006/relationships/hyperlink" Target="https://drive.google.com/file/d/1GRiMtAasjXKWJpvP92Dsk9PCKEYCauaG/view" TargetMode="External" Id="R2b04669d6a7b40d1" /><Relationship Type="http://schemas.openxmlformats.org/officeDocument/2006/relationships/hyperlink" Target="https://drive.google.com/file/d/1-Ut8M3X8Z0KmJrv7Pe7-OWN-6PmXTMqk/view" TargetMode="External" Id="R5f3abe7762e94c0f" /><Relationship Type="http://schemas.openxmlformats.org/officeDocument/2006/relationships/hyperlink" Target="https://drive.google.com/file/d/1AXlH6B5_GphBp70iLYl45mG8zbcDw5dI/view" TargetMode="External" Id="R1d988d912243422e" /><Relationship Type="http://schemas.openxmlformats.org/officeDocument/2006/relationships/hyperlink" Target="https://drive.google.com/file/d/1M1dBgu2wp-Xpu4F9Isi85d68jbXDKoHC/view" TargetMode="External" Id="R137354a53a9e48e1" /><Relationship Type="http://schemas.openxmlformats.org/officeDocument/2006/relationships/hyperlink" Target="https://drive.google.com/file/d/1Lm1Dl6TG0obni1Oh63PtkaetUTW559dJ/view" TargetMode="External" Id="Rebaca950435c4ed1" /><Relationship Type="http://schemas.openxmlformats.org/officeDocument/2006/relationships/hyperlink" Target="https://drive.google.com/file/d/1iPr-kZNFEryV9kLU3Tbo87dbFwFHjeEI/view" TargetMode="External" Id="Rf3869527b38e4e07" /><Relationship Type="http://schemas.openxmlformats.org/officeDocument/2006/relationships/hyperlink" Target="https://drive.google.com/file/d/1tJnhQBj5cZGLv3MS1lfJ7PPY1l-1vVHt/view" TargetMode="External" Id="Rbe9888ae6ae74f4b" /><Relationship Type="http://schemas.openxmlformats.org/officeDocument/2006/relationships/hyperlink" Target="https://drive.google.com/file/d/16XqxpaH1tiNXFGQWNs7EVyaxarf01ZIQ/view" TargetMode="External" Id="R220908cfb6dd4e78" /><Relationship Type="http://schemas.openxmlformats.org/officeDocument/2006/relationships/hyperlink" Target="https://drive.google.com/file/d/1qN0b5LCfuLrg0R3wdJmWgisDtJW9HSIp/view" TargetMode="External" Id="R48f6114fe8624823" /><Relationship Type="http://schemas.openxmlformats.org/officeDocument/2006/relationships/hyperlink" Target="https://drive.google.com/file/d/16tYqJnwUNx6TaJBPcncVIRxjyx0EqNTL/view" TargetMode="External" Id="R06d532fa7f6c4961" /><Relationship Type="http://schemas.openxmlformats.org/officeDocument/2006/relationships/hyperlink" Target="https://drive.google.com/file/d/1ionh1t5c1MSfpXsngz906oMoXCP353Rl/view" TargetMode="External" Id="Ra01f38a7b08b4511" /><Relationship Type="http://schemas.openxmlformats.org/officeDocument/2006/relationships/hyperlink" Target="https://drive.google.com/file/d/1FX1y3pHW9ByWlmpB9pgGO8mSvHrXSVn5/view" TargetMode="External" Id="Rbe2054ff58dd45ed" /><Relationship Type="http://schemas.openxmlformats.org/officeDocument/2006/relationships/hyperlink" Target="https://drive.google.com/file/d/1Mahd_L2rzE9aC--GPCkk3yNCkCL1yK7p/view" TargetMode="External" Id="R05277b1e4d314722" /><Relationship Type="http://schemas.openxmlformats.org/officeDocument/2006/relationships/hyperlink" Target="https://drive.google.com/file/d/1_qVOpmDVCzWqqLc5WnOys004X7S6GnTt/view" TargetMode="External" Id="Rf434721b46c24650" /><Relationship Type="http://schemas.openxmlformats.org/officeDocument/2006/relationships/hyperlink" Target="https://drive.google.com/file/d/1GIjivNNch-eXhUSsDTqgbGuOKASLOQon/view" TargetMode="External" Id="Rc8fc2f98c29047b5" /><Relationship Type="http://schemas.openxmlformats.org/officeDocument/2006/relationships/hyperlink" Target="https://drive.google.com/file/d/1fzgI1drxVs32oQkS66XMrJN0c1QK1VEG/view" TargetMode="External" Id="Rfe8aaf08b1464476" /><Relationship Type="http://schemas.openxmlformats.org/officeDocument/2006/relationships/hyperlink" Target="https://drive.google.com/file/d/18dWpGOoRlk67i6EuJcoYh0d7ya8XUGUk/view" TargetMode="External" Id="Ra0e0c7e8ec71454a" /><Relationship Type="http://schemas.openxmlformats.org/officeDocument/2006/relationships/hyperlink" Target="https://drive.google.com/file/d/1OkKCGxBGn2h9L15w4EdKZTLLG3mwKrCi/view" TargetMode="External" Id="Rb2df1b05a4844d80" /><Relationship Type="http://schemas.openxmlformats.org/officeDocument/2006/relationships/hyperlink" Target="https://drive.google.com/file/d/1UWXgKBX_eNZsiy20AD_rNm4IEB065T8U/view" TargetMode="External" Id="R5a2b982a365f4324" /><Relationship Type="http://schemas.openxmlformats.org/officeDocument/2006/relationships/hyperlink" Target="https://drive.google.com/file/d/1itZfPHUr1MVXGAQujSR6-ECqk3KSVYvy/view" TargetMode="External" Id="Re47f998cc0ef40cb" /><Relationship Type="http://schemas.openxmlformats.org/officeDocument/2006/relationships/hyperlink" Target="https://drive.google.com/file/d/1g0azoAV0NMjO9tihCNAdm7wwS46tEWUd/view" TargetMode="External" Id="Rd45646b8bb8b4dcf" /><Relationship Type="http://schemas.openxmlformats.org/officeDocument/2006/relationships/hyperlink" Target="https://drive.google.com/file/d/1k6sSvx4bV3YgUyYksEdUr2eHsDhoCQjC/view" TargetMode="External" Id="R6c508d5c44dd4640" /><Relationship Type="http://schemas.openxmlformats.org/officeDocument/2006/relationships/hyperlink" Target="https://drive.google.com/file/d/1FGgaewGRNSlDc9CprXxCPV2A6WGOZhxM/view" TargetMode="External" Id="R618fa4d9d3b5484a" /><Relationship Type="http://schemas.openxmlformats.org/officeDocument/2006/relationships/hyperlink" Target="https://drive.google.com/file/d/1lasxxYjeIEn72vdOj_QCqk486j81IAtX/view" TargetMode="External" Id="R3fc894d1f664439e" /><Relationship Type="http://schemas.openxmlformats.org/officeDocument/2006/relationships/hyperlink" Target="https://drive.google.com/file/d/1-UbK3zkUHPqlZd8bkxvHWEyItk1A26VB/view" TargetMode="External" Id="R53643e6075cf4bb1" /><Relationship Type="http://schemas.openxmlformats.org/officeDocument/2006/relationships/hyperlink" Target="https://drive.google.com/file/d/1j9xdHQ2nBPfoDY8r0Yg8r4wUBIb4-zR2/view" TargetMode="External" Id="Rd9c66ebc7cf943c3" /><Relationship Type="http://schemas.openxmlformats.org/officeDocument/2006/relationships/hyperlink" Target="https://drive.google.com/file/d/1l1MoSBBWXjsZt3wabXK4IVGF26Fx72wa/view" TargetMode="External" Id="R42c69641de1f48d4" /><Relationship Type="http://schemas.openxmlformats.org/officeDocument/2006/relationships/hyperlink" Target="https://drive.google.com/file/d/1HMdgcdYASBFGSWTaA91J02KhkC7nsCDE/view" TargetMode="External" Id="Ra1816be19ca04aa6" /><Relationship Type="http://schemas.openxmlformats.org/officeDocument/2006/relationships/hyperlink" Target="https://drive.google.com/file/d/1fhd8XOdJfofaKu3uUP6g7FJdhfnFrTBA/view" TargetMode="External" Id="R2ce1fe0353e04674" /><Relationship Type="http://schemas.openxmlformats.org/officeDocument/2006/relationships/hyperlink" Target="https://drive.google.com/file/d/13IWkhWvO6VwkZ9ibI2HsJ1_d0zMbDBt8/view" TargetMode="External" Id="R4df84a0e2b774870" /><Relationship Type="http://schemas.openxmlformats.org/officeDocument/2006/relationships/hyperlink" Target="https://drive.google.com/file/d/10lDSYbsGsbhCNYyQj6mcY5tUmfqe7qw5/view" TargetMode="External" Id="Rfbd126d0230c45b3" /><Relationship Type="http://schemas.openxmlformats.org/officeDocument/2006/relationships/hyperlink" Target="https://drive.google.com/file/d/1Xr1s_nJJAKvsRToBMQwSeyGw89jGfryq/view" TargetMode="External" Id="Rb4d30282225b45b5" /><Relationship Type="http://schemas.openxmlformats.org/officeDocument/2006/relationships/hyperlink" Target="https://drive.google.com/file/d/164X1a8I4yqlZiQSsVunhkj8GCaYpCPK7/view" TargetMode="External" Id="R40e414514cd64d35" /><Relationship Type="http://schemas.openxmlformats.org/officeDocument/2006/relationships/hyperlink" Target="https://drive.google.com/file/d/1zCrJGieiIY8Tzo2XRnZ_vXU9Ya1ovOrA/view" TargetMode="External" Id="R6776b33abf354998" /><Relationship Type="http://schemas.openxmlformats.org/officeDocument/2006/relationships/hyperlink" Target="https://drive.google.com/file/d/188NhGZYTRpkiQArOvdhcRKFVHWAOl-N0/view" TargetMode="External" Id="R4b3709a856ab4bfd" /><Relationship Type="http://schemas.openxmlformats.org/officeDocument/2006/relationships/hyperlink" Target="https://drive.google.com/file/d/1pfnZQLJoD2uUrUE8mCqsse0UIrnwEnmP/view" TargetMode="External" Id="Rd48b31210c874c9f" /><Relationship Type="http://schemas.openxmlformats.org/officeDocument/2006/relationships/hyperlink" Target="https://drive.google.com/file/d/1KsSBwJOzlpxJncGs5hGvg2WZYXweXg8h/view" TargetMode="External" Id="R19381858b1974533" /><Relationship Type="http://schemas.openxmlformats.org/officeDocument/2006/relationships/hyperlink" Target="https://drive.google.com/file/d/1H90W3SvcYTAF9ikBuAzqDsVfiN8eW_17/view" TargetMode="External" Id="R5d2a9ce79c2b4bf4" /><Relationship Type="http://schemas.openxmlformats.org/officeDocument/2006/relationships/hyperlink" Target="https://drive.google.com/file/d/1CodJbmPWU6GAgn2SDHsCoS9NgtTSKO_I/view" TargetMode="External" Id="R127017c996de4924" /><Relationship Type="http://schemas.openxmlformats.org/officeDocument/2006/relationships/hyperlink" Target="https://drive.google.com/file/d/19TcnyA55PTICd4svT_-Qiw3Q-DRWwTcy/view" TargetMode="External" Id="R16c0a59e069c4605" /><Relationship Type="http://schemas.openxmlformats.org/officeDocument/2006/relationships/hyperlink" Target="https://drive.google.com/file/d/1lUjpXl6OlN5CmxlLh37SCl3tS4noQJm-/view" TargetMode="External" Id="R33e9b923dd764e8e" /><Relationship Type="http://schemas.openxmlformats.org/officeDocument/2006/relationships/hyperlink" Target="https://drive.google.com/file/d/1Sa6jTJvrE7khNDHQSkX7L38_aipON1cc/view" TargetMode="External" Id="R6569afef9bad4b33" /><Relationship Type="http://schemas.openxmlformats.org/officeDocument/2006/relationships/hyperlink" Target="https://drive.google.com/file/d/120vd23qV249Z_pGwj0n4nKaH6Xv-n57t/view" TargetMode="External" Id="R2073d40eb5e943ba" /><Relationship Type="http://schemas.openxmlformats.org/officeDocument/2006/relationships/hyperlink" Target="https://drive.google.com/file/d/1coHFcjZll4rE1AerOEPY_jAB_AVyR4Lw/view" TargetMode="External" Id="R5de6e747b7664e73" /><Relationship Type="http://schemas.openxmlformats.org/officeDocument/2006/relationships/hyperlink" Target="https://drive.google.com/file/d/1ZNOS1L9KEOIrW7rwDWvrzwVImOyEV-OF/view" TargetMode="External" Id="Rf1f6d23ebaf24edf" /><Relationship Type="http://schemas.openxmlformats.org/officeDocument/2006/relationships/hyperlink" Target="https://drive.google.com/file/d/1oUI4WpIfQ6vVrCURfPYy996XGqjwE-1Q/view" TargetMode="External" Id="Rfa9d62feb30d4808" /><Relationship Type="http://schemas.openxmlformats.org/officeDocument/2006/relationships/hyperlink" Target="https://drive.google.com/file/d/1p1vRUMsel7Og2oST62y0eErOIHeJQxKX/view" TargetMode="External" Id="R634bf2281e3a4398" /><Relationship Type="http://schemas.openxmlformats.org/officeDocument/2006/relationships/hyperlink" Target="https://drive.google.com/file/d/1tDGn7i7AmG9ciVRLCaPFFEVbyESSCWY1/view" TargetMode="External" Id="R8b1960bc75984b69" /><Relationship Type="http://schemas.openxmlformats.org/officeDocument/2006/relationships/hyperlink" Target="https://drive.google.com/file/d/1O-dpVR-WY0YSvPI9mTC_2DSJSAQTSL8l/view" TargetMode="External" Id="R08da984e53114048" /><Relationship Type="http://schemas.openxmlformats.org/officeDocument/2006/relationships/hyperlink" Target="https://drive.google.com/file/d/1dOlxsJlUEexrlGZ_Wm3SAElN4OfrXhnJ/view" TargetMode="External" Id="Re116fd4ee6c24c14" /><Relationship Type="http://schemas.openxmlformats.org/officeDocument/2006/relationships/hyperlink" Target="https://drive.google.com/file/d/177WyG7uNKjsrYBOnEgOZFO48KPti_khs/view" TargetMode="External" Id="R612b5a55338c4406" /><Relationship Type="http://schemas.openxmlformats.org/officeDocument/2006/relationships/hyperlink" Target="https://drive.google.com/file/d/1gvQopOThXHARZ0cnMviGpHrUOH5xt7si/view" TargetMode="External" Id="R4381eb80a8aa4e94" /><Relationship Type="http://schemas.openxmlformats.org/officeDocument/2006/relationships/hyperlink" Target="https://drive.google.com/file/d/1XfnPQxxTmaTT8oHfhCqoWUHU4Vec-5jF/view" TargetMode="External" Id="Rf91088b26f544fb5" /><Relationship Type="http://schemas.openxmlformats.org/officeDocument/2006/relationships/hyperlink" Target="https://drive.google.com/file/d/1Ex6nncn72oAbWkeVi15xL3kK4N0zayRY/view" TargetMode="External" Id="R76e3d7a0ab4d4e32" /><Relationship Type="http://schemas.openxmlformats.org/officeDocument/2006/relationships/hyperlink" Target="https://drive.google.com/file/d/1n-qqc7-1Qn0gdzsICIQ46vgOK4bnviXw/view" TargetMode="External" Id="Rd52c0ba1a7574199" /><Relationship Type="http://schemas.openxmlformats.org/officeDocument/2006/relationships/hyperlink" Target="https://drive.google.com/file/d/1n4I0AkQwgoyo4LOb1M4BLlPwAHkbCCZq/view" TargetMode="External" Id="Rb6397d776ad74be2" /><Relationship Type="http://schemas.openxmlformats.org/officeDocument/2006/relationships/hyperlink" Target="https://drive.google.com/file/d/1j6V5tXG-xaXwXBM_OmvoBgUdJ_qducT4/view" TargetMode="External" Id="Rd00ed5b488694c3e" /><Relationship Type="http://schemas.openxmlformats.org/officeDocument/2006/relationships/hyperlink" Target="https://drive.google.com/file/d/1395dCrMqMJdQrFnNER-yMcwhd8mAmE--/view" TargetMode="External" Id="R6a07caaed51d4dcc" /><Relationship Type="http://schemas.openxmlformats.org/officeDocument/2006/relationships/hyperlink" Target="https://drive.google.com/file/d/1KOIi4JTTgf66nM1ab8Kayvd_BPlWpvex/view" TargetMode="External" Id="Rba84407170ea444c" /><Relationship Type="http://schemas.openxmlformats.org/officeDocument/2006/relationships/hyperlink" Target="https://drive.google.com/file/d/1Kp6239EbPnxwjPfFzZ0MpYNCWd0yissK/view" TargetMode="External" Id="R7028d6ad141e4ce8" /><Relationship Type="http://schemas.openxmlformats.org/officeDocument/2006/relationships/hyperlink" Target="https://drive.google.com/file/d/1RhBJiqD9OPUKK7IQFa8niAY83uWly7Kd/view" TargetMode="External" Id="R1f15b9a8b1cf4f5e" /><Relationship Type="http://schemas.openxmlformats.org/officeDocument/2006/relationships/hyperlink" Target="https://drive.google.com/file/d/1jARM3l8uNvFbf8kbsBl4wDU1LmbKh_AQ/view" TargetMode="External" Id="R3ee13d41806447b9" /><Relationship Type="http://schemas.openxmlformats.org/officeDocument/2006/relationships/hyperlink" Target="https://drive.google.com/file/d/1eh_hLqhcuzHrZSQh40-VrAa17PKMBmc5/view" TargetMode="External" Id="R33aac24ddb8d4f32" /><Relationship Type="http://schemas.openxmlformats.org/officeDocument/2006/relationships/hyperlink" Target="https://drive.google.com/file/d/101PpU160iWr7daRzsDoVSaFbYUe-tQRa/view" TargetMode="External" Id="R5d2c6c9108b44dfe" /><Relationship Type="http://schemas.openxmlformats.org/officeDocument/2006/relationships/hyperlink" Target="https://drive.google.com/file/d/1FO_4-R5jfEfkiacrXTTPJaEQe_kKB_vu/view" TargetMode="External" Id="R5ffbddd2f2fc455c" /><Relationship Type="http://schemas.openxmlformats.org/officeDocument/2006/relationships/hyperlink" Target="https://drive.google.com/file/d/1lYSJqhIyQPko09LdF1bX_eurs9dctVoX/view" TargetMode="External" Id="R166847828c5e4a90" /><Relationship Type="http://schemas.openxmlformats.org/officeDocument/2006/relationships/hyperlink" Target="https://drive.google.com/file/d/1tbBKTHzz8Z00aoW4t8l1rD-pJHrcT0gd/view" TargetMode="External" Id="R23486486d7f948a4" /><Relationship Type="http://schemas.openxmlformats.org/officeDocument/2006/relationships/hyperlink" Target="https://drive.google.com/file/d/1BiDQSZWgUSLmJhUw7gYrIOXhbjI22Pfx/view" TargetMode="External" Id="Rf2da378b49dc4883" /><Relationship Type="http://schemas.openxmlformats.org/officeDocument/2006/relationships/hyperlink" Target="https://drive.google.com/file/d/1GLE-wT9ECiVmUrAMDsLt2L6iGL5gif2X/view" TargetMode="External" Id="Rf8e79d13577f48bc" /><Relationship Type="http://schemas.openxmlformats.org/officeDocument/2006/relationships/hyperlink" Target="https://drive.google.com/file/d/1UiFwPJfBwEh3xSkZzuJQNo8RMsEMJASK/view" TargetMode="External" Id="R4b8c966cdf8c4045" /><Relationship Type="http://schemas.openxmlformats.org/officeDocument/2006/relationships/hyperlink" Target="https://drive.google.com/file/d/1P-6UTBOao5COKkuq8SD3susBHVCimtxI/view" TargetMode="External" Id="Ra16d74e1d89842d8" /><Relationship Type="http://schemas.openxmlformats.org/officeDocument/2006/relationships/hyperlink" Target="https://drive.google.com/file/d/1d-_x8BjACwd7Jh4yBH6Uvtpz3BipA0n6/view" TargetMode="External" Id="R8b240271a2fb4f78" /><Relationship Type="http://schemas.openxmlformats.org/officeDocument/2006/relationships/hyperlink" Target="https://drive.google.com/file/d/1GCHJncs86k7uOA_SI8AO_J-VA0Z4h6zy/view" TargetMode="External" Id="R871b1cb764944b9e" /><Relationship Type="http://schemas.openxmlformats.org/officeDocument/2006/relationships/hyperlink" Target="https://drive.google.com/file/d/1w_8b-4mSyql_hus496QY0oHvHrUh0QpI/view" TargetMode="External" Id="Re83f8c0f51ac4792" /><Relationship Type="http://schemas.openxmlformats.org/officeDocument/2006/relationships/hyperlink" Target="https://drive.google.com/file/d/10x2HG1U7PQC4XoOCtvc9euMAE2ANIdJT/view" TargetMode="External" Id="Rae7aedc3cca64e53" /><Relationship Type="http://schemas.openxmlformats.org/officeDocument/2006/relationships/hyperlink" Target="https://drive.google.com/file/d/10UydDFLCf0CQM1IfkISQRUCaeBh5DJ6V/view" TargetMode="External" Id="Rd99c8d67a7584286" /><Relationship Type="http://schemas.openxmlformats.org/officeDocument/2006/relationships/hyperlink" Target="https://drive.google.com/file/d/1M29BNzJPwfJ5OJRcmHVmbigE9fM1qvcK/view" TargetMode="External" Id="R546aeb2e973f433b" /><Relationship Type="http://schemas.openxmlformats.org/officeDocument/2006/relationships/hyperlink" Target="https://drive.google.com/file/d/1Cyl2Q7oB1peke-FC_J4ROMsH_gOQIE1A/view" TargetMode="External" Id="R5c3509bd65e94211" /><Relationship Type="http://schemas.openxmlformats.org/officeDocument/2006/relationships/hyperlink" Target="https://drive.google.com/file/d/1-Ck81OU5vmNPZ7H0xmlrUs-omOnc0S6w/view" TargetMode="External" Id="Rd40bd6919f954f32" /><Relationship Type="http://schemas.openxmlformats.org/officeDocument/2006/relationships/hyperlink" Target="https://drive.google.com/file/d/1iP2wWiGw2NTCBNalCA9ZBIDk7NN3NGfj/view" TargetMode="External" Id="R28893168451940b2" /><Relationship Type="http://schemas.openxmlformats.org/officeDocument/2006/relationships/hyperlink" Target="https://drive.google.com/file/d/1y176LSuw3VcMsRloMB-NOKixY2iwjW2L/view" TargetMode="External" Id="R05107ef105494fdc" /><Relationship Type="http://schemas.openxmlformats.org/officeDocument/2006/relationships/hyperlink" Target="https://drive.google.com/file/d/1Ff64pb5M74hYIbPCbq_14X_b3mPu_i2k/view" TargetMode="External" Id="R1baae0691b684416" /><Relationship Type="http://schemas.openxmlformats.org/officeDocument/2006/relationships/hyperlink" Target="https://drive.google.com/file/d/1FWAVXI1IjfVxpGMK0lVESUXyyN4pjMmI/view" TargetMode="External" Id="R9a7d5959e9e64391" /><Relationship Type="http://schemas.openxmlformats.org/officeDocument/2006/relationships/hyperlink" Target="https://drive.google.com/file/d/1KqSMeAYzznvndsTAV8ZHFddIm40K4RDX/view" TargetMode="External" Id="R897157b5e76245b5" /><Relationship Type="http://schemas.openxmlformats.org/officeDocument/2006/relationships/hyperlink" Target="https://drive.google.com/file/d/1nKtvcqT_U3DnlxtPr7icva_sOzhJRtYi/view" TargetMode="External" Id="R7f29eef917c84c61" /><Relationship Type="http://schemas.openxmlformats.org/officeDocument/2006/relationships/hyperlink" Target="https://drive.google.com/file/d/1TRPnclfYJ38Zks_Q7lr0xeLeyUkPpOqP/view" TargetMode="External" Id="R2a409a6f18244004" /><Relationship Type="http://schemas.openxmlformats.org/officeDocument/2006/relationships/hyperlink" Target="https://drive.google.com/file/d/1lasGe8eRQYC9LPCIFxKWqSPIf60bT7ZT/view" TargetMode="External" Id="R3900f86a822944f6" /><Relationship Type="http://schemas.openxmlformats.org/officeDocument/2006/relationships/hyperlink" Target="https://drive.google.com/file/d/1twuxJWJwsRNIi7c_OznKkrd_3oDE0U7z/view" TargetMode="External" Id="R61a3728b4b854b0f" /><Relationship Type="http://schemas.openxmlformats.org/officeDocument/2006/relationships/hyperlink" Target="https://drive.google.com/file/d/1C4HAYbfmOvQ7ybc_n0NRsmGGQ6ZNZkCK/view" TargetMode="External" Id="Rc3c46b52d22744f3" /><Relationship Type="http://schemas.openxmlformats.org/officeDocument/2006/relationships/hyperlink" Target="https://drive.google.com/file/d/14xtsY27UaZ0O0XorVM_q-AW5vyNlSnvc/view" TargetMode="External" Id="R2b605f2dbd674a4f" /><Relationship Type="http://schemas.openxmlformats.org/officeDocument/2006/relationships/hyperlink" Target="https://drive.google.com/file/d/1fZYWTcaEo6fyZiFbQggnXK2lv1FaklOi/view" TargetMode="External" Id="R906dac78ea9a4e7c" /><Relationship Type="http://schemas.openxmlformats.org/officeDocument/2006/relationships/hyperlink" Target="https://drive.google.com/file/d/1EaDxumDMlNxF9FrEP7D4zQGAE0_XpJJw/view" TargetMode="External" Id="R50bf04f6f66f454e" /><Relationship Type="http://schemas.openxmlformats.org/officeDocument/2006/relationships/hyperlink" Target="https://drive.google.com/file/d/18aiq3K7LFX48G68OJXhdEzL5B5CfGR1M/view" TargetMode="External" Id="R88dbe3a96e614565" /><Relationship Type="http://schemas.openxmlformats.org/officeDocument/2006/relationships/hyperlink" Target="https://drive.google.com/file/d/1RGnys9IpNvJYTnrHCKp5duqdNfifdR8Y/view" TargetMode="External" Id="Re3580a062af149a9" /><Relationship Type="http://schemas.openxmlformats.org/officeDocument/2006/relationships/hyperlink" Target="https://drive.google.com/file/d/1Pvn5LlJe8YC4fkcNsaRlKgToZOnBXL6G/view" TargetMode="External" Id="Ra8c41067eb3d421b" /><Relationship Type="http://schemas.openxmlformats.org/officeDocument/2006/relationships/hyperlink" Target="https://drive.google.com/file/d/1nw8c9BJxUWAvoqMrvqNChsNu9o-04pI-/view" TargetMode="External" Id="R921e776de26d4a12" /><Relationship Type="http://schemas.openxmlformats.org/officeDocument/2006/relationships/hyperlink" Target="https://drive.google.com/file/d/1kSuPI6TMkAZB8SdeVTwEUDS1Qx6GzSnU/view" TargetMode="External" Id="Ra7f05d93e6eb41f6" /><Relationship Type="http://schemas.openxmlformats.org/officeDocument/2006/relationships/hyperlink" Target="https://drive.google.com/file/d/1-NN_Fj1eSKQmMEmCrGnnNGPDW5fvivmq/view" TargetMode="External" Id="Rc34478d83b9e484b" /><Relationship Type="http://schemas.openxmlformats.org/officeDocument/2006/relationships/hyperlink" Target="https://drive.google.com/file/d/1Kasw9XIo_U28vFo68nodpmnYTWqxRkL1/view" TargetMode="External" Id="R966819dc24b447d4" /><Relationship Type="http://schemas.openxmlformats.org/officeDocument/2006/relationships/hyperlink" Target="https://drive.google.com/file/d/1hgZySSzRwYKOaFNvZ2y4rnYNzaPOrfuL/view" TargetMode="External" Id="R413ef90225a641b9" /><Relationship Type="http://schemas.openxmlformats.org/officeDocument/2006/relationships/hyperlink" Target="https://drive.google.com/file/d/1h2q1JFsc-IyLEn2_wLsk3KBUWYX4fwKT/view" TargetMode="External" Id="R464132fa8bb4441c" /><Relationship Type="http://schemas.openxmlformats.org/officeDocument/2006/relationships/hyperlink" Target="https://drive.google.com/file/d/104xWCcL8KBTPp6gE79-BpTs_v-VrqLFq/view" TargetMode="External" Id="Racc11f23bb4e4ac9" /><Relationship Type="http://schemas.openxmlformats.org/officeDocument/2006/relationships/hyperlink" Target="https://drive.google.com/file/d/1Vs5qswj4djl49fN7dh9CT28IS686Flje/view" TargetMode="External" Id="R7c80cc67594e4c64" /><Relationship Type="http://schemas.openxmlformats.org/officeDocument/2006/relationships/hyperlink" Target="https://drive.google.com/file/d/1_SrTHbVf8oGXFtfq6mQXk7JOR1QQtGVR/view" TargetMode="External" Id="R1f54936324344342" /><Relationship Type="http://schemas.openxmlformats.org/officeDocument/2006/relationships/hyperlink" Target="https://drive.google.com/file/d/1jYubuJsU9YBvdRsRjBUJeO-cme0pvO8F/view" TargetMode="External" Id="Rf32d17376ffa473a" /><Relationship Type="http://schemas.openxmlformats.org/officeDocument/2006/relationships/hyperlink" Target="https://drive.google.com/file/d/1SNL0hF0dUPnhdfxsgyrya1_2hFD1ofGC/view" TargetMode="External" Id="Rfd2edda86dd447bf" /><Relationship Type="http://schemas.openxmlformats.org/officeDocument/2006/relationships/hyperlink" Target="https://drive.google.com/file/d/1GuobRp2B9if1wCcsDMsEhjDz-_Qw7ph5/view" TargetMode="External" Id="R2e91ddb390a044e9" /><Relationship Type="http://schemas.openxmlformats.org/officeDocument/2006/relationships/hyperlink" Target="https://drive.google.com/file/d/1cHxX2UrLmHTTECZ22SnrxLhzSnTgJtgR/view" TargetMode="External" Id="R8d26922e82404ba2" /><Relationship Type="http://schemas.openxmlformats.org/officeDocument/2006/relationships/hyperlink" Target="https://drive.google.com/file/d/1MWuKDLBtjFqG4oV-gykeAxljIleeXHHs/view" TargetMode="External" Id="Ra428b191dc29448f" /><Relationship Type="http://schemas.openxmlformats.org/officeDocument/2006/relationships/hyperlink" Target="https://drive.google.com/file/d/1YPqMOC4HyOjpUxrlI96JkNCOK91Xp17t/view" TargetMode="External" Id="R4de97710fc474475" /><Relationship Type="http://schemas.openxmlformats.org/officeDocument/2006/relationships/hyperlink" Target="https://drive.google.com/file/d/1RPMAwWGRJESW2afCrFZn6LgNOIJtfx-F/view" TargetMode="External" Id="R349fe7e7db0d4c45" /><Relationship Type="http://schemas.openxmlformats.org/officeDocument/2006/relationships/hyperlink" Target="https://drive.google.com/file/d/1RoUmperGunXgY7hfNko2jpDHlOiGbICR/view" TargetMode="External" Id="Rfacc07477d594cf5" /><Relationship Type="http://schemas.openxmlformats.org/officeDocument/2006/relationships/hyperlink" Target="https://drive.google.com/file/d/1C1h0H4ilrF6rLGcXLiu5IW0nlWNtJp2H/view" TargetMode="External" Id="Rb68bef132a914b38" /><Relationship Type="http://schemas.openxmlformats.org/officeDocument/2006/relationships/hyperlink" Target="https://drive.google.com/file/d/1d7TJXlKJ8nDPm7Kr8oRPQyLkEK7BFhsn/view" TargetMode="External" Id="R7ecf864084a448e7" /><Relationship Type="http://schemas.openxmlformats.org/officeDocument/2006/relationships/hyperlink" Target="https://drive.google.com/file/d/1jhTbbagSEBf1c18QGjl_WVNChb4CS0Gr/view" TargetMode="External" Id="R16117b8e55cf4628" /><Relationship Type="http://schemas.openxmlformats.org/officeDocument/2006/relationships/hyperlink" Target="https://drive.google.com/file/d/1EZ1okLdntEjbsyvKfUpmRA_8MaKxQ9fs/view" TargetMode="External" Id="R79601dae3fbe464f" /><Relationship Type="http://schemas.openxmlformats.org/officeDocument/2006/relationships/hyperlink" Target="https://drive.google.com/file/d/1VuJz5uHy8NjQGzxkWGPMYRMy5FpY3hPP/view" TargetMode="External" Id="R2fecc241e0d34d2b" /><Relationship Type="http://schemas.openxmlformats.org/officeDocument/2006/relationships/hyperlink" Target="https://drive.google.com/file/d/1FRwrcw9jNXxgIu6Vj5Wk3bj0qoTMqMXx/view" TargetMode="External" Id="Rd97c494d5a7e402b" /><Relationship Type="http://schemas.openxmlformats.org/officeDocument/2006/relationships/hyperlink" Target="https://drive.google.com/file/d/1PDql8EOkXwBr5JhBRBTRSApughC36voX/view" TargetMode="External" Id="Rd240789790834f27" /><Relationship Type="http://schemas.openxmlformats.org/officeDocument/2006/relationships/hyperlink" Target="https://drive.google.com/file/d/1yEF0cFhg7VaadKNUFqd1lFy-gLpM9BDy/view" TargetMode="External" Id="R4e79e2d8fc564c81" /><Relationship Type="http://schemas.openxmlformats.org/officeDocument/2006/relationships/hyperlink" Target="https://drive.google.com/file/d/1len8cuLrHgufTLd5Me6OxKPzFospdGGY/view" TargetMode="External" Id="Rc9c10f1b36604a17" /><Relationship Type="http://schemas.openxmlformats.org/officeDocument/2006/relationships/hyperlink" Target="https://drive.google.com/file/d/1hKu8F5gdgtzJOoRMw79InV7w-bVwIf7L/view" TargetMode="External" Id="R74231e56989f4418" /><Relationship Type="http://schemas.openxmlformats.org/officeDocument/2006/relationships/hyperlink" Target="https://drive.google.com/file/d/18hAI2TsFyRrDortrBLzq1H1MJz9p1puo/view" TargetMode="External" Id="R45a4dc146a3241d3" /><Relationship Type="http://schemas.openxmlformats.org/officeDocument/2006/relationships/hyperlink" Target="https://drive.google.com/file/d/12Vv1KZ7y5z2XHSMMiijrkwsfFua-blya/view" TargetMode="External" Id="R80f541ac2f2b408e" /><Relationship Type="http://schemas.openxmlformats.org/officeDocument/2006/relationships/hyperlink" Target="https://drive.google.com/file/d/1kwqeMk-0x2GFxgCMxMmkq1eQjmeivj90/view" TargetMode="External" Id="R2e84a163b3624c4d" /><Relationship Type="http://schemas.openxmlformats.org/officeDocument/2006/relationships/hyperlink" Target="https://drive.google.com/file/d/1bKMs70oG2pakooItFVRG9HtYlmh6E9Du/view" TargetMode="External" Id="R3b4134bc652d461b" /><Relationship Type="http://schemas.openxmlformats.org/officeDocument/2006/relationships/hyperlink" Target="https://drive.google.com/file/d/1OEkcJNm0Utsi8Do9jD0TePSwVP5Vh30A/view" TargetMode="External" Id="Rfb816953133b481a" /><Relationship Type="http://schemas.openxmlformats.org/officeDocument/2006/relationships/hyperlink" Target="https://drive.google.com/file/d/1e8KlXaEIoOJWB0SgP9coUlbXqobjT5ZM/view" TargetMode="External" Id="Rd49557deb1a14d25" /><Relationship Type="http://schemas.openxmlformats.org/officeDocument/2006/relationships/hyperlink" Target="https://drive.google.com/file/d/172DvPzKRWJsMpwJfVeLEog7Yo7uRpUFE/view" TargetMode="External" Id="R4e8f9b8b3c3a46bd" /><Relationship Type="http://schemas.openxmlformats.org/officeDocument/2006/relationships/hyperlink" Target="https://drive.google.com/file/d/1HZn1PlLO1OQkxErHreeK3kIbapqqhIrk/view" TargetMode="External" Id="R71d914fa6c4e411a" /><Relationship Type="http://schemas.openxmlformats.org/officeDocument/2006/relationships/hyperlink" Target="https://drive.google.com/file/d/1FY2UrGMPuYe06XJKe6wHBbRYbSyEfw4s/view" TargetMode="External" Id="Rb815b145fb844b04" /><Relationship Type="http://schemas.openxmlformats.org/officeDocument/2006/relationships/hyperlink" Target="https://drive.google.com/file/d/1Ah-bEKdhbxmL5dsSkF32LVAMpKIce-xZ/view" TargetMode="External" Id="Ra3bd25fe8e254959" /><Relationship Type="http://schemas.openxmlformats.org/officeDocument/2006/relationships/hyperlink" Target="https://drive.google.com/file/d/1v_1CaD-3Iu0hxUMfKqAN9YRFPlu-Gy-m/view" TargetMode="External" Id="R5405bc3544884290" /><Relationship Type="http://schemas.openxmlformats.org/officeDocument/2006/relationships/hyperlink" Target="https://drive.google.com/file/d/1TVxmk-EyOuETIfhHB6WrV486BlDRTQZo/view" TargetMode="External" Id="Ra0d56afe04754123" /><Relationship Type="http://schemas.openxmlformats.org/officeDocument/2006/relationships/hyperlink" Target="https://drive.google.com/file/d/1pv7Pg-Z0OjIKsXB3yzjFXRoK5c2OqG1G/view" TargetMode="External" Id="R83e218ebba274fc3" /><Relationship Type="http://schemas.openxmlformats.org/officeDocument/2006/relationships/hyperlink" Target="https://drive.google.com/file/d/1nudjL0XPHvvdabmw5J81QWgfDDpsJBfh/view" TargetMode="External" Id="Rd84843c90d9c471d" /><Relationship Type="http://schemas.openxmlformats.org/officeDocument/2006/relationships/hyperlink" Target="https://drive.google.com/file/d/1JS5XC2jL5lAFgSoNTiHmU0QDuwbuexXt/view" TargetMode="External" Id="R53d3482ba457493d" /><Relationship Type="http://schemas.openxmlformats.org/officeDocument/2006/relationships/hyperlink" Target="https://drive.google.com/file/d/1pIuE3YX_BJx2OWlj6bCSrfvsbsFtp6Ye/view" TargetMode="External" Id="Radc725dd9ad44857" /><Relationship Type="http://schemas.openxmlformats.org/officeDocument/2006/relationships/hyperlink" Target="https://drive.google.com/file/d/1ATSH2ZAXM49qI03zLX4yyYIfjRS6tqJZ/view" TargetMode="External" Id="R05f9053323f64e8b" /><Relationship Type="http://schemas.openxmlformats.org/officeDocument/2006/relationships/hyperlink" Target="https://drive.google.com/file/d/1zgwoCIE2eccTBtm0u_LswOKEurzbD187/view" TargetMode="External" Id="Ra74081c717d143fa" /><Relationship Type="http://schemas.openxmlformats.org/officeDocument/2006/relationships/hyperlink" Target="https://drive.google.com/file/d/18DfzxPrVXql-LFLGJR4dUAUJtX_uk5wg/view" TargetMode="External" Id="R0533b2d4e6ce4407" /><Relationship Type="http://schemas.openxmlformats.org/officeDocument/2006/relationships/hyperlink" Target="https://drive.google.com/file/d/1Imvj7WvdksT3p8tg4YI37n-fjgiVujaZ/view" TargetMode="External" Id="R2bab7e484e4a4411" /><Relationship Type="http://schemas.openxmlformats.org/officeDocument/2006/relationships/hyperlink" Target="https://drive.google.com/file/d/1Imvj7WvdksT3p8tg4YI37n-fjgiVujaZ/view" TargetMode="External" Id="R1a50176e14784c48" /><Relationship Type="http://schemas.openxmlformats.org/officeDocument/2006/relationships/hyperlink" Target="https://drive.google.com/file/d/1HuZx3QbQGUMFRGNfyUOdXxftfyOs0fu7/view" TargetMode="External" Id="Rfaf8395e64064025" /><Relationship Type="http://schemas.openxmlformats.org/officeDocument/2006/relationships/hyperlink" Target="https://drive.google.com/file/d/1MY4yNtj5kEAbiAghE-9Tg0V9vP6DEC8a/view" TargetMode="External" Id="Rf1d0b982f79f4b54" /><Relationship Type="http://schemas.openxmlformats.org/officeDocument/2006/relationships/hyperlink" Target="https://drive.google.com/file/d/1rkK_qjWBUCQQ12QzfEVnS29hZgLV7bpV/view" TargetMode="External" Id="R3929525ca3024560" /><Relationship Type="http://schemas.openxmlformats.org/officeDocument/2006/relationships/hyperlink" Target="https://drive.google.com/file/d/18pllMpY_N8HnnPjFv1sP0GQafdVPtxgj/view" TargetMode="External" Id="R141d6a4ada0042c3" /><Relationship Type="http://schemas.openxmlformats.org/officeDocument/2006/relationships/hyperlink" Target="https://drive.google.com/file/d/1bhgWNIZ5pZAqNSivcE0NxBIgv2AstwkZ/view" TargetMode="External" Id="Rc1604fcaf34c41ee" /><Relationship Type="http://schemas.openxmlformats.org/officeDocument/2006/relationships/hyperlink" Target="https://drive.google.com/file/d/1kVwEMMaP8bzDchxr8_bUKs2IAu_raIpI/view" TargetMode="External" Id="Rb5ba83ba303f4dc1" /><Relationship Type="http://schemas.openxmlformats.org/officeDocument/2006/relationships/hyperlink" Target="https://drive.google.com/file/d/1KRuGMbVv1TgF19jcwYyDBJLpUH_D1MPe/view" TargetMode="External" Id="Rfd95a64c921c412a" /><Relationship Type="http://schemas.openxmlformats.org/officeDocument/2006/relationships/hyperlink" Target="https://drive.google.com/file/d/1xlXr_RZKy8EhZRTQVcNoa5_7kGBq9NLT/view" TargetMode="External" Id="R7f0a1175e05e45c1" /><Relationship Type="http://schemas.openxmlformats.org/officeDocument/2006/relationships/hyperlink" Target="https://drive.google.com/file/d/1iwt3uluQIS8dyIXPWjl6nGFKUPdR_TA4/view" TargetMode="External" Id="Rc6e68d45c6cf4f47" /><Relationship Type="http://schemas.openxmlformats.org/officeDocument/2006/relationships/hyperlink" Target="https://drive.google.com/file/d/1gYW9xZKGXnL_yqLk81B5lM0nvhtAvl5Q/view" TargetMode="External" Id="R0a3665765b7e499b" /><Relationship Type="http://schemas.openxmlformats.org/officeDocument/2006/relationships/hyperlink" Target="https://drive.google.com/file/d/10o-KUIEQotVrFR-jpu0R4XKEcS5jHK0T/view" TargetMode="External" Id="R936aaaafdb5b4399" /><Relationship Type="http://schemas.openxmlformats.org/officeDocument/2006/relationships/hyperlink" Target="https://drive.google.com/file/d/1cdwzsz9ZlPCMneHFrrpZKI076uFM8Mo5/view" TargetMode="External" Id="R7677fed08f334542" /><Relationship Type="http://schemas.openxmlformats.org/officeDocument/2006/relationships/hyperlink" Target="https://drive.google.com/file/d/1fp97roP0h9Viq1_0wT9nSit2jdSGsWKA/view" TargetMode="External" Id="Redb91c87273441dd" /><Relationship Type="http://schemas.openxmlformats.org/officeDocument/2006/relationships/hyperlink" Target="https://drive.google.com/file/d/1lhFExsMXNzs9reELyZEgcToLVZyMOZUY/view" TargetMode="External" Id="R4cded4f10d284092" /><Relationship Type="http://schemas.openxmlformats.org/officeDocument/2006/relationships/hyperlink" Target="https://drive.google.com/file/d/1lhFExsMXNzs9reELyZEgcToLVZyMOZUY/view" TargetMode="External" Id="Rb81fb6e27a7a40cb" /><Relationship Type="http://schemas.openxmlformats.org/officeDocument/2006/relationships/hyperlink" Target="https://drive.google.com/file/d/1lhFExsMXNzs9reELyZEgcToLVZyMOZUY/view" TargetMode="External" Id="R3628b3e2944e43cc" /><Relationship Type="http://schemas.openxmlformats.org/officeDocument/2006/relationships/hyperlink" Target="https://drive.google.com/file/d/1S2mYQj0204jh06mqOrdUhM4X5bNQSuBe/view" TargetMode="External" Id="Ra9ebe3990862409c" /><Relationship Type="http://schemas.openxmlformats.org/officeDocument/2006/relationships/hyperlink" Target="https://drive.google.com/file/d/1ax4VpTYmMHSHECBJZOqYKcK7gpCP1OPn/view" TargetMode="External" Id="Rc0e7e110ffe9457b" /><Relationship Type="http://schemas.openxmlformats.org/officeDocument/2006/relationships/hyperlink" Target="https://drive.google.com/file/d/1ru27QNIfgulVNG2lLZvPTHM8qzL3dyqw/view" TargetMode="External" Id="Raa4d87653e8245c5" /><Relationship Type="http://schemas.openxmlformats.org/officeDocument/2006/relationships/hyperlink" Target="https://drive.google.com/file/d/1lEBYtZFIQZ1wvb0XI8P6ohtuX_yjRFb1/view" TargetMode="External" Id="Rdda08532d5d04ed2" /><Relationship Type="http://schemas.openxmlformats.org/officeDocument/2006/relationships/hyperlink" Target="https://drive.google.com/file/d/1EPPsuQ3T3zMBIHgAZXdVAEtyqV4Cn-0V/view" TargetMode="External" Id="R5cae25a796c44e9b" /><Relationship Type="http://schemas.openxmlformats.org/officeDocument/2006/relationships/hyperlink" Target="https://drive.google.com/file/d/1iqHNEBud__inqd--kgC3y4vTWBmAg5Yc/view" TargetMode="External" Id="R24229621c40244d3" /><Relationship Type="http://schemas.openxmlformats.org/officeDocument/2006/relationships/hyperlink" Target="https://drive.google.com/file/d/1ZiJA0Bsf8DtaM1IkkG9BAGrlOgtZV4hC/view" TargetMode="External" Id="R04d6e6f17cef49cc" /><Relationship Type="http://schemas.openxmlformats.org/officeDocument/2006/relationships/hyperlink" Target="https://drive.google.com/file/d/1aR1qcxbEWYjQVHMtyM-5aB7QMfcMDhWD/view" TargetMode="External" Id="Rec0785d568c64f06" /><Relationship Type="http://schemas.openxmlformats.org/officeDocument/2006/relationships/hyperlink" Target="https://drive.google.com/file/d/1k2fT1rVz921jTu9pwn2YTb4d33NKKtQC/view" TargetMode="External" Id="R03506478faf0494f" /><Relationship Type="http://schemas.openxmlformats.org/officeDocument/2006/relationships/hyperlink" Target="https://drive.google.com/file/d/1-4zapGt-ZBET8BgCbQnUIU9yXN4dqcxT/view" TargetMode="External" Id="Rff8d79160ed3450c" /><Relationship Type="http://schemas.openxmlformats.org/officeDocument/2006/relationships/hyperlink" Target="https://drive.google.com/file/d/1JChz2luv3lDk-FhlD4jRMcpKF8hUOsTD/view" TargetMode="External" Id="R5a4752392f134cad" /><Relationship Type="http://schemas.openxmlformats.org/officeDocument/2006/relationships/hyperlink" Target="https://drive.google.com/file/d/155WiVMySGGKO5djb0-hk_fe5yK9SVyjo/view" TargetMode="External" Id="Rc6f2cb34a6c4436a" /><Relationship Type="http://schemas.openxmlformats.org/officeDocument/2006/relationships/hyperlink" Target="https://drive.google.com/file/d/1weoIeRR1GduFmicJlOLbBpkUWNEbZHQ4/view" TargetMode="External" Id="Rad33fcde98554203" /><Relationship Type="http://schemas.openxmlformats.org/officeDocument/2006/relationships/hyperlink" Target="https://drive.google.com/file/d/1w-Z_vO-6_X7qrl8gxBzddG1RSCrt-shf/view" TargetMode="External" Id="Ra695ccb5528e4aeb" /><Relationship Type="http://schemas.openxmlformats.org/officeDocument/2006/relationships/hyperlink" Target="https://drive.google.com/file/d/1EQeowqWH9-WdXwRfWEs7a3HY4AinfgCX/view" TargetMode="External" Id="R4a770b25cc5c41c7" /><Relationship Type="http://schemas.openxmlformats.org/officeDocument/2006/relationships/hyperlink" Target="https://drive.google.com/file/d/1okOvbgTNgApMH514iO3owjg3x1btpiTH/view" TargetMode="External" Id="R8a923bbc4f9b4cf1" /><Relationship Type="http://schemas.openxmlformats.org/officeDocument/2006/relationships/hyperlink" Target="https://drive.google.com/file/d/1okOvbgTNgApMH514iO3owjg3x1btpiTH/view" TargetMode="External" Id="Rdb05443d1bd84e27" /><Relationship Type="http://schemas.openxmlformats.org/officeDocument/2006/relationships/hyperlink" Target="https://drive.google.com/file/d/1E4o7W_tuTgtKjRSbbOTgFO_viDCE-kCY/view" TargetMode="External" Id="Rf4d475ba12464028" /><Relationship Type="http://schemas.openxmlformats.org/officeDocument/2006/relationships/hyperlink" Target="https://drive.google.com/file/d/1BkMzkD7QJF9JsW0dQN6aseWuqdr2g4lT/view" TargetMode="External" Id="R61a3b8ffc6494dc7" /><Relationship Type="http://schemas.openxmlformats.org/officeDocument/2006/relationships/hyperlink" Target="https://drive.google.com/file/d/1QJaL28yBPFBHCKcJOwN9Dk92-GDZZm7O/view" TargetMode="External" Id="R20922176d3a143d1" /><Relationship Type="http://schemas.openxmlformats.org/officeDocument/2006/relationships/hyperlink" Target="https://drive.google.com/file/d/141tGAc-a4OTJhVNu9H48FxXjGRyQRvkz/view" TargetMode="External" Id="Rf3aa33757aaf4de6" /><Relationship Type="http://schemas.openxmlformats.org/officeDocument/2006/relationships/hyperlink" Target="https://drive.google.com/file/d/1E9kIPkqthzdEbXm63Fw-D8BOd90km1T5/view" TargetMode="External" Id="R4c9d5ab0bdd144e7" /><Relationship Type="http://schemas.openxmlformats.org/officeDocument/2006/relationships/hyperlink" Target="https://drive.google.com/file/d/1SSB6UirVvlq71rPlUeuG5AVayRb0HcVB/view" TargetMode="External" Id="Rc910230b225e4236" /><Relationship Type="http://schemas.openxmlformats.org/officeDocument/2006/relationships/hyperlink" Target="https://drive.google.com/file/d/1jyACWI3cFZ3f8q66QsIuP4icyyoemI_h/view" TargetMode="External" Id="R704dfab338924484" /><Relationship Type="http://schemas.openxmlformats.org/officeDocument/2006/relationships/hyperlink" Target="https://drive.google.com/file/d/1ZlGWjq8X_BJN2chm8zBPa_bLcwrLemVX/view" TargetMode="External" Id="Rc06f9602d20a4b62" /><Relationship Type="http://schemas.openxmlformats.org/officeDocument/2006/relationships/hyperlink" Target="https://drive.google.com/file/d/15_NURBlhLIlAbZRs_32vl5iBkPZROyNm/view" TargetMode="External" Id="R4d301792619847d4" /><Relationship Type="http://schemas.openxmlformats.org/officeDocument/2006/relationships/hyperlink" Target="https://drive.google.com/file/d/1sMTbeempsuT5674tYuh574nFRECEWNIY/view" TargetMode="External" Id="R3fd2b1eb200c4869" /><Relationship Type="http://schemas.openxmlformats.org/officeDocument/2006/relationships/hyperlink" Target="https://drive.google.com/file/d/1l5tHTe5wfFmZpwkZQBiXHBKjmErF9NRa/view" TargetMode="External" Id="Ra381524340154556" /><Relationship Type="http://schemas.openxmlformats.org/officeDocument/2006/relationships/hyperlink" Target="https://drive.google.com/file/d/16Fyy_bkG7XcMRG8Vu8kCX8pz8bzdvDRO/view" TargetMode="External" Id="R2266e41e6091490f" /><Relationship Type="http://schemas.openxmlformats.org/officeDocument/2006/relationships/hyperlink" Target="https://drive.google.com/file/d/1Ih7lzMdDzkYAmgK06NKp-uQoad9BQp7u/view" TargetMode="External" Id="Rf11f1586228b4ef6" /><Relationship Type="http://schemas.openxmlformats.org/officeDocument/2006/relationships/hyperlink" Target="https://drive.google.com/file/d/18mA40KzXfDhgz1K-xgBI8ZUh-LJcpuNF/view" TargetMode="External" Id="Rab2eb3630a514f55" /><Relationship Type="http://schemas.openxmlformats.org/officeDocument/2006/relationships/hyperlink" Target="https://drive.google.com/file/d/1rkmlLGme7h5ZheUiHZy8V9c2cQcOMfMg/view" TargetMode="External" Id="Ra651a74343324733" /><Relationship Type="http://schemas.openxmlformats.org/officeDocument/2006/relationships/hyperlink" Target="https://drive.google.com/file/d/1OAmqlKA9tNS4rMqnzSxnI5QVFaSgFkft/view" TargetMode="External" Id="Rcfc9dc336ef44940" /><Relationship Type="http://schemas.openxmlformats.org/officeDocument/2006/relationships/hyperlink" Target="https://drive.google.com/file/d/1UFMjX0ApBs0cqQ3-oGe4K-fHSs_uxBpT/view" TargetMode="External" Id="Rc74b6fed0110402f" /><Relationship Type="http://schemas.openxmlformats.org/officeDocument/2006/relationships/hyperlink" Target="https://drive.google.com/file/d/1HMvv6T0yjf_oNauRukX1-f5mLkWiLQwB/view" TargetMode="External" Id="Rcf2600197d794095" /><Relationship Type="http://schemas.openxmlformats.org/officeDocument/2006/relationships/hyperlink" Target="https://drive.google.com/file/d/1r8NdNguKBHt4qrka0QU-jAg3xWA2TUnp/view" TargetMode="External" Id="R08a644566f5f4b60" /><Relationship Type="http://schemas.openxmlformats.org/officeDocument/2006/relationships/hyperlink" Target="https://drive.google.com/file/d/1bRlRU-jy3cG5BTK5J4_9fTFxmOFCr-mR/view" TargetMode="External" Id="R4dedf4adc3a5476c" /><Relationship Type="http://schemas.openxmlformats.org/officeDocument/2006/relationships/hyperlink" Target="https://drive.google.com/file/d/1B0zL7guCqkK2V68GlU2p-rBrLYtlvH7S/view" TargetMode="External" Id="R0cf6a03a066d4841" /><Relationship Type="http://schemas.openxmlformats.org/officeDocument/2006/relationships/hyperlink" Target="https://drive.google.com/file/d/1ESk1Cto_ciMbE3oI5uNqlj4aCJ69j6Y_/view" TargetMode="External" Id="R9072443be256427c" /><Relationship Type="http://schemas.openxmlformats.org/officeDocument/2006/relationships/hyperlink" Target="https://drive.google.com/file/d/1kJhidV2Nc4TAx11s4MnD7d8t2xLgsJ9y/view" TargetMode="External" Id="R5cd0fc99170347cf" /><Relationship Type="http://schemas.openxmlformats.org/officeDocument/2006/relationships/hyperlink" Target="https://drive.google.com/file/d/1iFIXCTLs9TiPAjp1qqoy1q8YsccfD6PQ/view" TargetMode="External" Id="R3025ad81543c4cfd" /><Relationship Type="http://schemas.openxmlformats.org/officeDocument/2006/relationships/hyperlink" Target="https://drive.google.com/file/d/1qGExdcvT6yzK7lOprOsQ_N-8Dce1CUXb/view" TargetMode="External" Id="Rbfa15979d0a64bba" /><Relationship Type="http://schemas.openxmlformats.org/officeDocument/2006/relationships/hyperlink" Target="https://drive.google.com/file/d/14xqyje1iXyawzy1WV4LBVXPP-ivAKaWn/view" TargetMode="External" Id="R2dd005ebc154475e" /><Relationship Type="http://schemas.openxmlformats.org/officeDocument/2006/relationships/hyperlink" Target="https://drive.google.com/file/d/1PXL2Q-10NOPGsZclsFVtfAf24LYXGM-3/view" TargetMode="External" Id="Rdd13532f98b7418b" /><Relationship Type="http://schemas.openxmlformats.org/officeDocument/2006/relationships/hyperlink" Target="https://drive.google.com/file/d/1x9_PglAXnqa6AWPxgafqnm9bcOZPmflz/view" TargetMode="External" Id="R52171bd543d54704" /><Relationship Type="http://schemas.openxmlformats.org/officeDocument/2006/relationships/hyperlink" Target="https://drive.google.com/file/d/1wEPBdDbaz5Sal9m8AqhuPvakGe4WIwoK/view" TargetMode="External" Id="Rf6f1b8e1d6124073" /><Relationship Type="http://schemas.openxmlformats.org/officeDocument/2006/relationships/hyperlink" Target="https://drive.google.com/file/d/1eZl-ir4aW1iAT5zngQxUNFTVpnZ8gCy_/view" TargetMode="External" Id="R446f5874f6dd469c" /><Relationship Type="http://schemas.openxmlformats.org/officeDocument/2006/relationships/hyperlink" Target="https://drive.google.com/file/d/1BJ5i6x9bgzUS3nHcrbwTe-UjuMh_xjWw/view" TargetMode="External" Id="R8991fefb852743d5" /><Relationship Type="http://schemas.openxmlformats.org/officeDocument/2006/relationships/hyperlink" Target="https://drive.google.com/file/d/14JKVpe1j3yQ3DFHEpi50Vh4HkopAtrIv/view" TargetMode="External" Id="R639aea497ed5439b" /><Relationship Type="http://schemas.openxmlformats.org/officeDocument/2006/relationships/hyperlink" Target="https://drive.google.com/file/d/1tcCWSzHoXUXj-pqw4lISDAJW8dGVs0uh/view" TargetMode="External" Id="Rb919500d434e47c7" /><Relationship Type="http://schemas.openxmlformats.org/officeDocument/2006/relationships/hyperlink" Target="https://drive.google.com/file/d/1Vkf7q1iSS_f-5fEW4_qS23K5OT0ZbDz6/view" TargetMode="External" Id="Rd181a78a7bfc4db1" /><Relationship Type="http://schemas.openxmlformats.org/officeDocument/2006/relationships/hyperlink" Target="https://drive.google.com/file/d/1logafg_8xyQOEB61Ktmu1lFptluKwsdp/view" TargetMode="External" Id="R662ab35cb8a641b6" /><Relationship Type="http://schemas.openxmlformats.org/officeDocument/2006/relationships/hyperlink" Target="https://drive.google.com/file/d/1byt8ZB8trTHsscgNKOxVPW0SJr2tgwW2/view" TargetMode="External" Id="Rd03e9801e1f84a4e" /><Relationship Type="http://schemas.openxmlformats.org/officeDocument/2006/relationships/hyperlink" Target="https://drive.google.com/file/d/1zijoMthiBaJAzNNyAWg3Oo5h5gIQuJOo/view" TargetMode="External" Id="Rd96b5b2e34124b9e" /><Relationship Type="http://schemas.openxmlformats.org/officeDocument/2006/relationships/hyperlink" Target="https://drive.google.com/file/d/1PWJhhmlskA24FauJPff_84g3ajyO1wJf/view" TargetMode="External" Id="Rd66d1ce474ac4a17" /><Relationship Type="http://schemas.openxmlformats.org/officeDocument/2006/relationships/hyperlink" Target="https://drive.google.com/file/d/1ZAo2-PbOu8MwYJhX6bZpBxVrqMywX4Kl/view" TargetMode="External" Id="Rb2f39596b9e5461b" /><Relationship Type="http://schemas.openxmlformats.org/officeDocument/2006/relationships/hyperlink" Target="https://drive.google.com/file/d/1ty0nPIijXVxRfvFNRchwlctgruodCUD-/view" TargetMode="External" Id="Rad2c7a4883a840f3" /><Relationship Type="http://schemas.openxmlformats.org/officeDocument/2006/relationships/hyperlink" Target="https://drive.google.com/file/d/18WQ-ViJEnZ4ECElq1Erz74gHP6Q3Z0bf/view" TargetMode="External" Id="R5bd3cdf1e2384009" /><Relationship Type="http://schemas.openxmlformats.org/officeDocument/2006/relationships/hyperlink" Target="https://drive.google.com/file/d/1NFI99asR9DWlgGdADGuPpuC87VOoELYx/view" TargetMode="External" Id="R723da77cc6694c11" /><Relationship Type="http://schemas.openxmlformats.org/officeDocument/2006/relationships/hyperlink" Target="https://drive.google.com/file/d/1xhzil2xomewpOZyp9xC6_w-C2liePyUi/view" TargetMode="External" Id="Rb4603dd627ef4cee" /><Relationship Type="http://schemas.openxmlformats.org/officeDocument/2006/relationships/hyperlink" Target="https://drive.google.com/file/d/1MdScLmPY4aFQ4dzlEQuVY_QjeIdMxE7L/view" TargetMode="External" Id="R003b31fa31e84a8c" /><Relationship Type="http://schemas.openxmlformats.org/officeDocument/2006/relationships/hyperlink" Target="https://drive.google.com/file/d/1QoqdfPY1LXQdPkFYYnvLVuF4EIFErkmz/view" TargetMode="External" Id="R77859c5148a6453e" /><Relationship Type="http://schemas.openxmlformats.org/officeDocument/2006/relationships/hyperlink" Target="https://drive.google.com/file/d/1VLGCWGa7kGDN_uGxkRxU8gfeCR_AmUNN/view" TargetMode="External" Id="R63557857a8404de6" /><Relationship Type="http://schemas.openxmlformats.org/officeDocument/2006/relationships/hyperlink" Target="https://drive.google.com/file/d/18mzbrt1Ncd80SgtsD7iInzoToRW9OXwn/view" TargetMode="External" Id="Rb004efbf7bda46f3" /><Relationship Type="http://schemas.openxmlformats.org/officeDocument/2006/relationships/hyperlink" Target="https://drive.google.com/file/d/1lMAYo1fHLeX4fIN6Q2O4BpP8gNXAZbuV/view" TargetMode="External" Id="Ra5f3f9a092ce4097" /><Relationship Type="http://schemas.openxmlformats.org/officeDocument/2006/relationships/hyperlink" Target="https://drive.google.com/file/d/12PxJDHHWu-g3enrvlx82NytVtukBErBQ/view" TargetMode="External" Id="R95015cfcc3094eb6" /><Relationship Type="http://schemas.openxmlformats.org/officeDocument/2006/relationships/hyperlink" Target="https://drive.google.com/file/d/1IAfgO0qpvchw2h0EinKwx4Nw7vwhrgDN/view" TargetMode="External" Id="Rcd30c68012b641d7" /><Relationship Type="http://schemas.openxmlformats.org/officeDocument/2006/relationships/hyperlink" Target="https://drive.google.com/file/d/1zp50p_a4xn1y1_5EsDzlYaTcsV8eJVI6/view" TargetMode="External" Id="Rfd534ab3aaed4e1a" /><Relationship Type="http://schemas.openxmlformats.org/officeDocument/2006/relationships/hyperlink" Target="https://drive.google.com/file/d/1s2YNbKRi3vsI23ML2WIGv9OZO__B7HkW/view" TargetMode="External" Id="Re76fa5c632624d27" /><Relationship Type="http://schemas.openxmlformats.org/officeDocument/2006/relationships/hyperlink" Target="https://drive.google.com/file/d/18qXvmdyKKfCnAMkPlkzVzGCwCFI0VQJn/view" TargetMode="External" Id="Rc301bf94f111438b" /><Relationship Type="http://schemas.openxmlformats.org/officeDocument/2006/relationships/hyperlink" Target="https://drive.google.com/file/d/1jaFJDzRiZfifI3KlZ26MSwe_r8ldCHQj/view" TargetMode="External" Id="Rf0858d3734894dbb" /><Relationship Type="http://schemas.openxmlformats.org/officeDocument/2006/relationships/hyperlink" Target="https://drive.google.com/file/d/1RBVE4SfSPTOlZydm0h15aiCXv-ucIYas/view" TargetMode="External" Id="Rddf89d1ee3ec44b0" /><Relationship Type="http://schemas.openxmlformats.org/officeDocument/2006/relationships/hyperlink" Target="https://drive.google.com/file/d/1sNTa-_Lc9mX7CwWgleIUfu1DHO6Cr1zj/view" TargetMode="External" Id="Rba12c786bf8348c1" /><Relationship Type="http://schemas.openxmlformats.org/officeDocument/2006/relationships/hyperlink" Target="https://drive.google.com/file/d/1EtLOBoV1vzZCSNtrNIFC8qOLYU8U_Fro/view" TargetMode="External" Id="R81a98674c2c440ef" /><Relationship Type="http://schemas.openxmlformats.org/officeDocument/2006/relationships/hyperlink" Target="https://drive.google.com/file/d/1k2lwH6VPDp07ZuRFW_5mghmPnZLa2cj0/view" TargetMode="External" Id="Rab3b92524f454c40" /><Relationship Type="http://schemas.openxmlformats.org/officeDocument/2006/relationships/hyperlink" Target="https://drive.google.com/file/d/108XCaK9FyC2YmLbvmkExbdcobOLiU63q/view" TargetMode="External" Id="R237a8aaf97594cd3" /><Relationship Type="http://schemas.openxmlformats.org/officeDocument/2006/relationships/hyperlink" Target="https://drive.google.com/file/d/1YPXRucQZyBVL0XQJcOgeQbqtRM2Mu5bL/view" TargetMode="External" Id="R1586522ab0fa49d2" /><Relationship Type="http://schemas.openxmlformats.org/officeDocument/2006/relationships/hyperlink" Target="https://drive.google.com/file/d/1e1lDzqH6B4zeQRh0A1NSaeOFrRXMgZ_0/view" TargetMode="External" Id="R898b930bc8934da0" /><Relationship Type="http://schemas.openxmlformats.org/officeDocument/2006/relationships/hyperlink" Target="https://drive.google.com/file/d/18ZDE3Hf9t45QKVxVjTAisAQqmfgqhXrq/view" TargetMode="External" Id="Rd7d1203c73e0496e" /><Relationship Type="http://schemas.openxmlformats.org/officeDocument/2006/relationships/hyperlink" Target="https://drive.google.com/file/d/1a8xErZvJyvU2fQ6-YxdwJp8hhVSE2TT-/view" TargetMode="External" Id="R2fb5c94573874d5d" /><Relationship Type="http://schemas.openxmlformats.org/officeDocument/2006/relationships/hyperlink" Target="https://drive.google.com/file/d/1LupLcQ8zTcFhgcjVVEgSfnMyUu4XD0_Y/view" TargetMode="External" Id="Refc6afde2d324dfc" /><Relationship Type="http://schemas.openxmlformats.org/officeDocument/2006/relationships/hyperlink" Target="https://drive.google.com/file/d/1oOTHpe76GAaiIcIwtYHjV0Yy5SZzcW_c/view" TargetMode="External" Id="R1f60d9562d724f9a" /><Relationship Type="http://schemas.openxmlformats.org/officeDocument/2006/relationships/hyperlink" Target="https://drive.google.com/file/d/125cVQ51n0ZLJLcGZbMyrZmBgyCBU747l/view" TargetMode="External" Id="Rdd3785d2a5ab4bd7" /><Relationship Type="http://schemas.openxmlformats.org/officeDocument/2006/relationships/hyperlink" Target="https://drive.google.com/file/d/1pphVnMJgQMI4ws3mWjw6HUYi5qtE8-p0/view" TargetMode="External" Id="Rd5e67d766c614052" /><Relationship Type="http://schemas.openxmlformats.org/officeDocument/2006/relationships/hyperlink" Target="https://drive.google.com/file/d/1T9p6Yz-VZpdmj5ytWppSb1mGz6yX8_AR/view" TargetMode="External" Id="Rf83ca126b96b404a" /><Relationship Type="http://schemas.openxmlformats.org/officeDocument/2006/relationships/hyperlink" Target="https://drive.google.com/file/d/1DpXMEDZs9JOfXBN_9R_M6UcUBY8CdS4M/view" TargetMode="External" Id="Re93c3d69ee07489d" /><Relationship Type="http://schemas.openxmlformats.org/officeDocument/2006/relationships/hyperlink" Target="https://drive.google.com/file/d/1P_h3_-qVQH3ZUpOJ-_fECQjOUOL-xgbu/view" TargetMode="External" Id="Rb35f614b54d4499b" /><Relationship Type="http://schemas.openxmlformats.org/officeDocument/2006/relationships/hyperlink" Target="https://drive.google.com/file/d/1ZOoPiIJTPCkyiRCpbTKjpk4gHotqXU61/view" TargetMode="External" Id="R45e5690b2aaa4a0a" /><Relationship Type="http://schemas.openxmlformats.org/officeDocument/2006/relationships/hyperlink" Target="https://drive.google.com/file/d/1KIHz8dqyeFe_Dy_annWV_AQGq3M3iCyc/view" TargetMode="External" Id="R42a80adfb84e431b" /><Relationship Type="http://schemas.openxmlformats.org/officeDocument/2006/relationships/hyperlink" Target="https://drive.google.com/file/d/1YFC5oz7LzWBxVh_kRv-_sJH6i8ZDIROD/view" TargetMode="External" Id="Rf645e97e71904c41" /><Relationship Type="http://schemas.openxmlformats.org/officeDocument/2006/relationships/hyperlink" Target="https://drive.google.com/file/d/14BPOWWba2hrTYqk9w3-OXydKspmM7-dw/view" TargetMode="External" Id="R0fdd6e2ecf6c4583" /><Relationship Type="http://schemas.openxmlformats.org/officeDocument/2006/relationships/hyperlink" Target="https://drive.google.com/file/d/1hJu9gl7Sjk96YLKgyOgzFe-UjlPGKhUD/view" TargetMode="External" Id="R86d65bd421414d16" /><Relationship Type="http://schemas.openxmlformats.org/officeDocument/2006/relationships/hyperlink" Target="https://drive.google.com/file/d/1PTTQNVVNRy3mIWtvnzjuvDtcCn0wzsLK/view" TargetMode="External" Id="Rd3e5cd17736c4067" /><Relationship Type="http://schemas.openxmlformats.org/officeDocument/2006/relationships/hyperlink" Target="https://drive.google.com/file/d/1h0tB8cOgqFdbKtnZBGUbyAwiye0SQ2VW/view" TargetMode="External" Id="R0b30095893b24675" /><Relationship Type="http://schemas.openxmlformats.org/officeDocument/2006/relationships/hyperlink" Target="https://drive.google.com/file/d/1hrq9svs0gtfUf38OLm53Dy7YSYmj2BEc/view" TargetMode="External" Id="R02c34d9669e84682" /><Relationship Type="http://schemas.openxmlformats.org/officeDocument/2006/relationships/hyperlink" Target="https://drive.google.com/file/d/1g8alYN8zGRiu-qevjwnPdrnauI9UM3Ja/view" TargetMode="External" Id="R6a93bb99fa854e9c" /><Relationship Type="http://schemas.openxmlformats.org/officeDocument/2006/relationships/hyperlink" Target="https://drive.google.com/file/d/16KmxUOXDfK1w0Ev1DmN2Z41N6szjyWMA/view" TargetMode="External" Id="R96956fca65ec439e" /><Relationship Type="http://schemas.openxmlformats.org/officeDocument/2006/relationships/hyperlink" Target="https://drive.google.com/file/d/1wr3R1eF0zvd6oe20x73TGXv7R7bL-L8n/view" TargetMode="External" Id="Ra2d81f812daf4aa3" /><Relationship Type="http://schemas.openxmlformats.org/officeDocument/2006/relationships/hyperlink" Target="https://drive.google.com/file/d/1kiO5MzTUDY5AIs_JKUxJfo1a_wXuXo2F/view" TargetMode="External" Id="Rb8d493c4cd484207" /><Relationship Type="http://schemas.openxmlformats.org/officeDocument/2006/relationships/hyperlink" Target="https://drive.google.com/file/d/1AeeQ6zIn3_w9YMtLAhPjJEwQJErnjJh2/view" TargetMode="External" Id="Ra0d2b06f113743cf" /><Relationship Type="http://schemas.openxmlformats.org/officeDocument/2006/relationships/hyperlink" Target="https://drive.google.com/file/d/1rT0ke9LhbEFEeWrKo4bVWpecX9FwkEQm/view" TargetMode="External" Id="Re6c1818c0ca9464c" /><Relationship Type="http://schemas.openxmlformats.org/officeDocument/2006/relationships/hyperlink" Target="https://drive.google.com/file/d/1X9crerPnDzZsKffyJCcdiBaEYq5mJtu0/view" TargetMode="External" Id="R0c83e35331404dbd" /><Relationship Type="http://schemas.openxmlformats.org/officeDocument/2006/relationships/hyperlink" Target="https://drive.google.com/file/d/10sBRYeV6_cNDIaXBrCu-IAgruSbZu75Z/view" TargetMode="External" Id="Rb458db303c4042f1" /><Relationship Type="http://schemas.openxmlformats.org/officeDocument/2006/relationships/hyperlink" Target="https://drive.google.com/file/d/1RPoXL_61EyR5_VnX14fYnF4f8oDXUstF/view" TargetMode="External" Id="R6b36238675f84d2b" /><Relationship Type="http://schemas.openxmlformats.org/officeDocument/2006/relationships/hyperlink" Target="https://drive.google.com/file/d/1iAgSuFg7zrcW6iKfI4TWlXH27roBuf_E/view" TargetMode="External" Id="Rf9e0947181ea4476" /><Relationship Type="http://schemas.openxmlformats.org/officeDocument/2006/relationships/hyperlink" Target="https://drive.google.com/file/d/1t9Cd9pr6aRa2XMgrkR_yF6ZUt2vprSNV/view" TargetMode="External" Id="R85e7ebf34bb74c6f" /><Relationship Type="http://schemas.openxmlformats.org/officeDocument/2006/relationships/hyperlink" Target="https://drive.google.com/file/d/1APl_pY7_-xlAte2bImeNzqZ-XmzBiJ4r/view" TargetMode="External" Id="R8ce67654fc02444e" /><Relationship Type="http://schemas.openxmlformats.org/officeDocument/2006/relationships/hyperlink" Target="https://drive.google.com/file/d/13VGYFERpgff-nto_aDdniVczYuuVvuzq/view" TargetMode="External" Id="Rdf27ca360f96475d" /><Relationship Type="http://schemas.openxmlformats.org/officeDocument/2006/relationships/hyperlink" Target="https://drive.google.com/file/d/1mjfFSKCrCRvS3T5-0UGAm6ISKybzniiu/view" TargetMode="External" Id="R162ba7df718a4f66" /><Relationship Type="http://schemas.openxmlformats.org/officeDocument/2006/relationships/hyperlink" Target="https://drive.google.com/file/d/1qVmV8lK_S3tfFn847sj379BRFfLlAH5M/view" TargetMode="External" Id="Rdca7d3746521496c" /><Relationship Type="http://schemas.openxmlformats.org/officeDocument/2006/relationships/hyperlink" Target="https://drive.google.com/file/d/1nE5iOvH4Gr3tOsLTv0zG7h6c7k4DDgW2/view" TargetMode="External" Id="Re43bc974465f4125" /><Relationship Type="http://schemas.openxmlformats.org/officeDocument/2006/relationships/hyperlink" Target="https://drive.google.com/file/d/1f6RzS8d_Lx-GjFUJT01pyne3N-bxoj22/view" TargetMode="External" Id="R86fa1689355e42a0" /><Relationship Type="http://schemas.openxmlformats.org/officeDocument/2006/relationships/hyperlink" Target="https://drive.google.com/file/d/1FNlcJvIZ7aCjB7QH2APh1HsEwgXRq0XL/view" TargetMode="External" Id="Rcead5e7bd1274690" /><Relationship Type="http://schemas.openxmlformats.org/officeDocument/2006/relationships/hyperlink" Target="https://drive.google.com/file/d/1NZ_P8Qnwm9cG2eXOX-gs6rOWVNTkIt5L/view" TargetMode="External" Id="R0c39eadc4b9f43a7" /><Relationship Type="http://schemas.openxmlformats.org/officeDocument/2006/relationships/hyperlink" Target="https://drive.google.com/file/d/1jyu3pBqecki0XB_kKxkw0eROJLZHjtCZ/view" TargetMode="External" Id="R37a20af7a32e449a" /><Relationship Type="http://schemas.openxmlformats.org/officeDocument/2006/relationships/hyperlink" Target="https://drive.google.com/file/d/1PJZyyiZEvfv8iapqjgXMlXlivnPQJ5h8/view" TargetMode="External" Id="Ra81ca3fa47f74ad1" /><Relationship Type="http://schemas.openxmlformats.org/officeDocument/2006/relationships/hyperlink" Target="https://drive.google.com/file/d/1NnhYI905RY5qgbvw9VUB_S_8vqPW3zU8/view" TargetMode="External" Id="R3cdbbaff271e435f" /><Relationship Type="http://schemas.openxmlformats.org/officeDocument/2006/relationships/hyperlink" Target="https://drive.google.com/file/d/13wbpI_3LK1ICDxyQfEYce2C2OHqJCjdn/view" TargetMode="External" Id="R1a6e10305d4a4fa3" /><Relationship Type="http://schemas.openxmlformats.org/officeDocument/2006/relationships/hyperlink" Target="https://drive.google.com/file/d/1wHdYoIg9tJ6r8WlohQMPFURYqlDbY_4F/view" TargetMode="External" Id="R59ce491e4e084908" /><Relationship Type="http://schemas.openxmlformats.org/officeDocument/2006/relationships/hyperlink" Target="https://drive.google.com/file/d/1wbrRd-JANmdyG6vV8ImVmAJgafNNRGrn/view" TargetMode="External" Id="R89269f7e43294297" /><Relationship Type="http://schemas.openxmlformats.org/officeDocument/2006/relationships/hyperlink" Target="https://drive.google.com/file/d/1NeI7XY3FnAGzQAwMhKnWW90dVlDhI8cO/view" TargetMode="External" Id="R6220b9c4ac374809" /><Relationship Type="http://schemas.openxmlformats.org/officeDocument/2006/relationships/hyperlink" Target="https://drive.google.com/file/d/1k4OQlXx3gNqi2q4IvHLzaEGhIcPsjyFe/view" TargetMode="External" Id="R79b1e2f1baf24e9a" /><Relationship Type="http://schemas.openxmlformats.org/officeDocument/2006/relationships/hyperlink" Target="https://drive.google.com/file/d/1aKxIkdYkNvu9gmO57c1BZZ3xdAwarPco/view" TargetMode="External" Id="Rf3f49ec818df4a6c" /><Relationship Type="http://schemas.openxmlformats.org/officeDocument/2006/relationships/hyperlink" Target="https://drive.google.com/file/d/13G8He4QLxZlci-hUQwyF00BtG6TrzS5n/view" TargetMode="External" Id="R2db1ef7abc50479e" /><Relationship Type="http://schemas.openxmlformats.org/officeDocument/2006/relationships/hyperlink" Target="https://drive.google.com/file/d/1DmoMYkXE-BgIHjoxjrJrbErOFqTa14DS/view" TargetMode="External" Id="R21be124c3a6c4a39" /><Relationship Type="http://schemas.openxmlformats.org/officeDocument/2006/relationships/hyperlink" Target="https://drive.google.com/file/d/1-VyD8nKmbp2olk96g0QKkNVAI4P1rtwZ/view" TargetMode="External" Id="R5dd680c238774aa3" /><Relationship Type="http://schemas.openxmlformats.org/officeDocument/2006/relationships/hyperlink" Target="https://drive.google.com/file/d/165Ilakg45zDSzPMPCDThXOS39TjNgR_Z/view" TargetMode="External" Id="R02a34537502f43cb" /><Relationship Type="http://schemas.openxmlformats.org/officeDocument/2006/relationships/hyperlink" Target="https://drive.google.com/file/d/1IQ_5pgNjewD8WCl5V3tY0tsk4ZUa9j5K/view" TargetMode="External" Id="R583cd07fc85f4f97" /><Relationship Type="http://schemas.openxmlformats.org/officeDocument/2006/relationships/hyperlink" Target="https://drive.google.com/file/d/1TKtaDh96zIW_F9syzS9JTY-duMI_8kGG/view" TargetMode="External" Id="Rffbe196d3dfd4445" /><Relationship Type="http://schemas.openxmlformats.org/officeDocument/2006/relationships/hyperlink" Target="https://drive.google.com/file/d/12DHoRKma3L-lsHu19hz7jRjuP1URPToy/view" TargetMode="External" Id="Rf544c2f8945348e5" /><Relationship Type="http://schemas.openxmlformats.org/officeDocument/2006/relationships/hyperlink" Target="https://drive.google.com/file/d/18VRpTA53Mmnc9B7to-ijX63h2eFmhoJf/view" TargetMode="External" Id="R18e2a820d4c54954" /><Relationship Type="http://schemas.openxmlformats.org/officeDocument/2006/relationships/hyperlink" Target="https://drive.google.com/file/d/1loWI9_ZX4369GVQ7sygDPZSlAV5vbTjY/view" TargetMode="External" Id="R4325fce828a44456" /><Relationship Type="http://schemas.openxmlformats.org/officeDocument/2006/relationships/hyperlink" Target="https://drive.google.com/file/d/1MByqtnZxlzRpCjALBwvp2nMdY260XcfM/view" TargetMode="External" Id="Ra33d4a36ea404cc7" /><Relationship Type="http://schemas.openxmlformats.org/officeDocument/2006/relationships/hyperlink" Target="https://drive.google.com/file/d/1e6X5-Ha2-TlTx-966Me0ZILuBSObium7/view" TargetMode="External" Id="R608d1c93a4004a59" /><Relationship Type="http://schemas.openxmlformats.org/officeDocument/2006/relationships/hyperlink" Target="https://drive.google.com/file/d/1Q1Z6YESLcJ7sjlTVoPJ6o9gKPZa2LZAj/view" TargetMode="External" Id="R3682517c9bfd494b" /><Relationship Type="http://schemas.openxmlformats.org/officeDocument/2006/relationships/hyperlink" Target="https://drive.google.com/file/d/1F0l2UcZkW7KKkAr8z8Nbna-35tGmv6Io/view" TargetMode="External" Id="R119e002debbd49bb" /><Relationship Type="http://schemas.openxmlformats.org/officeDocument/2006/relationships/hyperlink" Target="https://drive.google.com/file/d/1OHF8hTPC-S20ANrxLW0sGBiJqSiuAo0M/view" TargetMode="External" Id="R4e9259e79eab4ed2" /><Relationship Type="http://schemas.openxmlformats.org/officeDocument/2006/relationships/hyperlink" Target="https://drive.google.com/file/d/1PhziS5QX2wajVF3AW_b18HqL1J0pxuRD/view" TargetMode="External" Id="R3b854a52006f4384" /><Relationship Type="http://schemas.openxmlformats.org/officeDocument/2006/relationships/hyperlink" Target="https://drive.google.com/file/d/1Gxq4s_TA1f5-gXBBfXP73oWkOqgmK6Dd/view" TargetMode="External" Id="Rebeb86eaea704b16" /><Relationship Type="http://schemas.openxmlformats.org/officeDocument/2006/relationships/hyperlink" Target="https://drive.google.com/file/d/1CC15r4z6wpFMXNDILpmjxnCIlJAbIzoc/view" TargetMode="External" Id="R3366244429964273" /><Relationship Type="http://schemas.openxmlformats.org/officeDocument/2006/relationships/hyperlink" Target="https://drive.google.com/file/d/1FimpnvqpfgLoz25IJlkyb3I6lf1dcdwK/view" TargetMode="External" Id="Rf9860396470b4f63" /><Relationship Type="http://schemas.openxmlformats.org/officeDocument/2006/relationships/hyperlink" Target="https://drive.google.com/file/d/1m4KOrM7vYoNL4clBA6fi5Zn447vKJMiS/view" TargetMode="External" Id="Rd1694d68b3474aaf" /><Relationship Type="http://schemas.openxmlformats.org/officeDocument/2006/relationships/hyperlink" Target="https://drive.google.com/file/d/1gXRdvTGNOLqj1s4_1U38XUwRHyTPCJck/view" TargetMode="External" Id="R2e0bde349438460d" /><Relationship Type="http://schemas.openxmlformats.org/officeDocument/2006/relationships/hyperlink" Target="https://drive.google.com/file/d/1NY0C0g6ElQKFml--h6U5zhp_Z003x79A/view" TargetMode="External" Id="R71211894d5c64ce8" /><Relationship Type="http://schemas.openxmlformats.org/officeDocument/2006/relationships/hyperlink" Target="https://drive.google.com/file/d/1aks3Ez0mQBLsYsQi21zI_S1pksEf9jJ5/view" TargetMode="External" Id="R2caa0b2832104e58" /><Relationship Type="http://schemas.openxmlformats.org/officeDocument/2006/relationships/hyperlink" Target="https://drive.google.com/file/d/1N6L9-23YUx1YimNht6N1YogvJWs-qCR0/view" TargetMode="External" Id="Re738bc971e6e47e3" /><Relationship Type="http://schemas.openxmlformats.org/officeDocument/2006/relationships/hyperlink" Target="https://drive.google.com/file/d/15x5CLjgFxIZLj4tBe0ugmRHU_uHUEEpM/view" TargetMode="External" Id="Rea91bc72c44a42c4" /><Relationship Type="http://schemas.openxmlformats.org/officeDocument/2006/relationships/hyperlink" Target="https://drive.google.com/file/d/1--78y5wq956A_UqoPh0kg6hnLqB1WCq4/view" TargetMode="External" Id="Rc481d9198b504c11" /><Relationship Type="http://schemas.openxmlformats.org/officeDocument/2006/relationships/hyperlink" Target="https://drive.google.com/file/d/1RBKGVetxCCWAxuxHSa4SfZRsoAzULwFz/view" TargetMode="External" Id="R971d8d51dd8f4f0f" /><Relationship Type="http://schemas.openxmlformats.org/officeDocument/2006/relationships/hyperlink" Target="https://drive.google.com/file/d/1qw5HDnlShLFjg7D0EjQRyh2C6aytn-eo/view" TargetMode="External" Id="R4fd39e77cf654b68" /><Relationship Type="http://schemas.openxmlformats.org/officeDocument/2006/relationships/hyperlink" Target="https://drive.google.com/file/d/1sPMy6ANmkPqzwgezujuXUEtkT-AXqEZr/view" TargetMode="External" Id="R4ba68d333e0740e8" /><Relationship Type="http://schemas.openxmlformats.org/officeDocument/2006/relationships/hyperlink" Target="https://drive.google.com/file/d/15_c-5b4l3tF3en3Y_-WYC4VBNkx8iH8T/view" TargetMode="External" Id="Re259bfc897e642c0" /><Relationship Type="http://schemas.openxmlformats.org/officeDocument/2006/relationships/hyperlink" Target="https://drive.google.com/file/d/1laN3LpUUlZwUM4CAS7wO0T-5IDaXGTwX/view" TargetMode="External" Id="Red4616282f4048d3" /><Relationship Type="http://schemas.openxmlformats.org/officeDocument/2006/relationships/hyperlink" Target="https://drive.google.com/file/d/1ZdvUjFVcvjAeiENSBbZCuNKKbhhdVfb1/view" TargetMode="External" Id="R1e09edb0b48843b9" /><Relationship Type="http://schemas.openxmlformats.org/officeDocument/2006/relationships/hyperlink" Target="https://drive.google.com/file/d/1EvbFum5YEYWYENS3lZ_E4yc5REA_KhEr/view" TargetMode="External" Id="R551eeea8fd8d414c" /><Relationship Type="http://schemas.openxmlformats.org/officeDocument/2006/relationships/hyperlink" Target="https://drive.google.com/file/d/1BsZJLLEh7p1l2wAt-g_oRz15jjKjoWR8/view" TargetMode="External" Id="R2b7c93f5924d4fe8" /><Relationship Type="http://schemas.openxmlformats.org/officeDocument/2006/relationships/hyperlink" Target="https://drive.google.com/file/d/1U9-WNFzkT5jF2MvpQUYUxpwIme9u1bXQ/view" TargetMode="External" Id="Ra36594b9d44e4721" /><Relationship Type="http://schemas.openxmlformats.org/officeDocument/2006/relationships/hyperlink" Target="https://drive.google.com/file/d/1ftipRjJFkqmAYAsVz87uK8RDwgVpPmVu/view" TargetMode="External" Id="R3be5c443ddf342e6" /><Relationship Type="http://schemas.openxmlformats.org/officeDocument/2006/relationships/hyperlink" Target="https://drive.google.com/file/d/1QmlklVSnBZsB_whh0d-XqwT-OsfuYGah/view" TargetMode="External" Id="R86cc7d9ba4414d96" /><Relationship Type="http://schemas.openxmlformats.org/officeDocument/2006/relationships/hyperlink" Target="https://drive.google.com/file/d/1qJFcoHS8sROYQtbPYptJcpOBXha5-bZW/view" TargetMode="External" Id="R5824e015eb4048af" /><Relationship Type="http://schemas.openxmlformats.org/officeDocument/2006/relationships/hyperlink" Target="https://drive.google.com/file/d/1iF-GeCqey8TJ4Z_9nWDr3dPtCRrDP42f/view" TargetMode="External" Id="R3f4555a45d964311" /><Relationship Type="http://schemas.openxmlformats.org/officeDocument/2006/relationships/hyperlink" Target="https://drive.google.com/file/d/1IT0Fty518DDFLOIVNaMHXVRLYOFEoarb/view" TargetMode="External" Id="Rfc741244f4874d59" /><Relationship Type="http://schemas.openxmlformats.org/officeDocument/2006/relationships/hyperlink" Target="https://drive.google.com/file/d/10n5p930WacfSXztNwLNg61HbOi4uYtbM/view" TargetMode="External" Id="R46f6addb163a490f" /><Relationship Type="http://schemas.openxmlformats.org/officeDocument/2006/relationships/hyperlink" Target="https://drive.google.com/file/d/1cp-erjv3YU84N6BHJfLO0GGza0RtU0rQ/view" TargetMode="External" Id="R85a6b2e274b64b09" /><Relationship Type="http://schemas.openxmlformats.org/officeDocument/2006/relationships/hyperlink" Target="https://drive.google.com/file/d/1vJb0mV9zD51hfOYFGntKeDQYWQwmw69V/view" TargetMode="External" Id="Rc3dd63c22d1c4dab" /><Relationship Type="http://schemas.openxmlformats.org/officeDocument/2006/relationships/hyperlink" Target="https://drive.google.com/file/d/1oi-2M7GJ4rPuL1R0MOLvjd0t72MtDNBB/view" TargetMode="External" Id="Ree7319ec10374db6" /><Relationship Type="http://schemas.openxmlformats.org/officeDocument/2006/relationships/hyperlink" Target="https://drive.google.com/file/d/1C3MjSNrwTTytrFio3Nqg7NM9IVk-9wZ7/view" TargetMode="External" Id="R7227a99458f44643" /><Relationship Type="http://schemas.openxmlformats.org/officeDocument/2006/relationships/hyperlink" Target="https://drive.google.com/file/d/1Ca6-ok2VN5esks-ImnOLTwyeYQOANbSY/view" TargetMode="External" Id="R7a5144e6f6094cfd" /><Relationship Type="http://schemas.openxmlformats.org/officeDocument/2006/relationships/hyperlink" Target="https://drive.google.com/file/d/1SJAww4gwsN_PjYjLqX0MNUYqohoOmg4I/view" TargetMode="External" Id="Ree6a0512730f409a" /><Relationship Type="http://schemas.openxmlformats.org/officeDocument/2006/relationships/hyperlink" Target="https://drive.google.com/file/d/1vQXCUiUaSOwNKy9QRe46Zf3jpc9-LOrc/view" TargetMode="External" Id="R269f13eea738488c" /><Relationship Type="http://schemas.openxmlformats.org/officeDocument/2006/relationships/hyperlink" Target="https://drive.google.com/file/d/1ASoS8WwsJMiXOzhfokmqVlT3q5nq9JHC/view" TargetMode="External" Id="R250f349d5bc84dbd" /><Relationship Type="http://schemas.openxmlformats.org/officeDocument/2006/relationships/hyperlink" Target="https://drive.google.com/file/d/17NuzMWhGbuHtAD2MI46VHdZ3ZJJ7Mlih/view" TargetMode="External" Id="R24e424613b6643e1" /><Relationship Type="http://schemas.openxmlformats.org/officeDocument/2006/relationships/hyperlink" Target="https://drive.google.com/file/d/1KSBzaswrqfqWvcO1foXwl1Sjkgiy3BEi/view" TargetMode="External" Id="Rdd073c0e4c4346dc" /><Relationship Type="http://schemas.openxmlformats.org/officeDocument/2006/relationships/hyperlink" Target="https://drive.google.com/file/d/1sthHUwVRhMl8BYIM-iheTjTdcjDPFADa/view" TargetMode="External" Id="R34592fd4cbe04bd7" /><Relationship Type="http://schemas.openxmlformats.org/officeDocument/2006/relationships/hyperlink" Target="https://drive.google.com/file/d/12GlqwIHO4IID4BiDf5lsver4t6kj4sy1/view" TargetMode="External" Id="R0e2e16a5afee4e82" /><Relationship Type="http://schemas.openxmlformats.org/officeDocument/2006/relationships/hyperlink" Target="https://drive.google.com/file/d/1ZJAkCerLkD2tOZxnMliOF78YRY24sRGw/view" TargetMode="External" Id="Rcc1a24a3fb9b4a89" /><Relationship Type="http://schemas.openxmlformats.org/officeDocument/2006/relationships/hyperlink" Target="https://drive.google.com/file/d/15eFO4H3Q-cef04iPyEdn479HBPFL_Ovd/view" TargetMode="External" Id="R221966b75c4f4e0e" /><Relationship Type="http://schemas.openxmlformats.org/officeDocument/2006/relationships/hyperlink" Target="https://drive.google.com/file/d/1-tz3RoTCvOzGGsBgE7N4nrdjov28Vh0a/view" TargetMode="External" Id="Rb9fb26c83b35454d" /><Relationship Type="http://schemas.openxmlformats.org/officeDocument/2006/relationships/hyperlink" Target="https://drive.google.com/file/d/1K4ZzBb2qX6VI_2Pqp_fGzJ8Efh0kHewZ/view" TargetMode="External" Id="R2bd3481189fa4123" /><Relationship Type="http://schemas.openxmlformats.org/officeDocument/2006/relationships/hyperlink" Target="https://drive.google.com/file/d/1VChhOaSzJK9aOGFDHdGiX2_JMIfNZTSk/view" TargetMode="External" Id="R2a9445acf0ec41a2" /><Relationship Type="http://schemas.openxmlformats.org/officeDocument/2006/relationships/hyperlink" Target="https://drive.google.com/file/d/1AQhbLyIRi1lpNv1Iudd_ntXK3wNiVElu/view" TargetMode="External" Id="R0b549f2d6ccf4f72" /><Relationship Type="http://schemas.openxmlformats.org/officeDocument/2006/relationships/hyperlink" Target="https://drive.google.com/file/d/1PHyoNY9YxOOgo2vm6EUCi6q3D6R5mf45/view" TargetMode="External" Id="Rc76d8541f389489d" /><Relationship Type="http://schemas.openxmlformats.org/officeDocument/2006/relationships/hyperlink" Target="https://drive.google.com/file/d/1o1Jt4CQGQ7hCqg-I1PBzBw18sVM94drT/view" TargetMode="External" Id="R2585593fe13e40ee" /><Relationship Type="http://schemas.openxmlformats.org/officeDocument/2006/relationships/hyperlink" Target="https://drive.google.com/file/d/1WEO9d0dSOSRIDjqFkSfQ3soT381xxrGw/view" TargetMode="External" Id="Rac8b75c32a5f4dd9" /><Relationship Type="http://schemas.openxmlformats.org/officeDocument/2006/relationships/hyperlink" Target="https://drive.google.com/file/d/1IQ7pfa04_2zkvZ0KP-6YMjVoOD6JwK12/view" TargetMode="External" Id="R6ca1995d710a4442" /><Relationship Type="http://schemas.openxmlformats.org/officeDocument/2006/relationships/hyperlink" Target="https://drive.google.com/file/d/1WKsYMLdJ0CuCIbUpp3gk_aAop1jaPMyj/view" TargetMode="External" Id="Rbf14962bcaf14767" /><Relationship Type="http://schemas.openxmlformats.org/officeDocument/2006/relationships/hyperlink" Target="https://drive.google.com/file/d/1gIsXWKVkjt4eX_wTO4mjjaHz3pDxc8b8/view" TargetMode="External" Id="R891e74256e794b67" /><Relationship Type="http://schemas.openxmlformats.org/officeDocument/2006/relationships/hyperlink" Target="https://drive.google.com/file/d/1FDjzqWLwoeatR5RMhag-JwF2FTXtj9iP/view" TargetMode="External" Id="R79ef3292d2844179" /><Relationship Type="http://schemas.openxmlformats.org/officeDocument/2006/relationships/hyperlink" Target="https://drive.google.com/file/d/1yglm0uPHsckPKIF3VY3HfwqUwJ_F6o1a/view" TargetMode="External" Id="R7122023524c642ca" /><Relationship Type="http://schemas.openxmlformats.org/officeDocument/2006/relationships/hyperlink" Target="https://drive.google.com/file/d/1sKREK31mVNJtBrek7VGMI-8yAHfgchNs/view" TargetMode="External" Id="Re9f74b92c96e49e4" /><Relationship Type="http://schemas.openxmlformats.org/officeDocument/2006/relationships/hyperlink" Target="https://drive.google.com/file/d/1D5gehsRv_Z-Dp5QFiNzfZY5fG48ItKGZ/view" TargetMode="External" Id="R0b3ae82952844225" /><Relationship Type="http://schemas.openxmlformats.org/officeDocument/2006/relationships/hyperlink" Target="https://drive.google.com/file/d/1ODSyyC4b_34DxyH4JSjb3d9n89EFDYiT/view" TargetMode="External" Id="Rbb0534072aa1468c" /><Relationship Type="http://schemas.openxmlformats.org/officeDocument/2006/relationships/hyperlink" Target="https://drive.google.com/file/d/1SBacjr-5IYYP54ChpvoO3fro-cSlBd5R/view" TargetMode="External" Id="Re0c3697953924f20" /><Relationship Type="http://schemas.openxmlformats.org/officeDocument/2006/relationships/hyperlink" Target="https://drive.google.com/file/d/1K2_nxm86mJABIvRzyZPEsgKPNNcSSgMN/view" TargetMode="External" Id="Rccfabc4415374d0a" /><Relationship Type="http://schemas.openxmlformats.org/officeDocument/2006/relationships/hyperlink" Target="https://drive.google.com/file/d/1uUd7M7E3QH_xTyWzXDfLTkaSnO09qxd0/view" TargetMode="External" Id="Rf63057e5abbd48a3" /><Relationship Type="http://schemas.openxmlformats.org/officeDocument/2006/relationships/hyperlink" Target="https://drive.google.com/file/d/1IRC76ATAw0nafx2ppatWAWftdjDXAJcw/view" TargetMode="External" Id="Rb40e5f9659014b9e" /><Relationship Type="http://schemas.openxmlformats.org/officeDocument/2006/relationships/hyperlink" Target="https://drive.google.com/file/d/1aZBOcV8VaLQkp-m1iDwUkWfz6gQGQBAl/view" TargetMode="External" Id="Reef99aa54a8c4bb4" /><Relationship Type="http://schemas.openxmlformats.org/officeDocument/2006/relationships/hyperlink" Target="https://drive.google.com/file/d/1Yt2_8kz21gw0IyoJRC-QT7vw_fJGTmKy/view" TargetMode="External" Id="Rfa11ad8540f44a6f" /><Relationship Type="http://schemas.openxmlformats.org/officeDocument/2006/relationships/hyperlink" Target="https://drive.google.com/file/d/1NEJPHOWSki-1o4Jt9yZGJwPPXYU5dEo7/view" TargetMode="External" Id="Rbed5b9b750a74257" /><Relationship Type="http://schemas.openxmlformats.org/officeDocument/2006/relationships/hyperlink" Target="https://drive.google.com/file/d/1NolxRpBZrYGrJq6dPj-tB1Nd7vk0cPj5/view" TargetMode="External" Id="Rb1f40faf7dc44fde" /><Relationship Type="http://schemas.openxmlformats.org/officeDocument/2006/relationships/hyperlink" Target="https://drive.google.com/file/d/1RT4d8LHnDA4mdva4yAf7MPAgZDocbOEK/view" TargetMode="External" Id="R79e26ef207054e25" /><Relationship Type="http://schemas.openxmlformats.org/officeDocument/2006/relationships/hyperlink" Target="https://drive.google.com/file/d/1GN5hk5uW0QD8cSwkBP80-bFZ9GBouUC_/view" TargetMode="External" Id="Rcf44a14cc25e47bc" /><Relationship Type="http://schemas.openxmlformats.org/officeDocument/2006/relationships/hyperlink" Target="https://drive.google.com/file/d/1DwaJsn4y3hYDmnNVey-XaCoNJ_LoSLGQ/view" TargetMode="External" Id="R39f109f2cc5b4f3f" /><Relationship Type="http://schemas.openxmlformats.org/officeDocument/2006/relationships/hyperlink" Target="https://drive.google.com/file/d/1KhnZ-YiVfL9dAu8ZwqxG7c9SKMWh5lDH/view" TargetMode="External" Id="Re54b159c3fb84c71" /><Relationship Type="http://schemas.openxmlformats.org/officeDocument/2006/relationships/hyperlink" Target="https://drive.google.com/file/d/19ND6MEaIBUcxH8DLfcagnV7laHCwD_Py/view" TargetMode="External" Id="R9122d70e27d44d04" /><Relationship Type="http://schemas.openxmlformats.org/officeDocument/2006/relationships/hyperlink" Target="https://drive.google.com/file/d/1vKO8I9jJlHkOkjzPobfarw7gSZFW1kSy/view" TargetMode="External" Id="Ra764555e66164de2" /><Relationship Type="http://schemas.openxmlformats.org/officeDocument/2006/relationships/hyperlink" Target="https://drive.google.com/file/d/1M95q8PAf2rVWUQ4j6tP1DsQ6712Cwz41/view" TargetMode="External" Id="Rd939fe567b7e41a9" /><Relationship Type="http://schemas.openxmlformats.org/officeDocument/2006/relationships/hyperlink" Target="https://drive.google.com/file/d/1Dvw-KX3ddNO0mHeGpUeESjUA641vbpUS/view" TargetMode="External" Id="R7bfa77411c344f66" /><Relationship Type="http://schemas.openxmlformats.org/officeDocument/2006/relationships/hyperlink" Target="https://drive.google.com/file/d/1PhvdY1XWtl4NND5tSUb44KV0LhkxzuVg/view" TargetMode="External" Id="Rf25bae51f15b4990" /><Relationship Type="http://schemas.openxmlformats.org/officeDocument/2006/relationships/hyperlink" Target="https://drive.google.com/file/d/1OfYuklVeozhZNgH8aBv68_-HT7bpFJsi/view" TargetMode="External" Id="R270ac32e5adb41fd" /><Relationship Type="http://schemas.openxmlformats.org/officeDocument/2006/relationships/hyperlink" Target="https://drive.google.com/file/d/197JbEVJQa05h0ES5tu2EQuzx7VL4Cpds/view" TargetMode="External" Id="Rfb75b042e4264494" /><Relationship Type="http://schemas.openxmlformats.org/officeDocument/2006/relationships/hyperlink" Target="https://drive.google.com/file/d/1iD2FnIpWKQrQ0yocRaBx5C670yWXHZcy/view" TargetMode="External" Id="R3ea93821e73e4ee7" /><Relationship Type="http://schemas.openxmlformats.org/officeDocument/2006/relationships/hyperlink" Target="https://drive.google.com/file/d/1vD4RYtwXNgoj-J0vdbeWXAWDTxC0P20C/view" TargetMode="External" Id="R584b5410e90b4371" /><Relationship Type="http://schemas.openxmlformats.org/officeDocument/2006/relationships/hyperlink" Target="https://drive.google.com/file/d/1_hb3OWBI_EjSJM5lvrGmQrWzkPCtz5oF/view" TargetMode="External" Id="Rf8c752de422b4ad6" /><Relationship Type="http://schemas.openxmlformats.org/officeDocument/2006/relationships/hyperlink" Target="https://drive.google.com/file/d/1Rn723oYBwuFdwdwekVZEiywySsU1rQ0O/view" TargetMode="External" Id="R70da3f9cb5ab4b44" /><Relationship Type="http://schemas.openxmlformats.org/officeDocument/2006/relationships/hyperlink" Target="https://drive.google.com/file/d/1iNHBJvDMwOta7zC_cB0crhnbqLZz0LlO/view" TargetMode="External" Id="R060e3a384cb04cf9" /><Relationship Type="http://schemas.openxmlformats.org/officeDocument/2006/relationships/hyperlink" Target="https://drive.google.com/file/d/1L5LVVgaCKGWT3zH3RYAqgBS-aLFHHkaL/view" TargetMode="External" Id="R187a1f14f9024a4d" /><Relationship Type="http://schemas.openxmlformats.org/officeDocument/2006/relationships/hyperlink" Target="https://drive.google.com/file/d/1eef8L2XNNyKL0G_RUJwVl4kVG5pMJikK/view" TargetMode="External" Id="Rcc1b11d8088c456f" /><Relationship Type="http://schemas.openxmlformats.org/officeDocument/2006/relationships/hyperlink" Target="https://drive.google.com/file/d/1IfxzgcZbG79jZbo46bsfWvWhVbCSq2yz/view" TargetMode="External" Id="R361f695c3c1d4ddb" /><Relationship Type="http://schemas.openxmlformats.org/officeDocument/2006/relationships/hyperlink" Target="https://drive.google.com/file/d/1Gy7zPzcbrF7M6IpXYaqUNvaIOVUPLeZR/view" TargetMode="External" Id="R3d431a3708c944fe" /><Relationship Type="http://schemas.openxmlformats.org/officeDocument/2006/relationships/hyperlink" Target="https://drive.google.com/file/d/1Hz2UcbVKL1YjwkimAJYsBQxIzHBy5YhU/view" TargetMode="External" Id="Rfe4ebf5f2d5f4cfd" /><Relationship Type="http://schemas.openxmlformats.org/officeDocument/2006/relationships/hyperlink" Target="https://drive.google.com/file/d/1Af4wwiFhQsr65RjRFzcD2Gp40GggTJzB/view" TargetMode="External" Id="R3607e51668ba49c7" /><Relationship Type="http://schemas.openxmlformats.org/officeDocument/2006/relationships/hyperlink" Target="https://drive.google.com/file/d/1bjlSzqwJ4xF7jCUkZDmm_lT-3_uUZNI4/view" TargetMode="External" Id="R0749481e8c114c0e" /><Relationship Type="http://schemas.openxmlformats.org/officeDocument/2006/relationships/hyperlink" Target="https://drive.google.com/file/d/10eF7bK-vbwl1hUoWyRwc09Dn-io4QspT/view" TargetMode="External" Id="Rbe85b011991545b3" /><Relationship Type="http://schemas.openxmlformats.org/officeDocument/2006/relationships/hyperlink" Target="https://drive.google.com/file/d/1XCM7ctWzdGlVYGinOAq-P1Abjg8BfAsA/view" TargetMode="External" Id="R92b55057752946b3" /><Relationship Type="http://schemas.openxmlformats.org/officeDocument/2006/relationships/hyperlink" Target="https://drive.google.com/file/d/1rcRR79Gl8ZNYPm72rLf23xmzSTQhi7EX/view" TargetMode="External" Id="R8896f46b2936463b" /><Relationship Type="http://schemas.openxmlformats.org/officeDocument/2006/relationships/hyperlink" Target="https://drive.google.com/file/d/1j9WPPsfAhFSQfIxJbTzaWr4OUPw1qZJb/view" TargetMode="External" Id="R0a6170f4961e4490" /><Relationship Type="http://schemas.openxmlformats.org/officeDocument/2006/relationships/hyperlink" Target="https://drive.google.com/file/d/1HG9iBfBdHJ56EeGKQfL6CSfbTnzmkOtF/view" TargetMode="External" Id="R45d781a00ad248f5" /><Relationship Type="http://schemas.openxmlformats.org/officeDocument/2006/relationships/hyperlink" Target="https://drive.google.com/file/d/1QPtR4SaS0nNnmV5DW7oVx9RufSk2oOyh/view" TargetMode="External" Id="R2c329e02bfa743be" /><Relationship Type="http://schemas.openxmlformats.org/officeDocument/2006/relationships/hyperlink" Target="https://drive.google.com/file/d/13PtX7InlqPlkdjdpeLnMgLPi6DQjEihH/view" TargetMode="External" Id="R32f29c864e64455a" /><Relationship Type="http://schemas.openxmlformats.org/officeDocument/2006/relationships/hyperlink" Target="https://drive.google.com/file/d/1F2hfgRz6GYYSeV46Lvw1oNK2E-4Ff9y9/view" TargetMode="External" Id="Rc9cb495898964d69" /><Relationship Type="http://schemas.openxmlformats.org/officeDocument/2006/relationships/hyperlink" Target="https://drive.google.com/file/d/1cIsgLtgjVorIFIaqgg7sKtZPQN5UpB6E/view" TargetMode="External" Id="Rd0d5294e23da448f" /><Relationship Type="http://schemas.openxmlformats.org/officeDocument/2006/relationships/hyperlink" Target="https://drive.google.com/file/d/1SIuMqTI2lbC2RQ4GrtfRoOM1tzSIBUOR/view" TargetMode="External" Id="R53a4ce063ab64b90" /><Relationship Type="http://schemas.openxmlformats.org/officeDocument/2006/relationships/hyperlink" Target="https://drive.google.com/file/d/1kBdMqzDvkVSHiUtkbf_SqxeOEtpktGgX/view" TargetMode="External" Id="Re95629a4b869409b" /><Relationship Type="http://schemas.openxmlformats.org/officeDocument/2006/relationships/hyperlink" Target="https://drive.google.com/file/d/1XiVKSY0Jca2n5H1Em9U6eavFqdMtPBxn/view" TargetMode="External" Id="R06af48f4719c417b" /><Relationship Type="http://schemas.openxmlformats.org/officeDocument/2006/relationships/hyperlink" Target="https://drive.google.com/file/d/1U4Hg4zWGFwdXu1FClpmTrllY861yGGZJ/view" TargetMode="External" Id="R0ca212931c8e4266" /><Relationship Type="http://schemas.openxmlformats.org/officeDocument/2006/relationships/hyperlink" Target="https://drive.google.com/file/d/1hVrhbgSir_3a92L5Hl6CoZ8baRz6BH12/view" TargetMode="External" Id="R0aac8892da654b07" /><Relationship Type="http://schemas.openxmlformats.org/officeDocument/2006/relationships/hyperlink" Target="https://drive.google.com/file/d/14XmMjI2qteB_qHvRog47A_NJa0Y3znQm/view" TargetMode="External" Id="Rbeff67742bc343f6" /><Relationship Type="http://schemas.openxmlformats.org/officeDocument/2006/relationships/hyperlink" Target="https://drive.google.com/file/d/1Zx0aftST8Wzy4PseGw5noa19IzZCHWFB/view" TargetMode="External" Id="Rf7d723f9fbca4ec8" /><Relationship Type="http://schemas.openxmlformats.org/officeDocument/2006/relationships/hyperlink" Target="https://drive.google.com/file/d/1jTRavpj39ENKB8eeOwEUDnNkYNs4F4vo/view" TargetMode="External" Id="R22c11082439c49aa" /><Relationship Type="http://schemas.openxmlformats.org/officeDocument/2006/relationships/hyperlink" Target="https://drive.google.com/file/d/1mpgbJ1fBxNTZ3IvPcIGxgez4iAHhnWkI/view" TargetMode="External" Id="Rf2d15b7ae7124740" /><Relationship Type="http://schemas.openxmlformats.org/officeDocument/2006/relationships/hyperlink" Target="https://drive.google.com/file/d/1nCJMg7JDzNUC9GJ3wW5P_03KQ7CEqjG1/view" TargetMode="External" Id="R443a08d472fc4e91" /><Relationship Type="http://schemas.openxmlformats.org/officeDocument/2006/relationships/hyperlink" Target="https://drive.google.com/file/d/1aZFI4rqzhQr1IDPsSNcApTn4Gr85eOQl/view" TargetMode="External" Id="Rdc12e9060e1e4c83" /><Relationship Type="http://schemas.openxmlformats.org/officeDocument/2006/relationships/hyperlink" Target="https://drive.google.com/file/d/1p-Y2WpSuvxBEpD4sQXQLVaAFjZPRN51Q/view" TargetMode="External" Id="R5eb00a909c4d40ab" /><Relationship Type="http://schemas.openxmlformats.org/officeDocument/2006/relationships/hyperlink" Target="https://drive.google.com/file/d/11ASIKuRlF9pN2iGNbk-Mscl_dV256_G0/view" TargetMode="External" Id="R5ef15cfae5754bf9" /><Relationship Type="http://schemas.openxmlformats.org/officeDocument/2006/relationships/hyperlink" Target="https://drive.google.com/file/d/18G4CMN4dYmoz_vCTTBs4xxEGZ0ka58i_/view" TargetMode="External" Id="R0608bdb133af4517" /><Relationship Type="http://schemas.openxmlformats.org/officeDocument/2006/relationships/hyperlink" Target="https://drive.google.com/file/d/1HWoCPzP_S0OMv-RNEPlVPXqBbXwZODcZ/view" TargetMode="External" Id="R63192579eed04e4c" /><Relationship Type="http://schemas.openxmlformats.org/officeDocument/2006/relationships/hyperlink" Target="https://drive.google.com/file/d/1cy4Hy02QQG34js_DaDF-470PZsOOcdL7/view" TargetMode="External" Id="Rc603dd04e8dd4d09" /><Relationship Type="http://schemas.openxmlformats.org/officeDocument/2006/relationships/hyperlink" Target="https://drive.google.com/file/d/1ucXZ43CPLfQplc0E6JCQnIMuB_g5twrF/view" TargetMode="External" Id="R501e8a9055d4474a" /><Relationship Type="http://schemas.openxmlformats.org/officeDocument/2006/relationships/hyperlink" Target="https://drive.google.com/file/d/18yvy46MH1RxA_V_iBXcEFT8KaGzHA_e4/view" TargetMode="External" Id="Rbc0d52933cbf44c3" /><Relationship Type="http://schemas.openxmlformats.org/officeDocument/2006/relationships/hyperlink" Target="https://drive.google.com/file/d/1Wk4q7ump02iy6-vFxYdC2V4vankMQHg-/view" TargetMode="External" Id="R547b57d6ca2b4f75" /><Relationship Type="http://schemas.openxmlformats.org/officeDocument/2006/relationships/hyperlink" Target="https://drive.google.com/file/d/1obEUEx1yLaAGVFte5bxx15LqnoH3k47L/view" TargetMode="External" Id="R7292ad3d2277404b" /><Relationship Type="http://schemas.openxmlformats.org/officeDocument/2006/relationships/hyperlink" Target="https://drive.google.com/file/d/1tkUpVStWyutuf-r13ilGqCYbO0yYlv64/view" TargetMode="External" Id="R69e5454124f94e2a" /><Relationship Type="http://schemas.openxmlformats.org/officeDocument/2006/relationships/hyperlink" Target="https://drive.google.com/file/d/19UPv8I7UN7ZpIUtdBkpVbfwp57p4t2CI/view" TargetMode="External" Id="Rb3d1d3e9b46842e3" /><Relationship Type="http://schemas.openxmlformats.org/officeDocument/2006/relationships/hyperlink" Target="https://drive.google.com/file/d/1iHMc_eenNXIO4dvEJVt6czA4JBGxB1_s/view" TargetMode="External" Id="R14fac0d1d7b84fd3" /><Relationship Type="http://schemas.openxmlformats.org/officeDocument/2006/relationships/hyperlink" Target="https://drive.google.com/file/d/16MQ9bXtIC-Q1ZZ9xOfLTDLbX1fqIhefU/view" TargetMode="External" Id="Re3f61294a3f348e7" /><Relationship Type="http://schemas.openxmlformats.org/officeDocument/2006/relationships/hyperlink" Target="https://drive.google.com/file/d/1kWoRTbGlkDecDi_Qt3SiVAVIAW6G4RGO/view" TargetMode="External" Id="Rcd09023cf2484c7c" /><Relationship Type="http://schemas.openxmlformats.org/officeDocument/2006/relationships/hyperlink" Target="https://drive.google.com/file/d/1p76VRTqMYGqv8mxrH0n65a5hLTkFXYpL/view" TargetMode="External" Id="R1deb1fdc8e09485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hyperlink" Target="https://drive.google.com/file/d/1b8XPu7s96btsM7kC2DnIvHAqSEYK4fMq/view" TargetMode="External" Id="Re229b8883e7d46c3" /><Relationship Type="http://schemas.openxmlformats.org/officeDocument/2006/relationships/hyperlink" Target="https://drive.google.com/file/d/1XYBracOwJ5hEmN5WnRIKYu9aaTf-uf4N/view" TargetMode="External" Id="R0149b40bd7d9450a" /><Relationship Type="http://schemas.openxmlformats.org/officeDocument/2006/relationships/hyperlink" Target="https://drive.google.com/file/d/1U6hGXxXtOmOcuUPJuA3weZJhIzLp6HzJ/view" TargetMode="External" Id="R474ecc8095934a2c" /><Relationship Type="http://schemas.openxmlformats.org/officeDocument/2006/relationships/hyperlink" Target="https://drive.google.com/file/d/10FO8FvbWutqTDM23lidXUY2GsTq0a4BX/view" TargetMode="External" Id="R6dbf72403a6e4644" /><Relationship Type="http://schemas.openxmlformats.org/officeDocument/2006/relationships/hyperlink" Target="https://drive.google.com/file/d/1EnddbARlG7Mniuxi53h8UCfaAKRRr0KI/view" TargetMode="External" Id="Rf86ebe44f393487b" /><Relationship Type="http://schemas.openxmlformats.org/officeDocument/2006/relationships/hyperlink" Target="https://drive.google.com/file/d/1CK0T6IoepdttTNj85DBxpJToZzft2Rgd/view" TargetMode="External" Id="R6bc52f5c63484fa6" /><Relationship Type="http://schemas.openxmlformats.org/officeDocument/2006/relationships/hyperlink" Target="https://drive.google.com/file/d/1Qc-WV6GAqvyYYCh8m66sKiLQIDultCKJ/view" TargetMode="External" Id="R5f69b77d8cf2420d" /><Relationship Type="http://schemas.openxmlformats.org/officeDocument/2006/relationships/hyperlink" Target="https://drive.google.com/file/d/1nUA3yUncix8EP7w4VVIbri7ZHKXve3wl/view" TargetMode="External" Id="Rb4228ab69d1f489b" /><Relationship Type="http://schemas.openxmlformats.org/officeDocument/2006/relationships/hyperlink" Target="https://drive.google.com/file/d/1PdaFFaIe6ZylTcZU0UlvSwKHZ0Q8Onhn/view" TargetMode="External" Id="R1958001403984e10" /><Relationship Type="http://schemas.openxmlformats.org/officeDocument/2006/relationships/hyperlink" Target="https://drive.google.com/file/d/19p31_HgtC8is9B3coFpzXBMY8VjLcm6g/view" TargetMode="External" Id="R82c29a8721254886" /><Relationship Type="http://schemas.openxmlformats.org/officeDocument/2006/relationships/hyperlink" Target="https://drive.google.com/file/d/1OaZEQIw_1i2BRDVohKVY24C8MQsz7Z25/view" TargetMode="External" Id="R34d9b4219a4648f5" /><Relationship Type="http://schemas.openxmlformats.org/officeDocument/2006/relationships/hyperlink" Target="https://drive.google.com/file/d/1SKyy__44llq0WnVIg7CBKWjibzu2vo0k/view" TargetMode="External" Id="R827561dcc27c4350" /><Relationship Type="http://schemas.openxmlformats.org/officeDocument/2006/relationships/hyperlink" Target="https://drive.google.com/file/d/1WAE-1-91g8i7D3khpuR8x5BMVEWRLkOl/view" TargetMode="External" Id="Raec44d6d230646e0" /><Relationship Type="http://schemas.openxmlformats.org/officeDocument/2006/relationships/hyperlink" Target="https://drive.google.com/file/d/1R1c7z948s6tlLdRcmUysLZ5StbOmC2dc/view" TargetMode="External" Id="Re64266105fff4342" /><Relationship Type="http://schemas.openxmlformats.org/officeDocument/2006/relationships/hyperlink" Target="https://drive.google.com/file/d/1zttpkVZw2gabK7zl_Uo1UPIdhbkxWwtp/view" TargetMode="External" Id="Rd84b0dd6bfa84740" /><Relationship Type="http://schemas.openxmlformats.org/officeDocument/2006/relationships/hyperlink" Target="https://drive.google.com/file/d/1zVswB2ow57sVRNh13wAlHiorof_-dQ_a/view" TargetMode="External" Id="Rf047bf322a774927" /><Relationship Type="http://schemas.openxmlformats.org/officeDocument/2006/relationships/hyperlink" Target="https://drive.google.com/file/d/1ej-j1zh_oIS_QZ3vpi6AtVhhvdbqXVkA/view" TargetMode="External" Id="R7cc6ab71004f442c" /><Relationship Type="http://schemas.openxmlformats.org/officeDocument/2006/relationships/hyperlink" Target="https://drive.google.com/file/d/1sjnoKOazvxsszmdDFF_vloxapMkYgWul/view" TargetMode="External" Id="R8f254790f00d4a90" /><Relationship Type="http://schemas.openxmlformats.org/officeDocument/2006/relationships/hyperlink" Target="https://drive.google.com/file/d/1056eCFC8Ql8iV3_zHjPtBsRDYwsQ7RRU/view" TargetMode="External" Id="R669e64f6e1764eaa" /><Relationship Type="http://schemas.openxmlformats.org/officeDocument/2006/relationships/hyperlink" Target="https://drive.google.com/file/d/10zTrY5nSb3yyn9ywPDbFtOuCEQ4fFNgT/view" TargetMode="External" Id="R2fe46970259f4d16" /><Relationship Type="http://schemas.openxmlformats.org/officeDocument/2006/relationships/hyperlink" Target="https://drive.google.com/file/d/11iP34zA3XuGZEK1mfjb5aqjC0MXU-WNF/view" TargetMode="External" Id="Rd0dafc89e2a64b81" /><Relationship Type="http://schemas.openxmlformats.org/officeDocument/2006/relationships/hyperlink" Target="https://drive.google.com/file/d/1OQu6jzZtn5TC80idYL7PmGFSwTNzFbtr/view" TargetMode="External" Id="R2b4d78b3cf1f4f9d" /><Relationship Type="http://schemas.openxmlformats.org/officeDocument/2006/relationships/hyperlink" Target="https://drive.google.com/file/d/1SPfxykV8HgAM_l5Vu9YCMS6IpwoJp60M/view" TargetMode="External" Id="R06532b3c1ba14021" /><Relationship Type="http://schemas.openxmlformats.org/officeDocument/2006/relationships/hyperlink" Target="https://drive.google.com/file/d/1zqDXve89rfODIECLyPnbMR-dHY1Y-zG6/view" TargetMode="External" Id="R06c114f34c61473b" /><Relationship Type="http://schemas.openxmlformats.org/officeDocument/2006/relationships/hyperlink" Target="https://drive.google.com/file/d/19HLzHpr0g38DUlCBMRoZvBLwWhI3cO_-/view" TargetMode="External" Id="R4acc165484e04e3c" /><Relationship Type="http://schemas.openxmlformats.org/officeDocument/2006/relationships/hyperlink" Target="https://drive.google.com/file/d/1fdjHFU0LJWLbZAsQlaIvDk--vn0G4OSw/view" TargetMode="External" Id="Rdcaa19eb3b1240ce" /><Relationship Type="http://schemas.openxmlformats.org/officeDocument/2006/relationships/hyperlink" Target="https://drive.google.com/file/d/1m8eLCjFkv7U6P2TxzQsP6EkPraqVuiQh/view" TargetMode="External" Id="R16f3992f1db4432f" /><Relationship Type="http://schemas.openxmlformats.org/officeDocument/2006/relationships/hyperlink" Target="https://drive.google.com/file/d/1JYPPVkg-R7ylq3Q6JZUdqww1GfeQJWDB/view" TargetMode="External" Id="R140c9048825649c9" /><Relationship Type="http://schemas.openxmlformats.org/officeDocument/2006/relationships/hyperlink" Target="https://drive.google.com/file/d/1DVU4ystBXMnHAwnTXRiwp7XXSwBhIkPt/view" TargetMode="External" Id="R69da63562bc44855" /><Relationship Type="http://schemas.openxmlformats.org/officeDocument/2006/relationships/hyperlink" Target="https://drive.google.com/file/d/13lheN4K7Ou7Otw6XlV_XRmQmsIs0Njth/view" TargetMode="External" Id="R16157abda2714531" /><Relationship Type="http://schemas.openxmlformats.org/officeDocument/2006/relationships/hyperlink" Target="https://drive.google.com/file/d/1GR4Z0jbLPJ_Va1JLpz6_LaMOSuQET2Vc/view" TargetMode="External" Id="R04ce9eec232a4638" /><Relationship Type="http://schemas.openxmlformats.org/officeDocument/2006/relationships/hyperlink" Target="https://drive.google.com/file/d/13hf3hvqANE4CmyGUOZLP_b8AJLnk-ebk/view" TargetMode="External" Id="R0e0fd86800334e15" /><Relationship Type="http://schemas.openxmlformats.org/officeDocument/2006/relationships/hyperlink" Target="https://drive.google.com/file/d/1_WbE5fF0uScGY2F8Zi86rwWYM35lr_BS/view" TargetMode="External" Id="R7e0019f75e16448e" /><Relationship Type="http://schemas.openxmlformats.org/officeDocument/2006/relationships/hyperlink" Target="https://drive.google.com/file/d/1ZTDKQX8Bz60bD4z5Kq2ntX3eZLCFWWfR/view" TargetMode="External" Id="Rf667bba8e59c44ca" /><Relationship Type="http://schemas.openxmlformats.org/officeDocument/2006/relationships/hyperlink" Target="https://drive.google.com/file/d/1ySNSQ2NIlDjAEAX0OuMMZYjD8Kz0lYry/view" TargetMode="External" Id="R64a5889b4c194984" /><Relationship Type="http://schemas.openxmlformats.org/officeDocument/2006/relationships/hyperlink" Target="https://drive.google.com/file/d/1SKDJsQnmETn5j27nR1jtAP0Ul6SFvm2P/view" TargetMode="External" Id="R24d1c0889bf24e43" /><Relationship Type="http://schemas.openxmlformats.org/officeDocument/2006/relationships/hyperlink" Target="https://drive.google.com/file/d/1tZf3VocVflBVOSvH6xFRW8Sg5i1coLm8/view" TargetMode="External" Id="R910dc81c11e24ccb" /><Relationship Type="http://schemas.openxmlformats.org/officeDocument/2006/relationships/hyperlink" Target="https://drive.google.com/file/d/11NQZn-tyTasrYFpDLd_PbvV3PObkDnBF/view" TargetMode="External" Id="R80a9ae29f22f488d" /><Relationship Type="http://schemas.openxmlformats.org/officeDocument/2006/relationships/hyperlink" Target="https://drive.google.com/file/d/1QG7JBVejg0azieSiXcMBzywrKPh4Av0k/view" TargetMode="External" Id="Rb314dc45e2c844ee" /><Relationship Type="http://schemas.openxmlformats.org/officeDocument/2006/relationships/hyperlink" Target="https://drive.google.com/file/d/1NMfp7JUvHj9_VQUwzbDoIrDDlgFoNwj9/view" TargetMode="External" Id="Re0ed459d20bf4621" /><Relationship Type="http://schemas.openxmlformats.org/officeDocument/2006/relationships/hyperlink" Target="https://drive.google.com/file/d/1BaZuHoleTgGdN_ky1lkoUK_jipn7wc27/view" TargetMode="External" Id="Rda575d0722244ee9" /><Relationship Type="http://schemas.openxmlformats.org/officeDocument/2006/relationships/hyperlink" Target="https://drive.google.com/file/d/1H-cB5NW9Ga-Ws6AwkwdC8obr5C6ijuYI/view" TargetMode="External" Id="Rd2a8dfc3f50640af" /><Relationship Type="http://schemas.openxmlformats.org/officeDocument/2006/relationships/hyperlink" Target="https://drive.google.com/file/d/1N5ySRltHiZ1mLnDAhs6aYatqf_vV5aiF/view" TargetMode="External" Id="R2e4a560cd8e74b0e" /><Relationship Type="http://schemas.openxmlformats.org/officeDocument/2006/relationships/hyperlink" Target="https://drive.google.com/file/d/1xWbB-ffuEDnNTwHYfF1Wa671zpWYKTN6/view" TargetMode="External" Id="Rb73016088ed74d89" /><Relationship Type="http://schemas.openxmlformats.org/officeDocument/2006/relationships/hyperlink" Target="https://drive.google.com/file/d/1XzOx_240sdJW6f4sew-V_gHLDSWS_mWq/view" TargetMode="External" Id="R318a4eeef3e14a94" /><Relationship Type="http://schemas.openxmlformats.org/officeDocument/2006/relationships/hyperlink" Target="https://drive.google.com/file/d/1xoP2Rujyzc6hXDTjOmcPLjqd9VWk6ZLg/view" TargetMode="External" Id="Refa310a3b5fa4906" /><Relationship Type="http://schemas.openxmlformats.org/officeDocument/2006/relationships/hyperlink" Target="https://drive.google.com/file/d/1b07HofSi0yuhANQTfJzENY62V6mCf0OX/view" TargetMode="External" Id="R8d3d18a94d024af5" /><Relationship Type="http://schemas.openxmlformats.org/officeDocument/2006/relationships/hyperlink" Target="https://drive.google.com/file/d/1dFRAxe9TrraduNVo6TGbAefLfTOkh7zo/view" TargetMode="External" Id="Rd9bcbe494abf4e61" /><Relationship Type="http://schemas.openxmlformats.org/officeDocument/2006/relationships/hyperlink" Target="https://drive.google.com/file/d/1Shl46JniCcbC-GaX7zStaBnaJmMsSzNT/view" TargetMode="External" Id="R8e6417ef9cb448fa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5" width="11" style="29" customWidth="1"/>
    <x:col min="6" max="6" width="26" style="29" customWidth="1"/>
    <x:col min="7" max="7" width="44" style="29" customWidth="1"/>
    <x:col min="8" max="8" width="18" style="29" customWidth="1"/>
    <x:col min="9" max="9" width="20" style="29" customWidth="1"/>
    <x:col min="10" max="10" width="16" style="29" customWidth="1"/>
  </x:cols>
  <x:sheetData>
    <x:row r="1" s="29" customFormat="1" ht="17.350000381469727" customHeight="1">
      <x:c r="A1" s="30" t="inlineStr">
        <x:is>
          <x:t xml:space="preserve">Índice bíblico sinótico — Hinário Católico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</x:t>
        </x:is>
      </x:c>
    </x:row>
    <x:row r="4" s="29" customFormat="1" ht="30" customHeight="1">
      <x:c r="A4" s="32" t="inlineStr">
        <x:is>
          <x:t xml:space="preserve">Mateus</x:t>
        </x:is>
      </x:c>
      <x:c r="B4" s="32" t="inlineStr">
        <x:is>
          <x:t xml:space="preserve">Marcos</x:t>
        </x:is>
      </x:c>
      <x:c r="C4" s="32" t="inlineStr">
        <x:is>
          <x:t xml:space="preserve">Lucas</x:t>
        </x:is>
      </x:c>
      <x:c r="D4" s="32" t="inlineStr">
        <x:is>
          <x:t xml:space="preserve">João</x:t>
        </x:is>
      </x:c>
      <x:c r="E4" s="32" t="inlineStr">
        <x:is>
          <x:t xml:space="preserve">Estrofes</x:t>
        </x:is>
      </x:c>
      <x:c r="F4" s="32" t="inlineStr">
        <x:is>
          <x:t xml:space="preserve">Ocasião / Localização</x:t>
        </x:is>
      </x:c>
      <x:c r="G4" s="32" t="inlineStr">
        <x:is>
          <x:t xml:space="preserve">Letra</x:t>
        </x:is>
      </x:c>
      <x:c r="H4" s="32" t="inlineStr">
        <x:is>
          <x:t xml:space="preserve">Coleção</x:t>
        </x:is>
      </x:c>
      <x:c r="I4" s="32" t="inlineStr">
        <x:is>
          <x:t xml:space="preserve">Tipo</x:t>
        </x:is>
      </x:c>
      <x:c r="J4" s="32" t="inlineStr">
        <x:is>
          <x:t xml:space="preserve">Partitura</x:t>
        </x:is>
      </x:c>
    </x:row>
    <x:row r="5" s="29" customFormat="1" ht="23.850000381469727" customHeight="1">
      <x:c r="A5" s="33" t="inlineStr">
        <x:is>
          <x:t xml:space="preserve">1,18-25</x:t>
        </x:is>
      </x:c>
      <x:c r="B5" s="33" t="n"/>
      <x:c r="C5" s="33" t="n"/>
      <x:c r="D5" s="33" t="n"/>
      <x:c r="E5" s="33" t="n"/>
      <x:c r="F5" s="34" t="n"/>
      <x:c r="G5" s="34" t="inlineStr">
        <x:is>
          <x:t xml:space="preserve">São José, homem do silêncio e da escuta</x:t>
        </x:is>
      </x:c>
      <x:c r="H5" s="34" t="inlineStr">
        <x:is>
          <x:t xml:space="preserve">Pe. Weber (volumes) · vol. 7</x:t>
        </x:is>
      </x:c>
      <x:c r="I5" s="34" t="inlineStr">
        <x:is>
          <x:t xml:space="preserve">Canto dos volumes</x:t>
        </x:is>
      </x:c>
      <x:c r="J5" s="35" t="inlineStr">
        <x:is>
          <x:t xml:space="preserve">abrir partitura</x:t>
        </x:is>
      </x:c>
    </x:row>
    <x:row r="6" s="29" customFormat="1" ht="15" customHeight="1">
      <x:c r="A6" s="36" t="inlineStr">
        <x:is>
          <x:t xml:space="preserve">1,23</x:t>
        </x:is>
      </x:c>
      <x:c r="B6" s="36" t="n"/>
      <x:c r="C6" s="36" t="inlineStr">
        <x:is>
          <x:t xml:space="preserve">1,31</x:t>
        </x:is>
      </x:c>
      <x:c r="D6" s="36" t="n"/>
      <x:c r="E6" s="36" t="inlineStr">
        <x:is>
          <x:t xml:space="preserve">Lc 1, 46</x:t>
        </x:is>
      </x:c>
      <x:c r="F6" s="37" t="inlineStr">
        <x:is>
          <x:t xml:space="preserve">4 Adv. A</x:t>
        </x:is>
      </x:c>
      <x:c r="G6" s="37" t="inlineStr">
        <x:is>
          <x:t xml:space="preserve">A Virgem conceberá</x:t>
        </x:is>
      </x:c>
      <x:c r="H6" s="37" t="inlineStr">
        <x:is>
          <x:t xml:space="preserve">Pe. Weber</x:t>
        </x:is>
      </x:c>
      <x:c r="I6" s="37" t="inlineStr">
        <x:is>
          <x:t xml:space="preserve">Canto do Evangelho</x:t>
        </x:is>
      </x:c>
      <x:c r="J6" s="38" t="inlineStr">
        <x:is>
          <x:t xml:space="preserve">abrir partitura</x:t>
        </x:is>
      </x:c>
    </x:row>
    <x:row r="7" s="29" customFormat="1" ht="23.850000381469727" customHeight="1">
      <x:c r="A7" s="33" t="inlineStr">
        <x:is>
          <x:t xml:space="preserve">1,23</x:t>
        </x:is>
      </x:c>
      <x:c r="B7" s="33" t="n"/>
      <x:c r="C7" s="33" t="n"/>
      <x:c r="D7" s="33" t="n"/>
      <x:c r="E7" s="33" t="n"/>
      <x:c r="F7" s="34" t="inlineStr">
        <x:is>
          <x:t xml:space="preserve">Advento e Ns. Sra.</x:t>
        </x:is>
      </x:c>
      <x:c r="G7" s="34" t="inlineStr">
        <x:is>
          <x:t xml:space="preserve">Uma virgem</x:t>
        </x:is>
      </x:c>
      <x:c r="H7" s="34" t="inlineStr">
        <x:is>
          <x:t xml:space="preserve">Pe. Weber (volumes) · vol. 12</x:t>
        </x:is>
      </x:c>
      <x:c r="I7" s="34" t="inlineStr">
        <x:is>
          <x:t xml:space="preserve">Canto dos volumes</x:t>
        </x:is>
      </x:c>
      <x:c r="J7" s="35" t="inlineStr">
        <x:is>
          <x:t xml:space="preserve">abrir partitura</x:t>
        </x:is>
      </x:c>
    </x:row>
    <x:row r="8" s="29" customFormat="1" ht="23.850000381469727" customHeight="1">
      <x:c r="A8" s="33" t="inlineStr">
        <x:is>
          <x:t xml:space="preserve">1,23</x:t>
        </x:is>
      </x:c>
      <x:c r="B8" s="33" t="n"/>
      <x:c r="C8" s="33" t="n"/>
      <x:c r="D8" s="33" t="n"/>
      <x:c r="E8" s="33" t="n"/>
      <x:c r="F8" s="34" t="n"/>
      <x:c r="G8" s="34" t="inlineStr">
        <x:is>
          <x:t xml:space="preserve">Emanuel Deus-conosco</x:t>
        </x:is>
      </x:c>
      <x:c r="H8" s="34" t="inlineStr">
        <x:is>
          <x:t xml:space="preserve">Pe. Weber (volumes) · vol. 2</x:t>
        </x:is>
      </x:c>
      <x:c r="I8" s="34" t="inlineStr">
        <x:is>
          <x:t xml:space="preserve">Canto dos volumes</x:t>
        </x:is>
      </x:c>
      <x:c r="J8" s="35" t="inlineStr">
        <x:is>
          <x:t xml:space="preserve">abrir partitura</x:t>
        </x:is>
      </x:c>
    </x:row>
    <x:row r="9" s="29" customFormat="1" ht="23.850000381469727" customHeight="1">
      <x:c r="A9" s="36" t="inlineStr">
        <x:is>
          <x:t xml:space="preserve">2,1-11</x:t>
        </x:is>
      </x:c>
      <x:c r="B9" s="36" t="n"/>
      <x:c r="C9" s="36" t="n"/>
      <x:c r="D9" s="36" t="n"/>
      <x:c r="E9" s="36" t="inlineStr">
        <x:is>
          <x:t xml:space="preserve">Sl 97</x:t>
        </x:is>
      </x:c>
      <x:c r="F9" s="37" t="inlineStr">
        <x:is>
          <x:t xml:space="preserve">Natal; Comunhão ou Entrada</x:t>
        </x:is>
      </x:c>
      <x:c r="G9" s="37" t="inlineStr">
        <x:is>
          <x:t xml:space="preserve">Natal em segredo, revelado por Deus, adorado pelos cristãos</x:t>
        </x:is>
      </x:c>
      <x:c r="H9" s="37" t="inlineStr">
        <x:is>
          <x:t xml:space="preserve">Pe. Weber (volumes) · vol. 3</x:t>
        </x:is>
      </x:c>
      <x:c r="I9" s="37" t="inlineStr">
        <x:is>
          <x:t xml:space="preserve">Canto dos volumes</x:t>
        </x:is>
      </x:c>
      <x:c r="J9" s="38" t="inlineStr">
        <x:is>
          <x:t xml:space="preserve">abrir partitura</x:t>
        </x:is>
      </x:c>
    </x:row>
    <x:row r="10" s="29" customFormat="1" ht="23.850000381469727" customHeight="1">
      <x:c r="A10" s="33" t="inlineStr">
        <x:is>
          <x:t xml:space="preserve">2,2</x:t>
        </x:is>
      </x:c>
      <x:c r="B10" s="33" t="n"/>
      <x:c r="C10" s="33" t="n"/>
      <x:c r="D10" s="33" t="n"/>
      <x:c r="E10" s="33" t="n"/>
      <x:c r="F10" s="34" t="inlineStr">
        <x:is>
          <x:t xml:space="preserve">Natal</x:t>
        </x:is>
      </x:c>
      <x:c r="G10" s="34" t="inlineStr">
        <x:is>
          <x:t xml:space="preserve">Aleluia</x:t>
        </x:is>
      </x:c>
      <x:c r="H10" s="34" t="inlineStr">
        <x:is>
          <x:t xml:space="preserve">Pe. Weber (volumes) · vol. 13</x:t>
        </x:is>
      </x:c>
      <x:c r="I10" s="34" t="inlineStr">
        <x:is>
          <x:t xml:space="preserve">Canto dos volumes</x:t>
        </x:is>
      </x:c>
      <x:c r="J10" s="35" t="inlineStr">
        <x:is>
          <x:t xml:space="preserve">abrir partitura</x:t>
        </x:is>
      </x:c>
    </x:row>
    <x:row r="11" s="29" customFormat="1" ht="23.850000381469727" customHeight="1">
      <x:c r="A11" s="36" t="inlineStr">
        <x:is>
          <x:t xml:space="preserve">2,11</x:t>
        </x:is>
      </x:c>
      <x:c r="B11" s="36" t="n"/>
      <x:c r="C11" s="36" t="n"/>
      <x:c r="D11" s="36" t="n"/>
      <x:c r="E11" s="36" t="n"/>
      <x:c r="F11" s="37" t="inlineStr">
        <x:is>
          <x:t xml:space="preserve">Epifania</x:t>
        </x:is>
      </x:c>
      <x:c r="G11" s="37" t="inlineStr">
        <x:is>
          <x:t xml:space="preserve">Vendo os Magos a criança</x:t>
        </x:is>
      </x:c>
      <x:c r="H11" s="37" t="inlineStr">
        <x:is>
          <x:t xml:space="preserve">Pe. Weber (volumes) · vol. 17</x:t>
        </x:is>
      </x:c>
      <x:c r="I11" s="37" t="inlineStr">
        <x:is>
          <x:t xml:space="preserve">Canto dos volumes</x:t>
        </x:is>
      </x:c>
      <x:c r="J11" s="38" t="inlineStr">
        <x:is>
          <x:t xml:space="preserve">abrir partitura</x:t>
        </x:is>
      </x:c>
    </x:row>
    <x:row r="12" s="29" customFormat="1" ht="15" customHeight="1">
      <x:c r="A12" s="33" t="inlineStr">
        <x:is>
          <x:t xml:space="preserve">2,13-14</x:t>
        </x:is>
      </x:c>
      <x:c r="B12" s="33" t="n"/>
      <x:c r="C12" s="33" t="n"/>
      <x:c r="D12" s="33" t="n"/>
      <x:c r="E12" s="33" t="n"/>
      <x:c r="F12" s="34" t="n"/>
      <x:c r="G12" s="34" t="inlineStr">
        <x:is>
          <x:t xml:space="preserve">José, foge para o Egito</x:t>
        </x:is>
      </x:c>
      <x:c r="H12" s="34" t="inlineStr">
        <x:is>
          <x:t xml:space="preserve">Pe. Weber (volumes) · vol. 22</x:t>
        </x:is>
      </x:c>
      <x:c r="I12" s="34" t="inlineStr">
        <x:is>
          <x:t xml:space="preserve">Canto dos volumes</x:t>
        </x:is>
      </x:c>
      <x:c r="J12" s="35" t="inlineStr">
        <x:is>
          <x:t xml:space="preserve">abrir partitura</x:t>
        </x:is>
      </x:c>
    </x:row>
    <x:row r="13" s="29" customFormat="1" ht="23.850000381469727" customHeight="1">
      <x:c r="A13" s="36" t="inlineStr">
        <x:is>
          <x:t xml:space="preserve">3,3b</x:t>
        </x:is>
      </x:c>
      <x:c r="B13" s="36" t="inlineStr">
        <x:is>
          <x:t xml:space="preserve">1,2-3</x:t>
        </x:is>
      </x:c>
      <x:c r="C13" s="36" t="inlineStr">
        <x:is>
          <x:t xml:space="preserve">3,4b</x:t>
        </x:is>
      </x:c>
      <x:c r="D13" s="36" t="n"/>
      <x:c r="E13" s="36" t="inlineStr">
        <x:is>
          <x:t xml:space="preserve">Sl 79</x:t>
        </x:is>
      </x:c>
      <x:c r="F13" s="37" t="inlineStr">
        <x:is>
          <x:t xml:space="preserve">2 Adv. AC</x:t>
        </x:is>
      </x:c>
      <x:c r="G13" s="37" t="inlineStr">
        <x:is>
          <x:t xml:space="preserve">Preparai os caminhos</x:t>
        </x:is>
      </x:c>
      <x:c r="H13" s="37" t="inlineStr">
        <x:is>
          <x:t xml:space="preserve">Pe. Weber</x:t>
        </x:is>
      </x:c>
      <x:c r="I13" s="37" t="inlineStr">
        <x:is>
          <x:t xml:space="preserve">Canto do Evangelho</x:t>
        </x:is>
      </x:c>
      <x:c r="J13" s="38" t="inlineStr">
        <x:is>
          <x:t xml:space="preserve">abrir partitura</x:t>
        </x:is>
      </x:c>
    </x:row>
    <x:row r="14" s="29" customFormat="1" ht="15" customHeight="1">
      <x:c r="A14" s="33" t="inlineStr">
        <x:is>
          <x:t xml:space="preserve">3,3</x:t>
        </x:is>
      </x:c>
      <x:c r="B14" s="33" t="inlineStr">
        <x:is>
          <x:t xml:space="preserve">1,3</x:t>
        </x:is>
      </x:c>
      <x:c r="C14" s="33" t="inlineStr">
        <x:is>
          <x:t xml:space="preserve">3,4</x:t>
        </x:is>
      </x:c>
      <x:c r="D14" s="33" t="inlineStr">
        <x:is>
          <x:t xml:space="preserve">1,23</x:t>
        </x:is>
      </x:c>
      <x:c r="E14" s="33" t="n"/>
      <x:c r="F14" s="34" t="inlineStr">
        <x:is>
          <x:t xml:space="preserve">Advento</x:t>
        </x:is>
      </x:c>
      <x:c r="G14" s="34" t="inlineStr">
        <x:is>
          <x:t xml:space="preserve">Voz que clama no deserto</x:t>
        </x:is>
      </x:c>
      <x:c r="H14" s="34" t="inlineStr">
        <x:is>
          <x:t xml:space="preserve">Pe. Weber (volumes) · vol. 12</x:t>
        </x:is>
      </x:c>
      <x:c r="I14" s="34" t="inlineStr">
        <x:is>
          <x:t xml:space="preserve">Canto dos volumes</x:t>
        </x:is>
      </x:c>
      <x:c r="J14" s="35" t="inlineStr">
        <x:is>
          <x:t xml:space="preserve">abrir partitura</x:t>
        </x:is>
      </x:c>
    </x:row>
    <x:row r="15" s="29" customFormat="1" ht="23.850000381469727" customHeight="1">
      <x:c r="A15" s="36" t="inlineStr">
        <x:is>
          <x:t xml:space="preserve">3,11b</x:t>
        </x:is>
      </x:c>
      <x:c r="B15" s="36" t="inlineStr">
        <x:is>
          <x:t xml:space="preserve">1,7</x:t>
        </x:is>
      </x:c>
      <x:c r="C15" s="36" t="inlineStr">
        <x:is>
          <x:t xml:space="preserve">3,16b</x:t>
        </x:is>
      </x:c>
      <x:c r="D15" s="36" t="n"/>
      <x:c r="E15" s="36" t="inlineStr">
        <x:is>
          <x:t xml:space="preserve">Sl 71</x:t>
        </x:is>
      </x:c>
      <x:c r="F15" s="37" t="inlineStr">
        <x:is>
          <x:t xml:space="preserve">2 Adv. BC</x:t>
        </x:is>
      </x:c>
      <x:c r="G15" s="37" t="inlineStr">
        <x:is>
          <x:t xml:space="preserve">Virá alguém depois de mim</x:t>
        </x:is>
      </x:c>
      <x:c r="H15" s="37" t="inlineStr">
        <x:is>
          <x:t xml:space="preserve">Pe. Weber</x:t>
        </x:is>
      </x:c>
      <x:c r="I15" s="37" t="inlineStr">
        <x:is>
          <x:t xml:space="preserve">Canto do Evangelho</x:t>
        </x:is>
      </x:c>
      <x:c r="J15" s="38" t="inlineStr">
        <x:is>
          <x:t xml:space="preserve">abrir partitura</x:t>
        </x:is>
      </x:c>
    </x:row>
    <x:row r="16" s="29" customFormat="1" ht="23.850000381469727" customHeight="1">
      <x:c r="A16" s="33" t="inlineStr">
        <x:is>
          <x:t xml:space="preserve">3,11</x:t>
        </x:is>
      </x:c>
      <x:c r="B16" s="33" t="inlineStr">
        <x:is>
          <x:t xml:space="preserve">1,8</x:t>
        </x:is>
      </x:c>
      <x:c r="C16" s="33" t="inlineStr">
        <x:is>
          <x:t xml:space="preserve">3,16</x:t>
        </x:is>
      </x:c>
      <x:c r="D16" s="33" t="n"/>
      <x:c r="E16" s="33" t="inlineStr">
        <x:is>
          <x:t xml:space="preserve">Sl 33</x:t>
        </x:is>
      </x:c>
      <x:c r="F16" s="34" t="n"/>
      <x:c r="G16" s="34" t="inlineStr">
        <x:is>
          <x:t xml:space="preserve">O Batismo de Cristo e o nosso</x:t>
        </x:is>
      </x:c>
      <x:c r="H16" s="34" t="inlineStr">
        <x:is>
          <x:t xml:space="preserve">Pe. Weber (volumes) · vol. 7</x:t>
        </x:is>
      </x:c>
      <x:c r="I16" s="34" t="inlineStr">
        <x:is>
          <x:t xml:space="preserve">Canto dos volumes</x:t>
        </x:is>
      </x:c>
      <x:c r="J16" s="35" t="inlineStr">
        <x:is>
          <x:t xml:space="preserve">abrir partitura</x:t>
        </x:is>
      </x:c>
    </x:row>
    <x:row r="17" s="29" customFormat="1" ht="23.850000381469727" customHeight="1">
      <x:c r="A17" s="36" t="inlineStr">
        <x:is>
          <x:t xml:space="preserve">3,16</x:t>
        </x:is>
      </x:c>
      <x:c r="B17" s="36" t="inlineStr">
        <x:is>
          <x:t xml:space="preserve">1,10</x:t>
        </x:is>
      </x:c>
      <x:c r="C17" s="36" t="inlineStr">
        <x:is>
          <x:t xml:space="preserve">3,22</x:t>
        </x:is>
      </x:c>
      <x:c r="D17" s="36" t="inlineStr">
        <x:is>
          <x:t xml:space="preserve">1,32</x:t>
        </x:is>
      </x:c>
      <x:c r="E17" s="36" t="inlineStr">
        <x:is>
          <x:t xml:space="preserve">Sl 103</x:t>
        </x:is>
      </x:c>
      <x:c r="F17" s="37" t="inlineStr">
        <x:is>
          <x:t xml:space="preserve">2. A</x:t>
        </x:is>
      </x:c>
      <x:c r="G17" s="37" t="inlineStr">
        <x:is>
          <x:t xml:space="preserve">O Espírito de Deus em forma de uma pomba desceu</x:t>
        </x:is>
      </x:c>
      <x:c r="H17" s="37" t="inlineStr">
        <x:is>
          <x:t xml:space="preserve">Abadia da Ressurreição</x:t>
        </x:is>
      </x:c>
      <x:c r="I17" s="37" t="inlineStr">
        <x:is>
          <x:t xml:space="preserve">Antífona das oferendas</x:t>
        </x:is>
      </x:c>
      <x:c r="J17" s="38" t="inlineStr">
        <x:is>
          <x:t xml:space="preserve">abrir partitura</x:t>
        </x:is>
      </x:c>
    </x:row>
    <x:row r="18" s="29" customFormat="1" ht="23.850000381469727" customHeight="1">
      <x:c r="A18" s="33" t="inlineStr">
        <x:is>
          <x:t xml:space="preserve">3,16-17</x:t>
        </x:is>
      </x:c>
      <x:c r="B18" s="33" t="inlineStr">
        <x:is>
          <x:t xml:space="preserve">1,10-11</x:t>
        </x:is>
      </x:c>
      <x:c r="C18" s="33" t="inlineStr">
        <x:is>
          <x:t xml:space="preserve">3,21-22</x:t>
        </x:is>
      </x:c>
      <x:c r="D18" s="33" t="n"/>
      <x:c r="E18" s="33" t="inlineStr">
        <x:is>
          <x:t xml:space="preserve">Sl 28</x:t>
        </x:is>
      </x:c>
      <x:c r="F18" s="34" t="n"/>
      <x:c r="G18" s="34" t="inlineStr">
        <x:is>
          <x:t xml:space="preserve">Batizado Jesus no Jordão</x:t>
        </x:is>
      </x:c>
      <x:c r="H18" s="34" t="inlineStr">
        <x:is>
          <x:t xml:space="preserve">Pe. Weber (volumes) · vol. 14</x:t>
        </x:is>
      </x:c>
      <x:c r="I18" s="34" t="inlineStr">
        <x:is>
          <x:t xml:space="preserve">Canto dos volumes</x:t>
        </x:is>
      </x:c>
      <x:c r="J18" s="35" t="inlineStr">
        <x:is>
          <x:t xml:space="preserve">abrir partitura</x:t>
        </x:is>
      </x:c>
    </x:row>
    <x:row r="19" s="29" customFormat="1" ht="15" customHeight="1">
      <x:c r="A19" s="36" t="inlineStr">
        <x:is>
          <x:t xml:space="preserve">3,17; 12,18; 4,16; 16,16</x:t>
        </x:is>
      </x:c>
      <x:c r="B19" s="36" t="n"/>
      <x:c r="C19" s="36" t="n"/>
      <x:c r="D19" s="36" t="inlineStr">
        <x:is>
          <x:t xml:space="preserve">3,5</x:t>
        </x:is>
      </x:c>
      <x:c r="E19" s="36" t="n"/>
      <x:c r="F19" s="37" t="n"/>
      <x:c r="G19" s="37" t="inlineStr">
        <x:is>
          <x:t xml:space="preserve">O Batismo do Senhor e o nosso</x:t>
        </x:is>
      </x:c>
      <x:c r="H19" s="37" t="inlineStr">
        <x:is>
          <x:t xml:space="preserve">Pe. Weber (volumes) · vol. 5</x:t>
        </x:is>
      </x:c>
      <x:c r="I19" s="37" t="inlineStr">
        <x:is>
          <x:t xml:space="preserve">Canto dos volumes</x:t>
        </x:is>
      </x:c>
      <x:c r="J19" s="38" t="inlineStr">
        <x:is>
          <x:t xml:space="preserve">abrir partitura</x:t>
        </x:is>
      </x:c>
    </x:row>
    <x:row r="20" s="29" customFormat="1" ht="23.850000381469727" customHeight="1">
      <x:c r="A20" s="33" t="inlineStr">
        <x:is>
          <x:t xml:space="preserve">4,4</x:t>
        </x:is>
      </x:c>
      <x:c r="B20" s="33" t="n"/>
      <x:c r="C20" s="39" t="inlineStr">
        <x:is>
          <x:t xml:space="preserve">4,4</x:t>
        </x:is>
      </x:c>
      <x:c r="D20" s="33" t="n"/>
      <x:c r="E20" s="33" t="inlineStr">
        <x:is>
          <x:t xml:space="preserve">Sl 18B</x:t>
        </x:is>
      </x:c>
      <x:c r="F20" s="34" t="inlineStr">
        <x:is>
          <x:t xml:space="preserve">1 Quar ABC</x:t>
        </x:is>
      </x:c>
      <x:c r="G20" s="34" t="inlineStr">
        <x:is>
          <x:t xml:space="preserve">O homem não vive somente de pão</x:t>
        </x:is>
      </x:c>
      <x:c r="H20" s="34" t="inlineStr">
        <x:is>
          <x:t xml:space="preserve">Pe. Weber</x:t>
        </x:is>
      </x:c>
      <x:c r="I20" s="34" t="inlineStr">
        <x:is>
          <x:t xml:space="preserve">Canto do Evangelho</x:t>
        </x:is>
      </x:c>
      <x:c r="J20" s="35" t="inlineStr">
        <x:is>
          <x:t xml:space="preserve">abrir partitura</x:t>
        </x:is>
      </x:c>
    </x:row>
    <x:row r="21" s="29" customFormat="1" ht="23.850000381469727" customHeight="1">
      <x:c r="A21" s="36" t="inlineStr">
        <x:is>
          <x:t xml:space="preserve">4,4; 17,5</x:t>
        </x:is>
      </x:c>
      <x:c r="B21" s="36" t="n"/>
      <x:c r="C21" s="36" t="inlineStr">
        <x:is>
          <x:t xml:space="preserve">15,18-19</x:t>
        </x:is>
      </x:c>
      <x:c r="D21" s="36" t="inlineStr">
        <x:is>
          <x:t xml:space="preserve">4,15; 11,25</x:t>
        </x:is>
      </x:c>
      <x:c r="E21" s="36" t="n"/>
      <x:c r="F21" s="37" t="inlineStr">
        <x:is>
          <x:t xml:space="preserve">Quaresma</x:t>
        </x:is>
      </x:c>
      <x:c r="G21" s="37" t="inlineStr">
        <x:is>
          <x:t xml:space="preserve">Aclamação a Cristo, Palavra de Deus</x:t>
        </x:is>
      </x:c>
      <x:c r="H21" s="37" t="inlineStr">
        <x:is>
          <x:t xml:space="preserve">Pe. Weber (volumes) · vol. 5</x:t>
        </x:is>
      </x:c>
      <x:c r="I21" s="37" t="inlineStr">
        <x:is>
          <x:t xml:space="preserve">Canto dos volumes</x:t>
        </x:is>
      </x:c>
      <x:c r="J21" s="38" t="inlineStr">
        <x:is>
          <x:t xml:space="preserve">abrir partitura</x:t>
        </x:is>
      </x:c>
    </x:row>
    <x:row r="22" s="29" customFormat="1" ht="23.850000381469727" customHeight="1">
      <x:c r="A22" s="33" t="inlineStr">
        <x:is>
          <x:t xml:space="preserve">4,4</x:t>
        </x:is>
      </x:c>
      <x:c r="B22" s="33" t="n"/>
      <x:c r="C22" s="33" t="inlineStr">
        <x:is>
          <x:t xml:space="preserve">4,4</x:t>
        </x:is>
      </x:c>
      <x:c r="D22" s="33" t="n"/>
      <x:c r="E22" s="33" t="n"/>
      <x:c r="F22" s="34" t="n"/>
      <x:c r="G22" s="34" t="inlineStr">
        <x:is>
          <x:t xml:space="preserve">Aclamação a Cristo, Palavra de Deus Pai</x:t>
        </x:is>
      </x:c>
      <x:c r="H22" s="34" t="inlineStr">
        <x:is>
          <x:t xml:space="preserve">Pe. Weber (volumes) · vol. 7</x:t>
        </x:is>
      </x:c>
      <x:c r="I22" s="34" t="inlineStr">
        <x:is>
          <x:t xml:space="preserve">Canto dos volumes</x:t>
        </x:is>
      </x:c>
      <x:c r="J22" s="35" t="inlineStr">
        <x:is>
          <x:t xml:space="preserve">abrir partitura</x:t>
        </x:is>
      </x:c>
    </x:row>
    <x:row r="23" s="29" customFormat="1" ht="15" customHeight="1">
      <x:c r="A23" s="36" t="inlineStr">
        <x:is>
          <x:t xml:space="preserve">4,4</x:t>
        </x:is>
      </x:c>
      <x:c r="B23" s="36" t="n"/>
      <x:c r="C23" s="36" t="inlineStr">
        <x:is>
          <x:t xml:space="preserve">4,4</x:t>
        </x:is>
      </x:c>
      <x:c r="D23" s="36" t="n"/>
      <x:c r="E23" s="36" t="inlineStr">
        <x:is>
          <x:t xml:space="preserve">Sl 18B</x:t>
        </x:is>
      </x:c>
      <x:c r="F23" s="37" t="inlineStr">
        <x:is>
          <x:t xml:space="preserve">Domingo da Quaresma</x:t>
        </x:is>
      </x:c>
      <x:c r="G23" s="37" t="inlineStr">
        <x:is>
          <x:t xml:space="preserve">Comunhão</x:t>
        </x:is>
      </x:c>
      <x:c r="H23" s="37" t="inlineStr">
        <x:is>
          <x:t xml:space="preserve">Pe. Weber (volumes) · vol. 14</x:t>
        </x:is>
      </x:c>
      <x:c r="I23" s="37" t="inlineStr">
        <x:is>
          <x:t xml:space="preserve">Canto dos volumes</x:t>
        </x:is>
      </x:c>
      <x:c r="J23" s="38" t="inlineStr">
        <x:is>
          <x:t xml:space="preserve">abrir partitura</x:t>
        </x:is>
      </x:c>
    </x:row>
    <x:row r="24" s="29" customFormat="1" ht="23.850000381469727" customHeight="1">
      <x:c r="A24" s="33" t="inlineStr">
        <x:is>
          <x:t xml:space="preserve">4,17</x:t>
        </x:is>
      </x:c>
      <x:c r="B24" s="33" t="inlineStr">
        <x:is>
          <x:t xml:space="preserve">1,15</x:t>
        </x:is>
      </x:c>
      <x:c r="C24" s="33" t="n"/>
      <x:c r="D24" s="33" t="n"/>
      <x:c r="E24" s="33" t="inlineStr">
        <x:is>
          <x:t xml:space="preserve">Sl 24</x:t>
        </x:is>
      </x:c>
      <x:c r="F24" s="34" t="inlineStr">
        <x:is>
          <x:t xml:space="preserve">3. B</x:t>
        </x:is>
      </x:c>
      <x:c r="G24" s="34" t="inlineStr">
        <x:is>
          <x:t xml:space="preserve">Convertei-vos e crede</x:t>
        </x:is>
      </x:c>
      <x:c r="H24" s="34" t="inlineStr">
        <x:is>
          <x:t xml:space="preserve">Pe. Weber</x:t>
        </x:is>
      </x:c>
      <x:c r="I24" s="34" t="inlineStr">
        <x:is>
          <x:t xml:space="preserve">Canto do Evangelho</x:t>
        </x:is>
      </x:c>
      <x:c r="J24" s="35" t="inlineStr">
        <x:is>
          <x:t xml:space="preserve">abrir partitura</x:t>
        </x:is>
      </x:c>
    </x:row>
    <x:row r="25" s="29" customFormat="1" ht="23.850000381469727" customHeight="1">
      <x:c r="A25" s="36" t="inlineStr">
        <x:is>
          <x:t xml:space="preserve">4,17</x:t>
        </x:is>
      </x:c>
      <x:c r="B25" s="36" t="inlineStr">
        <x:is>
          <x:t xml:space="preserve">1,15</x:t>
        </x:is>
      </x:c>
      <x:c r="C25" s="36" t="n"/>
      <x:c r="D25" s="36" t="n"/>
      <x:c r="E25" s="36" t="inlineStr">
        <x:is>
          <x:t xml:space="preserve">Sl 1</x:t>
        </x:is>
      </x:c>
      <x:c r="F25" s="37" t="inlineStr">
        <x:is>
          <x:t xml:space="preserve">Comunhão Quaresma | 4ª Feira de Cinzas</x:t>
        </x:is>
      </x:c>
      <x:c r="G25" s="37" t="inlineStr">
        <x:is>
          <x:t xml:space="preserve">Agora o tempo se cumpriu</x:t>
        </x:is>
      </x:c>
      <x:c r="H25" s="37" t="inlineStr">
        <x:is>
          <x:t xml:space="preserve">Pe. Weber (volumes) · vol. 14</x:t>
        </x:is>
      </x:c>
      <x:c r="I25" s="37" t="inlineStr">
        <x:is>
          <x:t xml:space="preserve">Canto dos volumes</x:t>
        </x:is>
      </x:c>
      <x:c r="J25" s="38" t="inlineStr">
        <x:is>
          <x:t xml:space="preserve">abrir partitura</x:t>
        </x:is>
      </x:c>
    </x:row>
    <x:row r="26" s="29" customFormat="1" ht="23.850000381469727" customHeight="1">
      <x:c r="A26" s="33" t="inlineStr">
        <x:is>
          <x:t xml:space="preserve">4,18-22</x:t>
        </x:is>
      </x:c>
      <x:c r="B26" s="33" t="inlineStr">
        <x:is>
          <x:t xml:space="preserve">1,16-20</x:t>
        </x:is>
      </x:c>
      <x:c r="C26" s="33" t="inlineStr">
        <x:is>
          <x:t xml:space="preserve">5,1-11</x:t>
        </x:is>
      </x:c>
      <x:c r="D26" s="33" t="n"/>
      <x:c r="E26" s="33" t="n"/>
      <x:c r="F26" s="34" t="inlineStr">
        <x:is>
          <x:t xml:space="preserve">Vocacional</x:t>
        </x:is>
      </x:c>
      <x:c r="G26" s="34" t="inlineStr">
        <x:is>
          <x:t xml:space="preserve">Tu te abeiraste da praia</x:t>
        </x:is>
      </x:c>
      <x:c r="H26" s="34" t="inlineStr">
        <x:is>
          <x:t xml:space="preserve">Pe. Weber (volumes) · vol. 31</x:t>
        </x:is>
      </x:c>
      <x:c r="I26" s="34" t="inlineStr">
        <x:is>
          <x:t xml:space="preserve">Canto dos volumes</x:t>
        </x:is>
      </x:c>
      <x:c r="J26" s="35" t="inlineStr">
        <x:is>
          <x:t xml:space="preserve">abrir partitura</x:t>
        </x:is>
      </x:c>
    </x:row>
    <x:row r="27" s="29" customFormat="1" ht="23.850000381469727" customHeight="1">
      <x:c r="A27" s="36" t="inlineStr">
        <x:is>
          <x:t xml:space="preserve">4,19</x:t>
        </x:is>
      </x:c>
      <x:c r="B27" s="36" t="inlineStr">
        <x:is>
          <x:t xml:space="preserve">1,17</x:t>
        </x:is>
      </x:c>
      <x:c r="C27" s="36" t="n"/>
      <x:c r="D27" s="36" t="n"/>
      <x:c r="E27" s="36" t="inlineStr">
        <x:is>
          <x:t xml:space="preserve">Sl 145</x:t>
        </x:is>
      </x:c>
      <x:c r="F27" s="37" t="inlineStr">
        <x:is>
          <x:t xml:space="preserve">3. B</x:t>
        </x:is>
      </x:c>
      <x:c r="G27" s="37" t="inlineStr">
        <x:is>
          <x:t xml:space="preserve">Vinde comigo, e pescadores de homens vos farei</x:t>
        </x:is>
      </x:c>
      <x:c r="H27" s="37" t="inlineStr">
        <x:is>
          <x:t xml:space="preserve">Abadia da Ressurreição</x:t>
        </x:is>
      </x:c>
      <x:c r="I27" s="37" t="inlineStr">
        <x:is>
          <x:t xml:space="preserve">Antífona das oferendas</x:t>
        </x:is>
      </x:c>
      <x:c r="J27" s="38" t="inlineStr">
        <x:is>
          <x:t xml:space="preserve">abrir partitura</x:t>
        </x:is>
      </x:c>
    </x:row>
    <x:row r="28" s="29" customFormat="1" ht="15" customHeight="1">
      <x:c r="A28" s="33" t="inlineStr">
        <x:is>
          <x:t xml:space="preserve">4,19</x:t>
        </x:is>
      </x:c>
      <x:c r="B28" s="33" t="inlineStr">
        <x:is>
          <x:t xml:space="preserve">1,17</x:t>
        </x:is>
      </x:c>
      <x:c r="C28" s="33" t="n"/>
      <x:c r="D28" s="33" t="n"/>
      <x:c r="E28" s="33" t="n"/>
      <x:c r="F28" s="34" t="inlineStr">
        <x:is>
          <x:t xml:space="preserve">Vocacional</x:t>
        </x:is>
      </x:c>
      <x:c r="G28" s="34" t="inlineStr">
        <x:is>
          <x:t xml:space="preserve">Vem e segue-me</x:t>
        </x:is>
      </x:c>
      <x:c r="H28" s="34" t="inlineStr">
        <x:is>
          <x:t xml:space="preserve">Pe. Weber (volumes) · vol. 29</x:t>
        </x:is>
      </x:c>
      <x:c r="I28" s="34" t="inlineStr">
        <x:is>
          <x:t xml:space="preserve">Canto dos volumes</x:t>
        </x:is>
      </x:c>
      <x:c r="J28" s="35" t="inlineStr">
        <x:is>
          <x:t xml:space="preserve">abrir partitura</x:t>
        </x:is>
      </x:c>
    </x:row>
    <x:row r="29" s="29" customFormat="1" ht="23.850000381469727" customHeight="1">
      <x:c r="A29" s="36" t="inlineStr">
        <x:is>
          <x:t xml:space="preserve">4,23</x:t>
        </x:is>
      </x:c>
      <x:c r="B29" s="36" t="inlineStr">
        <x:is>
          <x:t xml:space="preserve">1,21</x:t>
        </x:is>
      </x:c>
      <x:c r="C29" s="36" t="inlineStr">
        <x:is>
          <x:t xml:space="preserve">4,31</x:t>
        </x:is>
      </x:c>
      <x:c r="D29" s="36" t="n"/>
      <x:c r="E29" s="36" t="inlineStr">
        <x:is>
          <x:t xml:space="preserve">Sl 118</x:t>
        </x:is>
      </x:c>
      <x:c r="F29" s="37" t="inlineStr">
        <x:is>
          <x:t xml:space="preserve">3. A</x:t>
        </x:is>
      </x:c>
      <x:c r="G29" s="37" t="inlineStr">
        <x:is>
          <x:t xml:space="preserve">Jesus ensinava a Palavra</x:t>
        </x:is>
      </x:c>
      <x:c r="H29" s="37" t="inlineStr">
        <x:is>
          <x:t xml:space="preserve">Pe. Weber</x:t>
        </x:is>
      </x:c>
      <x:c r="I29" s="37" t="inlineStr">
        <x:is>
          <x:t xml:space="preserve">Canto do Evangelho</x:t>
        </x:is>
      </x:c>
      <x:c r="J29" s="38" t="inlineStr">
        <x:is>
          <x:t xml:space="preserve">abrir partitura</x:t>
        </x:is>
      </x:c>
    </x:row>
    <x:row r="30" s="29" customFormat="1" ht="15" customHeight="1">
      <x:c r="A30" s="33" t="inlineStr">
        <x:is>
          <x:t xml:space="preserve">4,23</x:t>
        </x:is>
      </x:c>
      <x:c r="B30" s="33" t="n"/>
      <x:c r="C30" s="33" t="n"/>
      <x:c r="D30" s="33" t="n"/>
      <x:c r="E30" s="33" t="inlineStr">
        <x:is>
          <x:t xml:space="preserve">Sl 145</x:t>
        </x:is>
      </x:c>
      <x:c r="F30" s="34" t="inlineStr">
        <x:is>
          <x:t xml:space="preserve">3. A</x:t>
        </x:is>
      </x:c>
      <x:c r="G30" s="34" t="inlineStr">
        <x:is>
          <x:t xml:space="preserve">Jesus pregava a Boa Nova, o Reino anunciando</x:t>
        </x:is>
      </x:c>
      <x:c r="H30" s="34" t="inlineStr">
        <x:is>
          <x:t xml:space="preserve">Abadia da Ressurreição</x:t>
        </x:is>
      </x:c>
      <x:c r="I30" s="34" t="inlineStr">
        <x:is>
          <x:t xml:space="preserve">Antífona das oferendas</x:t>
        </x:is>
      </x:c>
      <x:c r="J30" s="35" t="inlineStr">
        <x:is>
          <x:t xml:space="preserve">abrir partitura</x:t>
        </x:is>
      </x:c>
    </x:row>
    <x:row r="31" s="29" customFormat="1" ht="15" customHeight="1">
      <x:c r="A31" s="36" t="inlineStr">
        <x:is>
          <x:t xml:space="preserve">5,3</x:t>
        </x:is>
      </x:c>
      <x:c r="B31" s="36" t="n"/>
      <x:c r="C31" s="36" t="inlineStr">
        <x:is>
          <x:t xml:space="preserve">6,20</x:t>
        </x:is>
      </x:c>
      <x:c r="D31" s="36" t="n"/>
      <x:c r="E31" s="36" t="inlineStr">
        <x:is>
          <x:t xml:space="preserve">Sl 145</x:t>
        </x:is>
      </x:c>
      <x:c r="F31" s="37" t="inlineStr">
        <x:is>
          <x:t xml:space="preserve">4. A</x:t>
        </x:is>
      </x:c>
      <x:c r="G31" s="37" t="inlineStr">
        <x:is>
          <x:t xml:space="preserve">Felizes os que têm um coração de pobre</x:t>
        </x:is>
      </x:c>
      <x:c r="H31" s="37" t="inlineStr">
        <x:is>
          <x:t xml:space="preserve">Pe. Weber</x:t>
        </x:is>
      </x:c>
      <x:c r="I31" s="37" t="inlineStr">
        <x:is>
          <x:t xml:space="preserve">Canto do Evangelho</x:t>
        </x:is>
      </x:c>
      <x:c r="J31" s="38" t="inlineStr">
        <x:is>
          <x:t xml:space="preserve">abrir partitura</x:t>
        </x:is>
      </x:c>
    </x:row>
    <x:row r="32" s="29" customFormat="1" ht="23.850000381469727" customHeight="1">
      <x:c r="A32" s="33" t="inlineStr">
        <x:is>
          <x:t xml:space="preserve">5,3</x:t>
        </x:is>
      </x:c>
      <x:c r="B32" s="33" t="n"/>
      <x:c r="C32" s="33" t="inlineStr">
        <x:is>
          <x:t xml:space="preserve">6,20</x:t>
        </x:is>
      </x:c>
      <x:c r="D32" s="33" t="n"/>
      <x:c r="E32" s="33" t="inlineStr">
        <x:is>
          <x:t xml:space="preserve">Sl 1</x:t>
        </x:is>
      </x:c>
      <x:c r="F32" s="34" t="inlineStr">
        <x:is>
          <x:t xml:space="preserve">6. C</x:t>
        </x:is>
      </x:c>
      <x:c r="G32" s="34" t="inlineStr">
        <x:is>
          <x:t xml:space="preserve">Felizes de vós que sois pobres</x:t>
        </x:is>
      </x:c>
      <x:c r="H32" s="34" t="inlineStr">
        <x:is>
          <x:t xml:space="preserve">Pe. Weber</x:t>
        </x:is>
      </x:c>
      <x:c r="I32" s="34" t="inlineStr">
        <x:is>
          <x:t xml:space="preserve">Canto do Evangelho</x:t>
        </x:is>
      </x:c>
      <x:c r="J32" s="35" t="inlineStr">
        <x:is>
          <x:t xml:space="preserve">abrir partitura</x:t>
        </x:is>
      </x:c>
    </x:row>
    <x:row r="33" s="29" customFormat="1" ht="23.850000381469727" customHeight="1">
      <x:c r="A33" s="36" t="inlineStr">
        <x:is>
          <x:t xml:space="preserve">5,3-4</x:t>
        </x:is>
      </x:c>
      <x:c r="B33" s="36" t="n"/>
      <x:c r="C33" s="36" t="n"/>
      <x:c r="D33" s="36" t="n"/>
      <x:c r="E33" s="36" t="inlineStr">
        <x:is>
          <x:t xml:space="preserve">Sl 30</x:t>
        </x:is>
      </x:c>
      <x:c r="F33" s="37" t="inlineStr">
        <x:is>
          <x:t xml:space="preserve">4. ABC</x:t>
        </x:is>
      </x:c>
      <x:c r="G33" s="37" t="inlineStr">
        <x:is>
          <x:t xml:space="preserve">Bem-aventurados os mansos</x:t>
        </x:is>
      </x:c>
      <x:c r="H33" s="37" t="inlineStr">
        <x:is>
          <x:t xml:space="preserve">Abadia da Ressurreição</x:t>
        </x:is>
      </x:c>
      <x:c r="I33" s="37" t="inlineStr">
        <x:is>
          <x:t xml:space="preserve">Antífona de comunhão</x:t>
        </x:is>
      </x:c>
      <x:c r="J33" s="38" t="e">
        <x:f>HYPERLINK("https://drive.google.com/file/d/1i9qkk0C8r-udpzf39DHysWK-3pWQ2laM/view","abrir partitura")</x:f>
        <x:v>HYPERLINK is not implemented. linkLocation=https://drive.google.com/file/d/1i9qkk0C8r-udpzf39DHysWK-3pWQ2laM/view, friendlyName=abrir partitura</x:v>
      </x:c>
    </x:row>
    <x:row r="34" s="29" customFormat="1" ht="23.850000381469727" customHeight="1">
      <x:c r="A34" s="33" t="inlineStr">
        <x:is>
          <x:t xml:space="preserve">5,5-6</x:t>
        </x:is>
      </x:c>
      <x:c r="B34" s="33" t="n"/>
      <x:c r="C34" s="33" t="n"/>
      <x:c r="D34" s="33" t="n"/>
      <x:c r="E34" s="33" t="inlineStr">
        <x:is>
          <x:t xml:space="preserve">Sl 106</x:t>
        </x:is>
      </x:c>
      <x:c r="F34" s="34" t="inlineStr">
        <x:is>
          <x:t xml:space="preserve">5. ABC</x:t>
        </x:is>
      </x:c>
      <x:c r="G34" s="34" t="inlineStr">
        <x:is>
          <x:t xml:space="preserve">Bem-aventurados os que choram</x:t>
        </x:is>
      </x:c>
      <x:c r="H34" s="34" t="inlineStr">
        <x:is>
          <x:t xml:space="preserve">Abadia da Ressurreição</x:t>
        </x:is>
      </x:c>
      <x:c r="I34" s="34" t="inlineStr">
        <x:is>
          <x:t xml:space="preserve">Antífona de comunhão</x:t>
        </x:is>
      </x:c>
      <x:c r="J34" s="35" t="e">
        <x:f>HYPERLINK("https://drive.google.com/file/d/1QDdU3wkx5BTZvBi5EewgZd34nB4oTCnj/view","abrir partitura")</x:f>
        <x:v>HYPERLINK is not implemented. linkLocation=https://drive.google.com/file/d/1QDdU3wkx5BTZvBi5EewgZd34nB4oTCnj/view, friendlyName=abrir partitura</x:v>
      </x:c>
    </x:row>
    <x:row r="35" s="29" customFormat="1" ht="23.850000381469727" customHeight="1">
      <x:c r="A35" s="36" t="inlineStr">
        <x:is>
          <x:t xml:space="preserve">5,7-8</x:t>
        </x:is>
      </x:c>
      <x:c r="B35" s="36" t="n"/>
      <x:c r="C35" s="36" t="n"/>
      <x:c r="D35" s="36" t="n"/>
      <x:c r="E35" s="36" t="inlineStr">
        <x:is>
          <x:t xml:space="preserve">Sl 102</x:t>
        </x:is>
      </x:c>
      <x:c r="F35" s="37" t="inlineStr">
        <x:is>
          <x:t xml:space="preserve">17. ABC</x:t>
        </x:is>
      </x:c>
      <x:c r="G35" s="37" t="inlineStr">
        <x:is>
          <x:t xml:space="preserve">Bem-aventurados os misericordiosos</x:t>
        </x:is>
      </x:c>
      <x:c r="H35" s="37" t="inlineStr">
        <x:is>
          <x:t xml:space="preserve">Abadia da Ressurreição</x:t>
        </x:is>
      </x:c>
      <x:c r="I35" s="37" t="inlineStr">
        <x:is>
          <x:t xml:space="preserve">Antífona de comunhão</x:t>
        </x:is>
      </x:c>
      <x:c r="J35" s="38" t="e">
        <x:f>HYPERLINK("https://drive.google.com/file/d/157olGlyKCPK-Ut1hD95kglwzOKRHITZ9/view","abrir partitura")</x:f>
        <x:v>HYPERLINK is not implemented. linkLocation=https://drive.google.com/file/d/157olGlyKCPK-Ut1hD95kglwzOKRHITZ9/view, friendlyName=abrir partitura</x:v>
      </x:c>
    </x:row>
    <x:row r="36" s="29" customFormat="1" ht="23.850000381469727" customHeight="1">
      <x:c r="A36" s="33" t="inlineStr">
        <x:is>
          <x:t xml:space="preserve">5,8</x:t>
        </x:is>
      </x:c>
      <x:c r="B36" s="33" t="n"/>
      <x:c r="C36" s="33" t="n"/>
      <x:c r="D36" s="33" t="n"/>
      <x:c r="E36" s="33" t="inlineStr">
        <x:is>
          <x:t xml:space="preserve">Sl 146</x:t>
        </x:is>
      </x:c>
      <x:c r="F36" s="34" t="inlineStr">
        <x:is>
          <x:t xml:space="preserve">4. A</x:t>
        </x:is>
      </x:c>
      <x:c r="G36" s="34" t="inlineStr">
        <x:is>
          <x:t xml:space="preserve">Bem-aventurados os puros de coração</x:t>
        </x:is>
      </x:c>
      <x:c r="H36" s="34" t="inlineStr">
        <x:is>
          <x:t xml:space="preserve">Abadia da Ressurreição</x:t>
        </x:is>
      </x:c>
      <x:c r="I36" s="34" t="inlineStr">
        <x:is>
          <x:t xml:space="preserve">Antífona das oferendas</x:t>
        </x:is>
      </x:c>
      <x:c r="J36" s="35" t="inlineStr">
        <x:is>
          <x:t xml:space="preserve">abrir partitura</x:t>
        </x:is>
      </x:c>
    </x:row>
    <x:row r="37" s="29" customFormat="1" ht="23.850000381469727" customHeight="1">
      <x:c r="A37" s="36" t="inlineStr">
        <x:is>
          <x:t xml:space="preserve">5,9-10</x:t>
        </x:is>
      </x:c>
      <x:c r="B37" s="36" t="n"/>
      <x:c r="C37" s="36" t="n"/>
      <x:c r="D37" s="36" t="n"/>
      <x:c r="E37" s="36" t="inlineStr">
        <x:is>
          <x:t xml:space="preserve">Sl 27</x:t>
        </x:is>
      </x:c>
      <x:c r="F37" s="37" t="inlineStr">
        <x:is>
          <x:t xml:space="preserve">22. ABC</x:t>
        </x:is>
      </x:c>
      <x:c r="G37" s="37" t="inlineStr">
        <x:is>
          <x:t xml:space="preserve">Bem-aventurados os que edificam a paz</x:t>
        </x:is>
      </x:c>
      <x:c r="H37" s="37" t="inlineStr">
        <x:is>
          <x:t xml:space="preserve">Abadia da Ressurreição</x:t>
        </x:is>
      </x:c>
      <x:c r="I37" s="37" t="inlineStr">
        <x:is>
          <x:t xml:space="preserve">Antífona de comunhão</x:t>
        </x:is>
      </x:c>
      <x:c r="J37" s="38" t="e">
        <x:f>HYPERLINK("https://drive.google.com/file/d/1nAj4VKF8nuc3oYY_iAnA8ZmNSe5FlznW/view","abrir partitura")</x:f>
        <x:v>HYPERLINK is not implemented. linkLocation=https://drive.google.com/file/d/1nAj4VKF8nuc3oYY_iAnA8ZmNSe5FlznW/view, friendlyName=abrir partitura</x:v>
      </x:c>
    </x:row>
    <x:row r="38" s="29" customFormat="1" ht="15" customHeight="1">
      <x:c r="A38" s="33" t="inlineStr">
        <x:is>
          <x:t xml:space="preserve">5,11-12</x:t>
        </x:is>
      </x:c>
      <x:c r="B38" s="33" t="n"/>
      <x:c r="C38" s="33" t="inlineStr">
        <x:is>
          <x:t xml:space="preserve">6,22-23</x:t>
        </x:is>
      </x:c>
      <x:c r="D38" s="33" t="n"/>
      <x:c r="E38" s="33" t="inlineStr">
        <x:is>
          <x:t xml:space="preserve">Sl 145</x:t>
        </x:is>
      </x:c>
      <x:c r="F38" s="34" t="inlineStr">
        <x:is>
          <x:t xml:space="preserve">6. C</x:t>
        </x:is>
      </x:c>
      <x:c r="G38" s="34" t="inlineStr">
        <x:is>
          <x:t xml:space="preserve">Bem-aventurados sereis quando os homens vos odiarem</x:t>
        </x:is>
      </x:c>
      <x:c r="H38" s="34" t="inlineStr">
        <x:is>
          <x:t xml:space="preserve">Abadia da Ressurreição</x:t>
        </x:is>
      </x:c>
      <x:c r="I38" s="34" t="inlineStr">
        <x:is>
          <x:t xml:space="preserve">Antífona das oferendas</x:t>
        </x:is>
      </x:c>
      <x:c r="J38" s="35" t="inlineStr">
        <x:is>
          <x:t xml:space="preserve">abrir partitura</x:t>
        </x:is>
      </x:c>
    </x:row>
    <x:row r="39" s="29" customFormat="1" ht="23.850000381469727" customHeight="1">
      <x:c r="A39" s="36" t="inlineStr">
        <x:is>
          <x:t xml:space="preserve">5,13</x:t>
        </x:is>
      </x:c>
      <x:c r="B39" s="36" t="inlineStr">
        <x:is>
          <x:t xml:space="preserve">9,49</x:t>
        </x:is>
      </x:c>
      <x:c r="C39" s="36" t="inlineStr">
        <x:is>
          <x:t xml:space="preserve">14,34</x:t>
        </x:is>
      </x:c>
      <x:c r="D39" s="36" t="n"/>
      <x:c r="E39" s="36" t="inlineStr">
        <x:is>
          <x:t xml:space="preserve">Sl 111</x:t>
        </x:is>
      </x:c>
      <x:c r="F39" s="37" t="inlineStr">
        <x:is>
          <x:t xml:space="preserve">5. A</x:t>
        </x:is>
      </x:c>
      <x:c r="G39" s="37" t="inlineStr">
        <x:is>
          <x:t xml:space="preserve">Jesus nos disse: "sois o sal da terra"</x:t>
        </x:is>
      </x:c>
      <x:c r="H39" s="37" t="inlineStr">
        <x:is>
          <x:t xml:space="preserve">Pe. Weber</x:t>
        </x:is>
      </x:c>
      <x:c r="I39" s="37" t="inlineStr">
        <x:is>
          <x:t xml:space="preserve">Canto do Evangelho</x:t>
        </x:is>
      </x:c>
      <x:c r="J39" s="38" t="inlineStr">
        <x:is>
          <x:t xml:space="preserve">abrir partitura</x:t>
        </x:is>
      </x:c>
    </x:row>
    <x:row r="40" s="29" customFormat="1" ht="23.850000381469727" customHeight="1">
      <x:c r="A40" s="33" t="inlineStr">
        <x:is>
          <x:t xml:space="preserve">5,13-16</x:t>
        </x:is>
      </x:c>
      <x:c r="B40" s="33" t="n"/>
      <x:c r="C40" s="33" t="n"/>
      <x:c r="D40" s="33" t="n"/>
      <x:c r="E40" s="33" t="n"/>
      <x:c r="F40" s="34" t="n"/>
      <x:c r="G40" s="34" t="inlineStr">
        <x:is>
          <x:t xml:space="preserve">O sal e a luz</x:t>
        </x:is>
      </x:c>
      <x:c r="H40" s="34" t="inlineStr">
        <x:is>
          <x:t xml:space="preserve">Pe. Weber (volumes) · vol. 5</x:t>
        </x:is>
      </x:c>
      <x:c r="I40" s="34" t="inlineStr">
        <x:is>
          <x:t xml:space="preserve">Canto dos volumes</x:t>
        </x:is>
      </x:c>
      <x:c r="J40" s="35" t="inlineStr">
        <x:is>
          <x:t xml:space="preserve">abrir partitura</x:t>
        </x:is>
      </x:c>
    </x:row>
    <x:row r="41" s="29" customFormat="1" ht="23.850000381469727" customHeight="1">
      <x:c r="A41" s="36" t="inlineStr">
        <x:is>
          <x:t xml:space="preserve">5,14.16</x:t>
        </x:is>
      </x:c>
      <x:c r="B41" s="36" t="n"/>
      <x:c r="C41" s="36" t="n"/>
      <x:c r="D41" s="36" t="n"/>
      <x:c r="E41" s="36" t="inlineStr">
        <x:is>
          <x:t xml:space="preserve">Sl 100</x:t>
        </x:is>
      </x:c>
      <x:c r="F41" s="37" t="inlineStr">
        <x:is>
          <x:t xml:space="preserve">5. A</x:t>
        </x:is>
      </x:c>
      <x:c r="G41" s="37" t="inlineStr">
        <x:is>
          <x:t xml:space="preserve">Vós sois a luz do mundo</x:t>
        </x:is>
      </x:c>
      <x:c r="H41" s="37" t="inlineStr">
        <x:is>
          <x:t xml:space="preserve">Abadia da Ressurreição</x:t>
        </x:is>
      </x:c>
      <x:c r="I41" s="37" t="inlineStr">
        <x:is>
          <x:t xml:space="preserve">Antífona das oferendas</x:t>
        </x:is>
      </x:c>
      <x:c r="J41" s="38" t="inlineStr">
        <x:is>
          <x:t xml:space="preserve">abrir partitura</x:t>
        </x:is>
      </x:c>
    </x:row>
    <x:row r="42" s="29" customFormat="1" ht="23.850000381469727" customHeight="1">
      <x:c r="A42" s="33" t="inlineStr">
        <x:is>
          <x:t xml:space="preserve">5,14-16</x:t>
        </x:is>
      </x:c>
      <x:c r="B42" s="33" t="n"/>
      <x:c r="C42" s="33" t="n"/>
      <x:c r="D42" s="33" t="n"/>
      <x:c r="E42" s="33" t="n"/>
      <x:c r="F42" s="34" t="n"/>
      <x:c r="G42" s="34" t="inlineStr">
        <x:is>
          <x:t xml:space="preserve">Brilhe a vossa luz</x:t>
        </x:is>
      </x:c>
      <x:c r="H42" s="34" t="inlineStr">
        <x:is>
          <x:t xml:space="preserve">Pe. Weber (volumes) · vol. 29</x:t>
        </x:is>
      </x:c>
      <x:c r="I42" s="34" t="inlineStr">
        <x:is>
          <x:t xml:space="preserve">Canto dos volumes</x:t>
        </x:is>
      </x:c>
      <x:c r="J42" s="35" t="inlineStr">
        <x:is>
          <x:t xml:space="preserve">abrir partitura</x:t>
        </x:is>
      </x:c>
    </x:row>
    <x:row r="43" s="29" customFormat="1" ht="15" customHeight="1">
      <x:c r="A43" s="36" t="inlineStr">
        <x:is>
          <x:t xml:space="preserve">5,23-24</x:t>
        </x:is>
      </x:c>
      <x:c r="B43" s="36" t="n"/>
      <x:c r="C43" s="36" t="n"/>
      <x:c r="D43" s="36" t="n"/>
      <x:c r="E43" s="36" t="inlineStr">
        <x:is>
          <x:t xml:space="preserve">Sl 91</x:t>
        </x:is>
      </x:c>
      <x:c r="F43" s="37" t="inlineStr">
        <x:is>
          <x:t xml:space="preserve">6. A</x:t>
        </x:is>
      </x:c>
      <x:c r="G43" s="37" t="inlineStr">
        <x:is>
          <x:t xml:space="preserve">Se tu queres que agrade ao Senhor a tua oferta</x:t>
        </x:is>
      </x:c>
      <x:c r="H43" s="37" t="inlineStr">
        <x:is>
          <x:t xml:space="preserve">Abadia da Ressurreição</x:t>
        </x:is>
      </x:c>
      <x:c r="I43" s="37" t="inlineStr">
        <x:is>
          <x:t xml:space="preserve">Antífona das oferendas</x:t>
        </x:is>
      </x:c>
      <x:c r="J43" s="38" t="inlineStr">
        <x:is>
          <x:t xml:space="preserve">abrir partitura</x:t>
        </x:is>
      </x:c>
    </x:row>
    <x:row r="44" s="29" customFormat="1" ht="23.850000381469727" customHeight="1">
      <x:c r="A44" s="33" t="inlineStr">
        <x:is>
          <x:t xml:space="preserve">5,37</x:t>
        </x:is>
      </x:c>
      <x:c r="B44" s="33" t="n"/>
      <x:c r="C44" s="33" t="n"/>
      <x:c r="D44" s="33" t="n"/>
      <x:c r="E44" s="33" t="inlineStr">
        <x:is>
          <x:t xml:space="preserve">Sl 118</x:t>
        </x:is>
      </x:c>
      <x:c r="F44" s="34" t="inlineStr">
        <x:is>
          <x:t xml:space="preserve">6. A</x:t>
        </x:is>
      </x:c>
      <x:c r="G44" s="34" t="inlineStr">
        <x:is>
          <x:t xml:space="preserve">Sê sincero, transparente</x:t>
        </x:is>
      </x:c>
      <x:c r="H44" s="34" t="inlineStr">
        <x:is>
          <x:t xml:space="preserve">Pe. Weber</x:t>
        </x:is>
      </x:c>
      <x:c r="I44" s="34" t="inlineStr">
        <x:is>
          <x:t xml:space="preserve">Canto do Evangelho</x:t>
        </x:is>
      </x:c>
      <x:c r="J44" s="35" t="inlineStr">
        <x:is>
          <x:t xml:space="preserve">abrir partitura</x:t>
        </x:is>
      </x:c>
    </x:row>
    <x:row r="45" s="29" customFormat="1" ht="23.850000381469727" customHeight="1">
      <x:c r="A45" s="36" t="inlineStr">
        <x:is>
          <x:t xml:space="preserve">5,44</x:t>
        </x:is>
      </x:c>
      <x:c r="B45" s="36" t="n"/>
      <x:c r="C45" s="36" t="inlineStr">
        <x:is>
          <x:t xml:space="preserve">6,27</x:t>
        </x:is>
      </x:c>
      <x:c r="D45" s="36" t="n"/>
      <x:c r="E45" s="36" t="inlineStr">
        <x:is>
          <x:t xml:space="preserve">Sl 145</x:t>
        </x:is>
      </x:c>
      <x:c r="F45" s="37" t="inlineStr">
        <x:is>
          <x:t xml:space="preserve">7. C</x:t>
        </x:is>
      </x:c>
      <x:c r="G45" s="37" t="inlineStr">
        <x:is>
          <x:t xml:space="preserve">Eu vos digo a vós que me escutais: amai os vossos inimigos</x:t>
        </x:is>
      </x:c>
      <x:c r="H45" s="37" t="inlineStr">
        <x:is>
          <x:t xml:space="preserve">Abadia da Ressurreição</x:t>
        </x:is>
      </x:c>
      <x:c r="I45" s="37" t="inlineStr">
        <x:is>
          <x:t xml:space="preserve">Antífona das oferendas</x:t>
        </x:is>
      </x:c>
      <x:c r="J45" s="38" t="inlineStr">
        <x:is>
          <x:t xml:space="preserve">abrir partitura</x:t>
        </x:is>
      </x:c>
    </x:row>
    <x:row r="46" s="29" customFormat="1" ht="15" customHeight="1">
      <x:c r="A46" s="33" t="inlineStr">
        <x:is>
          <x:t xml:space="preserve">5,45</x:t>
        </x:is>
      </x:c>
      <x:c r="B46" s="33" t="n"/>
      <x:c r="C46" s="33" t="n"/>
      <x:c r="D46" s="33" t="n"/>
      <x:c r="E46" s="33" t="inlineStr">
        <x:is>
          <x:t xml:space="preserve">Sl 40</x:t>
        </x:is>
      </x:c>
      <x:c r="F46" s="34" t="inlineStr">
        <x:is>
          <x:t xml:space="preserve">7. A</x:t>
        </x:is>
      </x:c>
      <x:c r="G46" s="34" t="inlineStr">
        <x:is>
          <x:t xml:space="preserve">O Pai faz nascer seu sol sobre os maus e sobre os bons</x:t>
        </x:is>
      </x:c>
      <x:c r="H46" s="34" t="inlineStr">
        <x:is>
          <x:t xml:space="preserve">Abadia da Ressurreição</x:t>
        </x:is>
      </x:c>
      <x:c r="I46" s="34" t="inlineStr">
        <x:is>
          <x:t xml:space="preserve">Antífona das oferendas</x:t>
        </x:is>
      </x:c>
      <x:c r="J46" s="35" t="inlineStr">
        <x:is>
          <x:t xml:space="preserve">abrir partitura</x:t>
        </x:is>
      </x:c>
    </x:row>
    <x:row r="47" s="29" customFormat="1" ht="23.850000381469727" customHeight="1">
      <x:c r="A47" s="36" t="inlineStr">
        <x:is>
          <x:t xml:space="preserve">5,48</x:t>
        </x:is>
      </x:c>
      <x:c r="B47" s="36" t="n"/>
      <x:c r="C47" s="36" t="inlineStr">
        <x:is>
          <x:t xml:space="preserve">6,36</x:t>
        </x:is>
      </x:c>
      <x:c r="D47" s="36" t="n"/>
      <x:c r="E47" s="36" t="inlineStr">
        <x:is>
          <x:t xml:space="preserve">Sl 102</x:t>
        </x:is>
      </x:c>
      <x:c r="F47" s="37" t="inlineStr">
        <x:is>
          <x:t xml:space="preserve">7. A</x:t>
        </x:is>
      </x:c>
      <x:c r="G47" s="37" t="inlineStr">
        <x:is>
          <x:t xml:space="preserve">Sede perfeitos</x:t>
        </x:is>
      </x:c>
      <x:c r="H47" s="37" t="inlineStr">
        <x:is>
          <x:t xml:space="preserve">Pe. Weber</x:t>
        </x:is>
      </x:c>
      <x:c r="I47" s="37" t="inlineStr">
        <x:is>
          <x:t xml:space="preserve">Canto do Evangelho</x:t>
        </x:is>
      </x:c>
      <x:c r="J47" s="38" t="inlineStr">
        <x:is>
          <x:t xml:space="preserve">abrir partitura</x:t>
        </x:is>
      </x:c>
    </x:row>
    <x:row r="48" s="29" customFormat="1" ht="15" customHeight="1">
      <x:c r="A48" s="33" t="inlineStr">
        <x:is>
          <x:t xml:space="preserve">5,48</x:t>
        </x:is>
      </x:c>
      <x:c r="B48" s="33" t="n"/>
      <x:c r="C48" s="33" t="inlineStr">
        <x:is>
          <x:t xml:space="preserve">6,36</x:t>
        </x:is>
      </x:c>
      <x:c r="D48" s="33" t="n"/>
      <x:c r="E48" s="33" t="inlineStr">
        <x:is>
          <x:t xml:space="preserve">Sl 14</x:t>
        </x:is>
      </x:c>
      <x:c r="F48" s="34" t="n"/>
      <x:c r="G48" s="34" t="inlineStr">
        <x:is>
          <x:t xml:space="preserve">Sede misericordiosos como o Pai</x:t>
        </x:is>
      </x:c>
      <x:c r="H48" s="34" t="inlineStr">
        <x:is>
          <x:t xml:space="preserve">Pe. Weber (volumes) · vol. 11</x:t>
        </x:is>
      </x:c>
      <x:c r="I48" s="34" t="inlineStr">
        <x:is>
          <x:t xml:space="preserve">Canto dos volumes</x:t>
        </x:is>
      </x:c>
      <x:c r="J48" s="35" t="inlineStr">
        <x:is>
          <x:t xml:space="preserve">abrir partitura</x:t>
        </x:is>
      </x:c>
    </x:row>
    <x:row r="49" s="29" customFormat="1" ht="23.850000381469727" customHeight="1">
      <x:c r="A49" s="36" t="inlineStr">
        <x:is>
          <x:t xml:space="preserve">6,9</x:t>
        </x:is>
      </x:c>
      <x:c r="B49" s="36" t="n"/>
      <x:c r="C49" s="36" t="inlineStr">
        <x:is>
          <x:t xml:space="preserve">11,1</x:t>
        </x:is>
      </x:c>
      <x:c r="D49" s="36" t="n"/>
      <x:c r="E49" s="36" t="inlineStr">
        <x:is>
          <x:t xml:space="preserve">Sl 140</x:t>
        </x:is>
      </x:c>
      <x:c r="F49" s="37" t="inlineStr">
        <x:is>
          <x:t xml:space="preserve">17. C</x:t>
        </x:is>
      </x:c>
      <x:c r="G49" s="37" t="inlineStr">
        <x:is>
          <x:t xml:space="preserve">Ensinai-nos, Senhor, a rezar</x:t>
        </x:is>
      </x:c>
      <x:c r="H49" s="37" t="inlineStr">
        <x:is>
          <x:t xml:space="preserve">Pe. Weber</x:t>
        </x:is>
      </x:c>
      <x:c r="I49" s="37" t="inlineStr">
        <x:is>
          <x:t xml:space="preserve">Canto do Evangelho</x:t>
        </x:is>
      </x:c>
      <x:c r="J49" s="38" t="inlineStr">
        <x:is>
          <x:t xml:space="preserve">abrir partitura</x:t>
        </x:is>
      </x:c>
    </x:row>
    <x:row r="50" s="29" customFormat="1" ht="23.850000381469727" customHeight="1">
      <x:c r="A50" s="33" t="inlineStr">
        <x:is>
          <x:t xml:space="preserve">6,9-13</x:t>
        </x:is>
      </x:c>
      <x:c r="B50" s="33" t="n"/>
      <x:c r="C50" s="33" t="inlineStr">
        <x:is>
          <x:t xml:space="preserve">11,2-4</x:t>
        </x:is>
      </x:c>
      <x:c r="D50" s="33" t="n"/>
      <x:c r="E50" s="33" t="n"/>
      <x:c r="F50" s="34" t="n"/>
      <x:c r="G50" s="34" t="inlineStr">
        <x:is>
          <x:t xml:space="preserve">Pai Nosso</x:t>
        </x:is>
      </x:c>
      <x:c r="H50" s="34" t="inlineStr">
        <x:is>
          <x:t xml:space="preserve">Pe. Weber (volumes) · vol. 9</x:t>
        </x:is>
      </x:c>
      <x:c r="I50" s="34" t="inlineStr">
        <x:is>
          <x:t xml:space="preserve">Canto dos volumes</x:t>
        </x:is>
      </x:c>
      <x:c r="J50" s="35" t="inlineStr">
        <x:is>
          <x:t xml:space="preserve">abrir partitura</x:t>
        </x:is>
      </x:c>
    </x:row>
    <x:row r="51" s="29" customFormat="1" ht="23.850000381469727" customHeight="1">
      <x:c r="A51" s="36" t="inlineStr">
        <x:is>
          <x:t xml:space="preserve">6,9-13</x:t>
        </x:is>
      </x:c>
      <x:c r="B51" s="36" t="n"/>
      <x:c r="C51" s="36" t="inlineStr">
        <x:is>
          <x:t xml:space="preserve">11,2-4</x:t>
        </x:is>
      </x:c>
      <x:c r="D51" s="36" t="n"/>
      <x:c r="E51" s="36" t="n"/>
      <x:c r="F51" s="37" t="n"/>
      <x:c r="G51" s="37" t="inlineStr">
        <x:is>
          <x:t xml:space="preserve">Pai-nosso</x:t>
        </x:is>
      </x:c>
      <x:c r="H51" s="37" t="inlineStr">
        <x:is>
          <x:t xml:space="preserve">Pe. Weber (volumes) · vol. 24</x:t>
        </x:is>
      </x:c>
      <x:c r="I51" s="37" t="inlineStr">
        <x:is>
          <x:t xml:space="preserve">Canto dos volumes</x:t>
        </x:is>
      </x:c>
      <x:c r="J51" s="38" t="inlineStr">
        <x:is>
          <x:t xml:space="preserve">abrir partitura</x:t>
        </x:is>
      </x:c>
    </x:row>
    <x:row r="52" s="29" customFormat="1" ht="23.850000381469727" customHeight="1">
      <x:c r="A52" s="33" t="inlineStr">
        <x:is>
          <x:t xml:space="preserve">6,10</x:t>
        </x:is>
      </x:c>
      <x:c r="B52" s="33" t="n"/>
      <x:c r="C52" s="33" t="inlineStr">
        <x:is>
          <x:t xml:space="preserve">11,2</x:t>
        </x:is>
      </x:c>
      <x:c r="D52" s="33" t="n"/>
      <x:c r="E52" s="33" t="n"/>
      <x:c r="F52" s="34" t="n"/>
      <x:c r="G52" s="34" t="inlineStr">
        <x:is>
          <x:t xml:space="preserve">Glória a Deus pelos séculos</x:t>
        </x:is>
      </x:c>
      <x:c r="H52" s="34" t="inlineStr">
        <x:is>
          <x:t xml:space="preserve">Pe. Weber (volumes) · vol. 10</x:t>
        </x:is>
      </x:c>
      <x:c r="I52" s="34" t="inlineStr">
        <x:is>
          <x:t xml:space="preserve">Canto dos volumes</x:t>
        </x:is>
      </x:c>
      <x:c r="J52" s="35" t="inlineStr">
        <x:is>
          <x:t xml:space="preserve">abrir partitura</x:t>
        </x:is>
      </x:c>
    </x:row>
    <x:row r="53" s="29" customFormat="1" ht="15" customHeight="1">
      <x:c r="A53" s="36" t="inlineStr">
        <x:is>
          <x:t xml:space="preserve">6,12.14-15</x:t>
        </x:is>
      </x:c>
      <x:c r="B53" s="36" t="n"/>
      <x:c r="C53" s="36" t="inlineStr">
        <x:is>
          <x:t xml:space="preserve">11,4</x:t>
        </x:is>
      </x:c>
      <x:c r="D53" s="36" t="n"/>
      <x:c r="E53" s="36" t="n"/>
      <x:c r="F53" s="37" t="inlineStr">
        <x:is>
          <x:t xml:space="preserve">Pai Nosso | Penitência</x:t>
        </x:is>
      </x:c>
      <x:c r="G53" s="37" t="inlineStr">
        <x:is>
          <x:t xml:space="preserve">Perdoai-nos, ó Pai, como nós perdoamos</x:t>
        </x:is>
      </x:c>
      <x:c r="H53" s="37" t="inlineStr">
        <x:is>
          <x:t xml:space="preserve">Pe. Weber (volumes) · vol. 13</x:t>
        </x:is>
      </x:c>
      <x:c r="I53" s="37" t="inlineStr">
        <x:is>
          <x:t xml:space="preserve">Canto dos volumes</x:t>
        </x:is>
      </x:c>
      <x:c r="J53" s="38" t="inlineStr">
        <x:is>
          <x:t xml:space="preserve">abrir partitura</x:t>
        </x:is>
      </x:c>
    </x:row>
    <x:row r="54" s="29" customFormat="1" ht="15" customHeight="1">
      <x:c r="A54" s="33" t="inlineStr">
        <x:is>
          <x:t xml:space="preserve">6,19</x:t>
        </x:is>
      </x:c>
      <x:c r="B54" s="33" t="n"/>
      <x:c r="C54" s="33" t="inlineStr">
        <x:is>
          <x:t xml:space="preserve">12,33</x:t>
        </x:is>
      </x:c>
      <x:c r="D54" s="33" t="n"/>
      <x:c r="E54" s="33" t="inlineStr">
        <x:is>
          <x:t xml:space="preserve">Sl 36</x:t>
        </x:is>
      </x:c>
      <x:c r="F54" s="34" t="inlineStr">
        <x:is>
          <x:t xml:space="preserve">18. C</x:t>
        </x:is>
      </x:c>
      <x:c r="G54" s="34" t="inlineStr">
        <x:is>
          <x:t xml:space="preserve">Ajuntai vosso tesouro</x:t>
        </x:is>
      </x:c>
      <x:c r="H54" s="34" t="inlineStr">
        <x:is>
          <x:t xml:space="preserve">Pe. Weber</x:t>
        </x:is>
      </x:c>
      <x:c r="I54" s="34" t="inlineStr">
        <x:is>
          <x:t xml:space="preserve">Canto do Evangelho</x:t>
        </x:is>
      </x:c>
      <x:c r="J54" s="35" t="inlineStr">
        <x:is>
          <x:t xml:space="preserve">abrir partitura</x:t>
        </x:is>
      </x:c>
    </x:row>
    <x:row r="55" s="29" customFormat="1" ht="23.850000381469727" customHeight="1">
      <x:c r="A55" s="33" t="inlineStr">
        <x:is>
          <x:t xml:space="preserve">6,20</x:t>
        </x:is>
      </x:c>
      <x:c r="B55" s="33" t="n"/>
      <x:c r="C55" s="33" t="inlineStr">
        <x:is>
          <x:t xml:space="preserve">12,33</x:t>
        </x:is>
      </x:c>
      <x:c r="D55" s="33" t="n"/>
      <x:c r="E55" s="33" t="n"/>
      <x:c r="F55" s="34" t="n"/>
      <x:c r="G55" s="34" t="inlineStr">
        <x:is>
          <x:t xml:space="preserve">O tesouro que a traça e a ferrugem não estragam</x:t>
        </x:is>
      </x:c>
      <x:c r="H55" s="34" t="inlineStr">
        <x:is>
          <x:t xml:space="preserve">Pe. Weber (volumes) · vol. 2</x:t>
        </x:is>
      </x:c>
      <x:c r="I55" s="34" t="inlineStr">
        <x:is>
          <x:t xml:space="preserve">Canto dos volumes</x:t>
        </x:is>
      </x:c>
      <x:c r="J55" s="35" t="inlineStr">
        <x:is>
          <x:t xml:space="preserve">abrir partitura</x:t>
        </x:is>
      </x:c>
    </x:row>
    <x:row r="56" s="29" customFormat="1" ht="23.850000381469727" customHeight="1">
      <x:c r="A56" s="36" t="inlineStr">
        <x:is>
          <x:t xml:space="preserve">6,21</x:t>
        </x:is>
      </x:c>
      <x:c r="B56" s="36" t="n"/>
      <x:c r="C56" s="36" t="inlineStr">
        <x:is>
          <x:t xml:space="preserve">12,34</x:t>
        </x:is>
      </x:c>
      <x:c r="D56" s="36" t="n"/>
      <x:c r="E56" s="36" t="inlineStr">
        <x:is>
          <x:t xml:space="preserve">Sl 48</x:t>
        </x:is>
      </x:c>
      <x:c r="F56" s="37" t="inlineStr">
        <x:is>
          <x:t xml:space="preserve">19. C</x:t>
        </x:is>
      </x:c>
      <x:c r="G56" s="37" t="inlineStr">
        <x:is>
          <x:t xml:space="preserve">Onde está o teu tesouro</x:t>
        </x:is>
      </x:c>
      <x:c r="H56" s="37" t="inlineStr">
        <x:is>
          <x:t xml:space="preserve">Pe. Weber</x:t>
        </x:is>
      </x:c>
      <x:c r="I56" s="37" t="inlineStr">
        <x:is>
          <x:t xml:space="preserve">Canto do Evangelho</x:t>
        </x:is>
      </x:c>
      <x:c r="J56" s="38" t="inlineStr">
        <x:is>
          <x:t xml:space="preserve">abrir partitura</x:t>
        </x:is>
      </x:c>
    </x:row>
    <x:row r="57" s="29" customFormat="1" ht="23.850000381469727" customHeight="1">
      <x:c r="A57" s="33" t="inlineStr">
        <x:is>
          <x:t xml:space="preserve">6,21</x:t>
        </x:is>
      </x:c>
      <x:c r="B57" s="33" t="n"/>
      <x:c r="C57" s="33" t="inlineStr">
        <x:is>
          <x:t xml:space="preserve">12,34</x:t>
        </x:is>
      </x:c>
      <x:c r="D57" s="33" t="n"/>
      <x:c r="E57" s="33" t="inlineStr">
        <x:is>
          <x:t xml:space="preserve">Sl 118</x:t>
        </x:is>
      </x:c>
      <x:c r="F57" s="34" t="inlineStr">
        <x:is>
          <x:t xml:space="preserve">19. C</x:t>
        </x:is>
      </x:c>
      <x:c r="G57" s="34" t="inlineStr">
        <x:is>
          <x:t xml:space="preserve">Onde está o teu tesouro, ali está teu coração</x:t>
        </x:is>
      </x:c>
      <x:c r="H57" s="34" t="inlineStr">
        <x:is>
          <x:t xml:space="preserve">Abadia da Ressurreição</x:t>
        </x:is>
      </x:c>
      <x:c r="I57" s="34" t="inlineStr">
        <x:is>
          <x:t xml:space="preserve">Antífona das oferendas</x:t>
        </x:is>
      </x:c>
      <x:c r="J57" s="35" t="inlineStr">
        <x:is>
          <x:t xml:space="preserve">abrir partitura</x:t>
        </x:is>
      </x:c>
    </x:row>
    <x:row r="58" s="29" customFormat="1" ht="23.850000381469727" customHeight="1">
      <x:c r="A58" s="36" t="inlineStr">
        <x:is>
          <x:t xml:space="preserve">6,24</x:t>
        </x:is>
      </x:c>
      <x:c r="B58" s="36" t="n"/>
      <x:c r="C58" s="36" t="inlineStr">
        <x:is>
          <x:t xml:space="preserve">16,13</x:t>
        </x:is>
      </x:c>
      <x:c r="D58" s="36" t="n"/>
      <x:c r="E58" s="36" t="inlineStr">
        <x:is>
          <x:t xml:space="preserve">Sl 48</x:t>
        </x:is>
      </x:c>
      <x:c r="F58" s="37" t="inlineStr">
        <x:is>
          <x:t xml:space="preserve">25. C</x:t>
        </x:is>
      </x:c>
      <x:c r="G58" s="37" t="inlineStr">
        <x:is>
          <x:t xml:space="preserve">Não podeis servir a Deus e ao dinheiro</x:t>
        </x:is>
      </x:c>
      <x:c r="H58" s="37" t="inlineStr">
        <x:is>
          <x:t xml:space="preserve">Abadia da Ressurreição</x:t>
        </x:is>
      </x:c>
      <x:c r="I58" s="37" t="inlineStr">
        <x:is>
          <x:t xml:space="preserve">Antífona das oferendas</x:t>
        </x:is>
      </x:c>
      <x:c r="J58" s="38" t="inlineStr">
        <x:is>
          <x:t xml:space="preserve">abrir partitura</x:t>
        </x:is>
      </x:c>
    </x:row>
    <x:row r="59" s="29" customFormat="1" ht="15" customHeight="1">
      <x:c r="A59" s="33" t="inlineStr">
        <x:is>
          <x:t xml:space="preserve">6,26.30</x:t>
        </x:is>
      </x:c>
      <x:c r="B59" s="33" t="n"/>
      <x:c r="C59" s="33" t="inlineStr">
        <x:is>
          <x:t xml:space="preserve">12,24.28</x:t>
        </x:is>
      </x:c>
      <x:c r="D59" s="33" t="n"/>
      <x:c r="E59" s="33" t="inlineStr">
        <x:is>
          <x:t xml:space="preserve">Sl 148</x:t>
        </x:is>
      </x:c>
      <x:c r="F59" s="34" t="inlineStr">
        <x:is>
          <x:t xml:space="preserve">8. A</x:t>
        </x:is>
      </x:c>
      <x:c r="G59" s="34" t="inlineStr">
        <x:is>
          <x:t xml:space="preserve">Deus Pai, que alimenta as aves do céu</x:t>
        </x:is>
      </x:c>
      <x:c r="H59" s="34" t="inlineStr">
        <x:is>
          <x:t xml:space="preserve">Abadia da Ressurreição</x:t>
        </x:is>
      </x:c>
      <x:c r="I59" s="34" t="inlineStr">
        <x:is>
          <x:t xml:space="preserve">Antífona das oferendas</x:t>
        </x:is>
      </x:c>
      <x:c r="J59" s="35" t="inlineStr">
        <x:is>
          <x:t xml:space="preserve">abrir partitura</x:t>
        </x:is>
      </x:c>
    </x:row>
    <x:row r="60" s="29" customFormat="1" ht="23.850000381469727" customHeight="1">
      <x:c r="A60" s="36" t="inlineStr">
        <x:is>
          <x:t xml:space="preserve">6,26.28</x:t>
        </x:is>
      </x:c>
      <x:c r="B60" s="36" t="n"/>
      <x:c r="C60" s="36" t="inlineStr">
        <x:is>
          <x:t xml:space="preserve">12,24.27</x:t>
        </x:is>
      </x:c>
      <x:c r="D60" s="36" t="n"/>
      <x:c r="E60" s="36" t="n"/>
      <x:c r="F60" s="37" t="n"/>
      <x:c r="G60" s="37" t="inlineStr">
        <x:is>
          <x:t xml:space="preserve">Espero em ti, Senhor!</x:t>
        </x:is>
      </x:c>
      <x:c r="H60" s="37" t="inlineStr">
        <x:is>
          <x:t xml:space="preserve">Pe. Weber (volumes) · vol. 27</x:t>
        </x:is>
      </x:c>
      <x:c r="I60" s="37" t="inlineStr">
        <x:is>
          <x:t xml:space="preserve">Canto dos volumes</x:t>
        </x:is>
      </x:c>
      <x:c r="J60" s="38" t="inlineStr">
        <x:is>
          <x:t xml:space="preserve">abrir partitura</x:t>
        </x:is>
      </x:c>
    </x:row>
    <x:row r="61" s="29" customFormat="1" ht="15" customHeight="1">
      <x:c r="A61" s="33" t="inlineStr">
        <x:is>
          <x:t xml:space="preserve">6,33</x:t>
        </x:is>
      </x:c>
      <x:c r="B61" s="33" t="n"/>
      <x:c r="C61" s="33" t="inlineStr">
        <x:is>
          <x:t xml:space="preserve">12,31</x:t>
        </x:is>
      </x:c>
      <x:c r="D61" s="33" t="n"/>
      <x:c r="E61" s="33" t="inlineStr">
        <x:is>
          <x:t xml:space="preserve">Sl 61</x:t>
        </x:is>
      </x:c>
      <x:c r="F61" s="34" t="inlineStr">
        <x:is>
          <x:t xml:space="preserve">8. A</x:t>
        </x:is>
      </x:c>
      <x:c r="G61" s="34" t="inlineStr">
        <x:is>
          <x:t xml:space="preserve">Buscai primeiro o Reino</x:t>
        </x:is>
      </x:c>
      <x:c r="H61" s="34" t="inlineStr">
        <x:is>
          <x:t xml:space="preserve">Pe. Weber</x:t>
        </x:is>
      </x:c>
      <x:c r="I61" s="34" t="inlineStr">
        <x:is>
          <x:t xml:space="preserve">Canto do Evangelho</x:t>
        </x:is>
      </x:c>
      <x:c r="J61" s="35" t="inlineStr">
        <x:is>
          <x:t xml:space="preserve">abrir partitura</x:t>
        </x:is>
      </x:c>
    </x:row>
    <x:row r="62" s="29" customFormat="1" ht="23.850000381469727" customHeight="1">
      <x:c r="A62" s="36" t="inlineStr">
        <x:is>
          <x:t xml:space="preserve">6,33</x:t>
        </x:is>
      </x:c>
      <x:c r="B62" s="36" t="n"/>
      <x:c r="C62" s="36" t="inlineStr">
        <x:is>
          <x:t xml:space="preserve">12,31</x:t>
        </x:is>
      </x:c>
      <x:c r="D62" s="36" t="n"/>
      <x:c r="E62" s="36" t="n"/>
      <x:c r="F62" s="37" t="n"/>
      <x:c r="G62" s="37" t="inlineStr">
        <x:is>
          <x:t xml:space="preserve">Buscai primeiro o Reino de Deus</x:t>
        </x:is>
      </x:c>
      <x:c r="H62" s="37" t="inlineStr">
        <x:is>
          <x:t xml:space="preserve">Pe. Weber (volumes) · vol. 29</x:t>
        </x:is>
      </x:c>
      <x:c r="I62" s="37" t="inlineStr">
        <x:is>
          <x:t xml:space="preserve">Canto dos volumes</x:t>
        </x:is>
      </x:c>
      <x:c r="J62" s="38" t="inlineStr">
        <x:is>
          <x:t xml:space="preserve">abrir partitura</x:t>
        </x:is>
      </x:c>
    </x:row>
    <x:row r="63" s="29" customFormat="1" ht="23.850000381469727" customHeight="1">
      <x:c r="A63" s="33" t="inlineStr">
        <x:is>
          <x:t xml:space="preserve">7,1</x:t>
        </x:is>
      </x:c>
      <x:c r="B63" s="33" t="inlineStr">
        <x:is>
          <x:t xml:space="preserve">4,24b</x:t>
        </x:is>
      </x:c>
      <x:c r="C63" s="33" t="inlineStr">
        <x:is>
          <x:t xml:space="preserve">6,37</x:t>
        </x:is>
      </x:c>
      <x:c r="D63" s="33" t="n"/>
      <x:c r="E63" s="33" t="inlineStr">
        <x:is>
          <x:t xml:space="preserve">Sl 129</x:t>
        </x:is>
      </x:c>
      <x:c r="F63" s="34" t="inlineStr">
        <x:is>
          <x:t xml:space="preserve">7. C</x:t>
        </x:is>
      </x:c>
      <x:c r="G63" s="34" t="inlineStr">
        <x:is>
          <x:t xml:space="preserve">Perdoai e vos será perdoado</x:t>
        </x:is>
      </x:c>
      <x:c r="H63" s="34" t="inlineStr">
        <x:is>
          <x:t xml:space="preserve">Pe. Weber</x:t>
        </x:is>
      </x:c>
      <x:c r="I63" s="34" t="inlineStr">
        <x:is>
          <x:t xml:space="preserve">Canto do Evangelho</x:t>
        </x:is>
      </x:c>
      <x:c r="J63" s="35" t="inlineStr">
        <x:is>
          <x:t xml:space="preserve">abrir partitura</x:t>
        </x:is>
      </x:c>
    </x:row>
    <x:row r="64" s="29" customFormat="1" ht="15" customHeight="1">
      <x:c r="A64" s="36" t="inlineStr">
        <x:is>
          <x:t xml:space="preserve">7,7</x:t>
        </x:is>
      </x:c>
      <x:c r="B64" s="36" t="n"/>
      <x:c r="C64" s="36" t="inlineStr">
        <x:is>
          <x:t xml:space="preserve">11,9</x:t>
        </x:is>
      </x:c>
      <x:c r="D64" s="36" t="n"/>
      <x:c r="E64" s="36" t="inlineStr">
        <x:is>
          <x:t xml:space="preserve">Sl 24</x:t>
        </x:is>
      </x:c>
      <x:c r="F64" s="37" t="inlineStr">
        <x:is>
          <x:t xml:space="preserve">17. C</x:t>
        </x:is>
      </x:c>
      <x:c r="G64" s="37" t="inlineStr">
        <x:is>
          <x:t xml:space="preserve">Pedi e recebereis, procurai e achareis, batei e vos será aberto</x:t>
        </x:is>
      </x:c>
      <x:c r="H64" s="37" t="inlineStr">
        <x:is>
          <x:t xml:space="preserve">Abadia da Ressurreição</x:t>
        </x:is>
      </x:c>
      <x:c r="I64" s="37" t="inlineStr">
        <x:is>
          <x:t xml:space="preserve">Antífona das oferendas</x:t>
        </x:is>
      </x:c>
      <x:c r="J64" s="38" t="inlineStr">
        <x:is>
          <x:t xml:space="preserve">abrir partitura</x:t>
        </x:is>
      </x:c>
    </x:row>
    <x:row r="65" s="29" customFormat="1" ht="15" customHeight="1">
      <x:c r="A65" s="33" t="inlineStr">
        <x:is>
          <x:t xml:space="preserve">7,7-11</x:t>
        </x:is>
      </x:c>
      <x:c r="B65" s="33" t="n"/>
      <x:c r="C65" s="33" t="inlineStr">
        <x:is>
          <x:t xml:space="preserve">11,9-13</x:t>
        </x:is>
      </x:c>
      <x:c r="D65" s="33" t="n"/>
      <x:c r="E65" s="33" t="n"/>
      <x:c r="F65" s="34" t="n"/>
      <x:c r="G65" s="34" t="inlineStr">
        <x:is>
          <x:t xml:space="preserve">Aquele que aos filhos só dá o que é bom</x:t>
        </x:is>
      </x:c>
      <x:c r="H65" s="34" t="inlineStr">
        <x:is>
          <x:t xml:space="preserve">Pe. Weber (volumes) · vol. 25</x:t>
        </x:is>
      </x:c>
      <x:c r="I65" s="34" t="inlineStr">
        <x:is>
          <x:t xml:space="preserve">Canto dos volumes</x:t>
        </x:is>
      </x:c>
      <x:c r="J65" s="35" t="inlineStr">
        <x:is>
          <x:t xml:space="preserve">abrir partitura</x:t>
        </x:is>
      </x:c>
    </x:row>
    <x:row r="66" s="29" customFormat="1" ht="23.850000381469727" customHeight="1">
      <x:c r="A66" s="36" t="inlineStr">
        <x:is>
          <x:t xml:space="preserve">7,13</x:t>
        </x:is>
      </x:c>
      <x:c r="B66" s="36" t="n"/>
      <x:c r="C66" s="36" t="inlineStr">
        <x:is>
          <x:t xml:space="preserve">13,24</x:t>
        </x:is>
      </x:c>
      <x:c r="D66" s="36" t="n"/>
      <x:c r="E66" s="36" t="inlineStr">
        <x:is>
          <x:t xml:space="preserve">Sl 117</x:t>
        </x:is>
      </x:c>
      <x:c r="F66" s="37" t="inlineStr">
        <x:is>
          <x:t xml:space="preserve">21. C</x:t>
        </x:is>
      </x:c>
      <x:c r="G66" s="37" t="inlineStr">
        <x:is>
          <x:t xml:space="preserve">Esforçai-vos por entrar</x:t>
        </x:is>
      </x:c>
      <x:c r="H66" s="37" t="inlineStr">
        <x:is>
          <x:t xml:space="preserve">Pe. Weber</x:t>
        </x:is>
      </x:c>
      <x:c r="I66" s="37" t="inlineStr">
        <x:is>
          <x:t xml:space="preserve">Canto do Evangelho</x:t>
        </x:is>
      </x:c>
      <x:c r="J66" s="38" t="inlineStr">
        <x:is>
          <x:t xml:space="preserve">abrir partitura</x:t>
        </x:is>
      </x:c>
    </x:row>
    <x:row r="67" s="29" customFormat="1" ht="15" customHeight="1">
      <x:c r="A67" s="33" t="inlineStr">
        <x:is>
          <x:t xml:space="preserve">7,17</x:t>
        </x:is>
      </x:c>
      <x:c r="B67" s="40" t="inlineStr">
        <x:is>
          <x:t xml:space="preserve">3,33</x:t>
        </x:is>
      </x:c>
      <x:c r="C67" s="33" t="inlineStr">
        <x:is>
          <x:t xml:space="preserve">6,43</x:t>
        </x:is>
      </x:c>
      <x:c r="D67" s="33" t="n"/>
      <x:c r="E67" s="33" t="inlineStr">
        <x:is>
          <x:t xml:space="preserve">Sl 1</x:t>
        </x:is>
      </x:c>
      <x:c r="F67" s="34" t="inlineStr">
        <x:is>
          <x:t xml:space="preserve">8. C</x:t>
        </x:is>
      </x:c>
      <x:c r="G67" s="34" t="inlineStr">
        <x:is>
          <x:t xml:space="preserve">A boa árvore</x:t>
        </x:is>
      </x:c>
      <x:c r="H67" s="34" t="inlineStr">
        <x:is>
          <x:t xml:space="preserve">Pe. Weber</x:t>
        </x:is>
      </x:c>
      <x:c r="I67" s="34" t="inlineStr">
        <x:is>
          <x:t xml:space="preserve">Canto do Evangelho</x:t>
        </x:is>
      </x:c>
      <x:c r="J67" s="35" t="inlineStr">
        <x:is>
          <x:t xml:space="preserve">abrir partitura</x:t>
        </x:is>
      </x:c>
    </x:row>
    <x:row r="68" s="29" customFormat="1" ht="23.850000381469727" customHeight="1">
      <x:c r="A68" s="36" t="inlineStr">
        <x:is>
          <x:t xml:space="preserve">7,18</x:t>
        </x:is>
      </x:c>
      <x:c r="B68" s="36" t="n"/>
      <x:c r="C68" s="36" t="inlineStr">
        <x:is>
          <x:t xml:space="preserve">6,43</x:t>
        </x:is>
      </x:c>
      <x:c r="D68" s="36" t="n"/>
      <x:c r="E68" s="36" t="inlineStr">
        <x:is>
          <x:t xml:space="preserve">AT 42</x:t>
        </x:is>
      </x:c>
      <x:c r="F68" s="37" t="inlineStr">
        <x:is>
          <x:t xml:space="preserve">8. C</x:t>
        </x:is>
      </x:c>
      <x:c r="G68" s="37" t="inlineStr">
        <x:is>
          <x:t xml:space="preserve">A boa árvore não pode dar maus frutos</x:t>
        </x:is>
      </x:c>
      <x:c r="H68" s="37" t="inlineStr">
        <x:is>
          <x:t xml:space="preserve">Abadia da Ressurreição</x:t>
        </x:is>
      </x:c>
      <x:c r="I68" s="37" t="inlineStr">
        <x:is>
          <x:t xml:space="preserve">Antífona das oferendas</x:t>
        </x:is>
      </x:c>
      <x:c r="J68" s="38" t="inlineStr">
        <x:is>
          <x:t xml:space="preserve">abrir partitura</x:t>
        </x:is>
      </x:c>
    </x:row>
    <x:row r="69" s="29" customFormat="1" ht="23.850000381469727" customHeight="1">
      <x:c r="A69" s="33" t="inlineStr">
        <x:is>
          <x:t xml:space="preserve">7,21</x:t>
        </x:is>
      </x:c>
      <x:c r="B69" s="33" t="n"/>
      <x:c r="C69" s="33" t="inlineStr">
        <x:is>
          <x:t xml:space="preserve">6,46</x:t>
        </x:is>
      </x:c>
      <x:c r="D69" s="33" t="n"/>
      <x:c r="E69" s="33" t="inlineStr">
        <x:is>
          <x:t xml:space="preserve">Sl 30</x:t>
        </x:is>
      </x:c>
      <x:c r="F69" s="34" t="inlineStr">
        <x:is>
          <x:t xml:space="preserve">9. A</x:t>
        </x:is>
      </x:c>
      <x:c r="G69" s="34" t="inlineStr">
        <x:is>
          <x:t xml:space="preserve">Não é aquele que me diz</x:t>
        </x:is>
      </x:c>
      <x:c r="H69" s="34" t="inlineStr">
        <x:is>
          <x:t xml:space="preserve">Pe. Weber</x:t>
        </x:is>
      </x:c>
      <x:c r="I69" s="34" t="inlineStr">
        <x:is>
          <x:t xml:space="preserve">Canto do Evangelho</x:t>
        </x:is>
      </x:c>
      <x:c r="J69" s="35" t="inlineStr">
        <x:is>
          <x:t xml:space="preserve">abrir partitura</x:t>
        </x:is>
      </x:c>
    </x:row>
    <x:row r="70" s="29" customFormat="1" ht="23.850000381469727" customHeight="1">
      <x:c r="A70" s="36" t="inlineStr">
        <x:is>
          <x:t xml:space="preserve">7,21</x:t>
        </x:is>
      </x:c>
      <x:c r="B70" s="36" t="n"/>
      <x:c r="C70" s="36" t="inlineStr">
        <x:is>
          <x:t xml:space="preserve">6,46</x:t>
        </x:is>
      </x:c>
      <x:c r="D70" s="36" t="n"/>
      <x:c r="E70" s="36" t="inlineStr">
        <x:is>
          <x:t xml:space="preserve">Sl 39</x:t>
        </x:is>
      </x:c>
      <x:c r="F70" s="37" t="inlineStr">
        <x:is>
          <x:t xml:space="preserve">26. A</x:t>
        </x:is>
      </x:c>
      <x:c r="G70" s="37" t="inlineStr">
        <x:is>
          <x:t xml:space="preserve">Não é aquele que me diz: Senhor, Senhor!</x:t>
        </x:is>
      </x:c>
      <x:c r="H70" s="37" t="inlineStr">
        <x:is>
          <x:t xml:space="preserve">Abadia da Ressurreição</x:t>
        </x:is>
      </x:c>
      <x:c r="I70" s="37" t="inlineStr">
        <x:is>
          <x:t xml:space="preserve">Antífona das oferendas</x:t>
        </x:is>
      </x:c>
      <x:c r="J70" s="38" t="inlineStr">
        <x:is>
          <x:t xml:space="preserve">abrir partitura</x:t>
        </x:is>
      </x:c>
    </x:row>
    <x:row r="71" s="29" customFormat="1" ht="23.850000381469727" customHeight="1">
      <x:c r="A71" s="33" t="inlineStr">
        <x:is>
          <x:t xml:space="preserve">7,24-27</x:t>
        </x:is>
      </x:c>
      <x:c r="B71" s="33" t="n"/>
      <x:c r="C71" s="33" t="inlineStr">
        <x:is>
          <x:t xml:space="preserve">6,47-49</x:t>
        </x:is>
      </x:c>
      <x:c r="D71" s="33" t="n"/>
      <x:c r="E71" s="33" t="n"/>
      <x:c r="F71" s="34" t="n"/>
      <x:c r="G71" s="34" t="inlineStr">
        <x:is>
          <x:t xml:space="preserve">A casa na rocha e na areia...</x:t>
        </x:is>
      </x:c>
      <x:c r="H71" s="34" t="inlineStr">
        <x:is>
          <x:t xml:space="preserve">Pe. Weber (volumes) · vol. 9</x:t>
        </x:is>
      </x:c>
      <x:c r="I71" s="34" t="inlineStr">
        <x:is>
          <x:t xml:space="preserve">Canto dos volumes</x:t>
        </x:is>
      </x:c>
      <x:c r="J71" s="35" t="inlineStr">
        <x:is>
          <x:t xml:space="preserve">abrir partitura</x:t>
        </x:is>
      </x:c>
    </x:row>
    <x:row r="72" s="29" customFormat="1" ht="15" customHeight="1">
      <x:c r="A72" s="36" t="inlineStr">
        <x:is>
          <x:t xml:space="preserve">7,24-27</x:t>
        </x:is>
      </x:c>
      <x:c r="B72" s="36" t="n"/>
      <x:c r="C72" s="36" t="inlineStr">
        <x:is>
          <x:t xml:space="preserve">6,47-49</x:t>
        </x:is>
      </x:c>
      <x:c r="D72" s="36" t="n"/>
      <x:c r="E72" s="36" t="n"/>
      <x:c r="F72" s="37" t="n"/>
      <x:c r="G72" s="37" t="inlineStr">
        <x:is>
          <x:t xml:space="preserve">Quem ouve minhas palavras e as pratica</x:t>
        </x:is>
      </x:c>
      <x:c r="H72" s="37" t="inlineStr">
        <x:is>
          <x:t xml:space="preserve">Pe. Weber (volumes) · vol. 25</x:t>
        </x:is>
      </x:c>
      <x:c r="I72" s="37" t="inlineStr">
        <x:is>
          <x:t xml:space="preserve">Canto dos volumes</x:t>
        </x:is>
      </x:c>
      <x:c r="J72" s="38" t="inlineStr">
        <x:is>
          <x:t xml:space="preserve">abrir partitura</x:t>
        </x:is>
      </x:c>
    </x:row>
    <x:row r="73" s="29" customFormat="1" ht="23.850000381469727" customHeight="1">
      <x:c r="A73" s="33" t="inlineStr">
        <x:is>
          <x:t xml:space="preserve">7,26</x:t>
        </x:is>
      </x:c>
      <x:c r="B73" s="33" t="n"/>
      <x:c r="C73" s="33" t="inlineStr">
        <x:is>
          <x:t xml:space="preserve">6,49</x:t>
        </x:is>
      </x:c>
      <x:c r="D73" s="33" t="n"/>
      <x:c r="E73" s="33" t="inlineStr">
        <x:is>
          <x:t xml:space="preserve">Sl 18</x:t>
        </x:is>
      </x:c>
      <x:c r="F73" s="34" t="inlineStr">
        <x:is>
          <x:t xml:space="preserve">9. A</x:t>
        </x:is>
      </x:c>
      <x:c r="G73" s="34" t="inlineStr">
        <x:is>
          <x:t xml:space="preserve">Quem ouve as minhas palavras e não as põe em prática</x:t>
        </x:is>
      </x:c>
      <x:c r="H73" s="34" t="inlineStr">
        <x:is>
          <x:t xml:space="preserve">Abadia da Ressurreição</x:t>
        </x:is>
      </x:c>
      <x:c r="I73" s="34" t="inlineStr">
        <x:is>
          <x:t xml:space="preserve">Antífona das oferendas</x:t>
        </x:is>
      </x:c>
      <x:c r="J73" s="35" t="inlineStr">
        <x:is>
          <x:t xml:space="preserve">abrir partitura</x:t>
        </x:is>
      </x:c>
    </x:row>
    <x:row r="74" s="29" customFormat="1" ht="15" customHeight="1">
      <x:c r="A74" s="36" t="inlineStr">
        <x:is>
          <x:t xml:space="preserve">8,2</x:t>
        </x:is>
      </x:c>
      <x:c r="B74" s="36" t="inlineStr">
        <x:is>
          <x:t xml:space="preserve">1,40</x:t>
        </x:is>
      </x:c>
      <x:c r="C74" s="36" t="inlineStr">
        <x:is>
          <x:t xml:space="preserve">5,12</x:t>
        </x:is>
      </x:c>
      <x:c r="D74" s="36" t="n"/>
      <x:c r="E74" s="36" t="inlineStr">
        <x:is>
          <x:t xml:space="preserve">Sl 30</x:t>
        </x:is>
      </x:c>
      <x:c r="F74" s="37" t="inlineStr">
        <x:is>
          <x:t xml:space="preserve">6. B</x:t>
        </x:is>
      </x:c>
      <x:c r="G74" s="37" t="inlineStr">
        <x:is>
          <x:t xml:space="preserve">Se queres, Senhor</x:t>
        </x:is>
      </x:c>
      <x:c r="H74" s="37" t="inlineStr">
        <x:is>
          <x:t xml:space="preserve">Pe. Weber</x:t>
        </x:is>
      </x:c>
      <x:c r="I74" s="37" t="inlineStr">
        <x:is>
          <x:t xml:space="preserve">Canto do Evangelho</x:t>
        </x:is>
      </x:c>
      <x:c r="J74" s="38" t="inlineStr">
        <x:is>
          <x:t xml:space="preserve">abrir partitura</x:t>
        </x:is>
      </x:c>
    </x:row>
    <x:row r="75" s="29" customFormat="1" ht="23.850000381469727" customHeight="1">
      <x:c r="A75" s="33" t="inlineStr">
        <x:is>
          <x:t xml:space="preserve">8,2-3</x:t>
        </x:is>
      </x:c>
      <x:c r="B75" s="33" t="inlineStr">
        <x:is>
          <x:t xml:space="preserve">1,40-41</x:t>
        </x:is>
      </x:c>
      <x:c r="C75" s="33" t="inlineStr">
        <x:is>
          <x:t xml:space="preserve">5,12-13</x:t>
        </x:is>
      </x:c>
      <x:c r="D75" s="33" t="n"/>
      <x:c r="E75" s="33" t="inlineStr">
        <x:is>
          <x:t xml:space="preserve">Sl 91</x:t>
        </x:is>
      </x:c>
      <x:c r="F75" s="34" t="inlineStr">
        <x:is>
          <x:t xml:space="preserve">6. B</x:t>
        </x:is>
      </x:c>
      <x:c r="G75" s="34" t="inlineStr">
        <x:is>
          <x:t xml:space="preserve">Se queres, ó Senhor, tu podes me curar</x:t>
        </x:is>
      </x:c>
      <x:c r="H75" s="34" t="inlineStr">
        <x:is>
          <x:t xml:space="preserve">Abadia da Ressurreição</x:t>
        </x:is>
      </x:c>
      <x:c r="I75" s="34" t="inlineStr">
        <x:is>
          <x:t xml:space="preserve">Antífona das oferendas</x:t>
        </x:is>
      </x:c>
      <x:c r="J75" s="35" t="inlineStr">
        <x:is>
          <x:t xml:space="preserve">abrir partitura</x:t>
        </x:is>
      </x:c>
    </x:row>
    <x:row r="76" s="29" customFormat="1" ht="23.850000381469727" customHeight="1">
      <x:c r="A76" s="39" t="inlineStr">
        <x:is>
          <x:t xml:space="preserve">8,8</x:t>
        </x:is>
      </x:c>
      <x:c r="B76" s="36" t="n"/>
      <x:c r="C76" s="36" t="inlineStr">
        <x:is>
          <x:t xml:space="preserve">7,6</x:t>
        </x:is>
      </x:c>
      <x:c r="D76" s="36" t="n"/>
      <x:c r="E76" s="36" t="inlineStr">
        <x:is>
          <x:t xml:space="preserve">Sl 141</x:t>
        </x:is>
      </x:c>
      <x:c r="F76" s="37" t="inlineStr">
        <x:is>
          <x:t xml:space="preserve">9. C</x:t>
        </x:is>
      </x:c>
      <x:c r="G76" s="37" t="inlineStr">
        <x:is>
          <x:t xml:space="preserve">Senhor, eu não sou digno</x:t>
        </x:is>
      </x:c>
      <x:c r="H76" s="37" t="inlineStr">
        <x:is>
          <x:t xml:space="preserve">Pe. Weber</x:t>
        </x:is>
      </x:c>
      <x:c r="I76" s="37" t="inlineStr">
        <x:is>
          <x:t xml:space="preserve">Canto do Evangelho</x:t>
        </x:is>
      </x:c>
      <x:c r="J76" s="38" t="inlineStr">
        <x:is>
          <x:t xml:space="preserve">abrir partitura</x:t>
        </x:is>
      </x:c>
    </x:row>
    <x:row r="77" s="29" customFormat="1" ht="15" customHeight="1">
      <x:c r="A77" s="33" t="inlineStr">
        <x:is>
          <x:t xml:space="preserve">8,8</x:t>
        </x:is>
      </x:c>
      <x:c r="B77" s="33" t="n"/>
      <x:c r="C77" s="33" t="inlineStr">
        <x:is>
          <x:t xml:space="preserve">7,6-7</x:t>
        </x:is>
      </x:c>
      <x:c r="D77" s="33" t="n"/>
      <x:c r="E77" s="33" t="inlineStr">
        <x:is>
          <x:t xml:space="preserve">Sl 111</x:t>
        </x:is>
      </x:c>
      <x:c r="F77" s="34" t="inlineStr">
        <x:is>
          <x:t xml:space="preserve">9. C</x:t>
        </x:is>
      </x:c>
      <x:c r="G77" s="34" t="inlineStr">
        <x:is>
          <x:t xml:space="preserve">Senhor, eu não sou digno que entreis em minha casa</x:t>
        </x:is>
      </x:c>
      <x:c r="H77" s="34" t="inlineStr">
        <x:is>
          <x:t xml:space="preserve">Abadia da Ressurreição</x:t>
        </x:is>
      </x:c>
      <x:c r="I77" s="34" t="inlineStr">
        <x:is>
          <x:t xml:space="preserve">Antífona das oferendas</x:t>
        </x:is>
      </x:c>
      <x:c r="J77" s="35" t="inlineStr">
        <x:is>
          <x:t xml:space="preserve">abrir partitura</x:t>
        </x:is>
      </x:c>
    </x:row>
    <x:row r="78" s="29" customFormat="1" ht="15" customHeight="1">
      <x:c r="A78" s="36" t="inlineStr">
        <x:is>
          <x:t xml:space="preserve">8,11</x:t>
        </x:is>
      </x:c>
      <x:c r="B78" s="36" t="n"/>
      <x:c r="C78" s="36" t="inlineStr">
        <x:is>
          <x:t xml:space="preserve">13,29</x:t>
        </x:is>
      </x:c>
      <x:c r="D78" s="36" t="n"/>
      <x:c r="E78" s="36" t="inlineStr">
        <x:is>
          <x:t xml:space="preserve">Sl 95</x:t>
        </x:is>
      </x:c>
      <x:c r="F78" s="37" t="inlineStr">
        <x:is>
          <x:t xml:space="preserve">21. C</x:t>
        </x:is>
      </x:c>
      <x:c r="G78" s="37" t="inlineStr">
        <x:is>
          <x:t xml:space="preserve">Virão muitos do Oriente e do Ocidente sentar-se à mesa do Reino</x:t>
        </x:is>
      </x:c>
      <x:c r="H78" s="37" t="inlineStr">
        <x:is>
          <x:t xml:space="preserve">Abadia da Ressurreição</x:t>
        </x:is>
      </x:c>
      <x:c r="I78" s="37" t="inlineStr">
        <x:is>
          <x:t xml:space="preserve">Antífona das oferendas</x:t>
        </x:is>
      </x:c>
      <x:c r="J78" s="38" t="inlineStr">
        <x:is>
          <x:t xml:space="preserve">abrir partitura</x:t>
        </x:is>
      </x:c>
    </x:row>
    <x:row r="79" s="29" customFormat="1" ht="23.850000381469727" customHeight="1">
      <x:c r="A79" s="33" t="inlineStr">
        <x:is>
          <x:t xml:space="preserve">8,22</x:t>
        </x:is>
      </x:c>
      <x:c r="B79" s="33" t="n"/>
      <x:c r="C79" s="33" t="inlineStr">
        <x:is>
          <x:t xml:space="preserve">9,60</x:t>
        </x:is>
      </x:c>
      <x:c r="D79" s="33" t="n"/>
      <x:c r="E79" s="33" t="inlineStr">
        <x:is>
          <x:t xml:space="preserve">Sl 15</x:t>
        </x:is>
      </x:c>
      <x:c r="F79" s="34" t="inlineStr">
        <x:is>
          <x:t xml:space="preserve">13. C</x:t>
        </x:is>
      </x:c>
      <x:c r="G79" s="34" t="inlineStr">
        <x:is>
          <x:t xml:space="preserve">Deixa que os mortos enterrem seus mortos</x:t>
        </x:is>
      </x:c>
      <x:c r="H79" s="34" t="inlineStr">
        <x:is>
          <x:t xml:space="preserve">Pe. Weber</x:t>
        </x:is>
      </x:c>
      <x:c r="I79" s="34" t="inlineStr">
        <x:is>
          <x:t xml:space="preserve">Canto do Evangelho</x:t>
        </x:is>
      </x:c>
      <x:c r="J79" s="35" t="inlineStr">
        <x:is>
          <x:t xml:space="preserve">abrir partitura</x:t>
        </x:is>
      </x:c>
    </x:row>
    <x:row r="80" s="29" customFormat="1" ht="15" customHeight="1">
      <x:c r="A80" s="36" t="inlineStr">
        <x:is>
          <x:t xml:space="preserve">8,27</x:t>
        </x:is>
      </x:c>
      <x:c r="B80" s="36" t="inlineStr">
        <x:is>
          <x:t xml:space="preserve">4,41</x:t>
        </x:is>
      </x:c>
      <x:c r="C80" s="36" t="inlineStr">
        <x:is>
          <x:t xml:space="preserve">8,25</x:t>
        </x:is>
      </x:c>
      <x:c r="D80" s="36" t="n"/>
      <x:c r="E80" s="36" t="inlineStr">
        <x:is>
          <x:t xml:space="preserve">Sl 106</x:t>
        </x:is>
      </x:c>
      <x:c r="F80" s="37" t="inlineStr">
        <x:is>
          <x:t xml:space="preserve">12. B</x:t>
        </x:is>
      </x:c>
      <x:c r="G80" s="37" t="inlineStr">
        <x:is>
          <x:t xml:space="preserve">Quem é este?</x:t>
        </x:is>
      </x:c>
      <x:c r="H80" s="37" t="inlineStr">
        <x:is>
          <x:t xml:space="preserve">Pe. Weber</x:t>
        </x:is>
      </x:c>
      <x:c r="I80" s="37" t="inlineStr">
        <x:is>
          <x:t xml:space="preserve">Canto do Evangelho</x:t>
        </x:is>
      </x:c>
      <x:c r="J80" s="38" t="inlineStr">
        <x:is>
          <x:t xml:space="preserve">abrir partitura</x:t>
        </x:is>
      </x:c>
    </x:row>
    <x:row r="81" s="29" customFormat="1" ht="15" customHeight="1">
      <x:c r="A81" s="33" t="inlineStr">
        <x:is>
          <x:t xml:space="preserve">8,27</x:t>
        </x:is>
      </x:c>
      <x:c r="B81" s="33" t="inlineStr">
        <x:is>
          <x:t xml:space="preserve">4,41</x:t>
        </x:is>
      </x:c>
      <x:c r="C81" s="33" t="inlineStr">
        <x:is>
          <x:t xml:space="preserve">8,25</x:t>
        </x:is>
      </x:c>
      <x:c r="D81" s="33" t="n"/>
      <x:c r="E81" s="33" t="inlineStr">
        <x:is>
          <x:t xml:space="preserve">Sl 106</x:t>
        </x:is>
      </x:c>
      <x:c r="F81" s="34" t="inlineStr">
        <x:is>
          <x:t xml:space="preserve">12. B</x:t>
        </x:is>
      </x:c>
      <x:c r="G81" s="34" t="inlineStr">
        <x:is>
          <x:t xml:space="preserve">Quem é este? Até o vento e o mar lhe obedecem!</x:t>
        </x:is>
      </x:c>
      <x:c r="H81" s="34" t="inlineStr">
        <x:is>
          <x:t xml:space="preserve">Abadia da Ressurreição</x:t>
        </x:is>
      </x:c>
      <x:c r="I81" s="34" t="inlineStr">
        <x:is>
          <x:t xml:space="preserve">Antífona das oferendas</x:t>
        </x:is>
      </x:c>
      <x:c r="J81" s="35" t="inlineStr">
        <x:is>
          <x:t xml:space="preserve">abrir partitura</x:t>
        </x:is>
      </x:c>
    </x:row>
    <x:row r="82" s="29" customFormat="1" ht="23.850000381469727" customHeight="1">
      <x:c r="A82" s="36" t="inlineStr">
        <x:is>
          <x:t xml:space="preserve">9,6</x:t>
        </x:is>
      </x:c>
      <x:c r="B82" s="36" t="inlineStr">
        <x:is>
          <x:t xml:space="preserve">2,11</x:t>
        </x:is>
      </x:c>
      <x:c r="C82" s="36" t="inlineStr">
        <x:is>
          <x:t xml:space="preserve">5,24</x:t>
        </x:is>
      </x:c>
      <x:c r="D82" s="36" t="n"/>
      <x:c r="E82" s="36" t="inlineStr">
        <x:is>
          <x:t xml:space="preserve">Sl 120</x:t>
        </x:is>
      </x:c>
      <x:c r="F82" s="37" t="inlineStr">
        <x:is>
          <x:t xml:space="preserve">7. B</x:t>
        </x:is>
      </x:c>
      <x:c r="G82" s="37" t="inlineStr">
        <x:is>
          <x:t xml:space="preserve">Eu te ordeno, levanta-te</x:t>
        </x:is>
      </x:c>
      <x:c r="H82" s="37" t="inlineStr">
        <x:is>
          <x:t xml:space="preserve">Pe. Weber</x:t>
        </x:is>
      </x:c>
      <x:c r="I82" s="37" t="inlineStr">
        <x:is>
          <x:t xml:space="preserve">Canto do Evangelho</x:t>
        </x:is>
      </x:c>
      <x:c r="J82" s="38" t="inlineStr">
        <x:is>
          <x:t xml:space="preserve">abrir partitura</x:t>
        </x:is>
      </x:c>
    </x:row>
    <x:row r="83" s="29" customFormat="1" ht="15" customHeight="1">
      <x:c r="A83" s="33" t="inlineStr">
        <x:is>
          <x:t xml:space="preserve">9,13</x:t>
        </x:is>
      </x:c>
      <x:c r="B83" s="33" t="inlineStr">
        <x:is>
          <x:t xml:space="preserve">2,17</x:t>
        </x:is>
      </x:c>
      <x:c r="C83" s="33" t="inlineStr">
        <x:is>
          <x:t xml:space="preserve">5,32</x:t>
        </x:is>
      </x:c>
      <x:c r="D83" s="33" t="n"/>
      <x:c r="E83" s="33" t="inlineStr">
        <x:is>
          <x:t xml:space="preserve">Sl 142</x:t>
        </x:is>
      </x:c>
      <x:c r="F83" s="34" t="inlineStr">
        <x:is>
          <x:t xml:space="preserve">10. A</x:t>
        </x:is>
      </x:c>
      <x:c r="G83" s="34" t="inlineStr">
        <x:is>
          <x:t xml:space="preserve">Misericórdia é o que eu quero</x:t>
        </x:is>
      </x:c>
      <x:c r="H83" s="34" t="inlineStr">
        <x:is>
          <x:t xml:space="preserve">Pe. Weber</x:t>
        </x:is>
      </x:c>
      <x:c r="I83" s="34" t="inlineStr">
        <x:is>
          <x:t xml:space="preserve">Canto do Evangelho</x:t>
        </x:is>
      </x:c>
      <x:c r="J83" s="35" t="inlineStr">
        <x:is>
          <x:t xml:space="preserve">abrir partitura</x:t>
        </x:is>
      </x:c>
    </x:row>
    <x:row r="84" s="29" customFormat="1" ht="23.850000381469727" customHeight="1">
      <x:c r="A84" s="36" t="inlineStr">
        <x:is>
          <x:t xml:space="preserve">9,13</x:t>
        </x:is>
      </x:c>
      <x:c r="B84" s="36" t="inlineStr">
        <x:is>
          <x:t xml:space="preserve">2,17</x:t>
        </x:is>
      </x:c>
      <x:c r="C84" s="36" t="inlineStr">
        <x:is>
          <x:t xml:space="preserve">5,32</x:t>
        </x:is>
      </x:c>
      <x:c r="D84" s="36" t="n"/>
      <x:c r="E84" s="36" t="inlineStr">
        <x:is>
          <x:t xml:space="preserve">Ez 36 (AT 45)</x:t>
        </x:is>
      </x:c>
      <x:c r="F84" s="37" t="inlineStr">
        <x:is>
          <x:t xml:space="preserve">10. A</x:t>
        </x:is>
      </x:c>
      <x:c r="G84" s="37" t="inlineStr">
        <x:is>
          <x:t xml:space="preserve">Eu quero a misericórdia e não o sacrifício</x:t>
        </x:is>
      </x:c>
      <x:c r="H84" s="37" t="inlineStr">
        <x:is>
          <x:t xml:space="preserve">Abadia da Ressurreição</x:t>
        </x:is>
      </x:c>
      <x:c r="I84" s="37" t="inlineStr">
        <x:is>
          <x:t xml:space="preserve">Antífona das oferendas</x:t>
        </x:is>
      </x:c>
      <x:c r="J84" s="38" t="inlineStr">
        <x:is>
          <x:t xml:space="preserve">abrir partitura</x:t>
        </x:is>
      </x:c>
    </x:row>
    <x:row r="85" s="29" customFormat="1" ht="23.850000381469727" customHeight="1">
      <x:c r="A85" s="33" t="inlineStr">
        <x:is>
          <x:t xml:space="preserve">9,13</x:t>
        </x:is>
      </x:c>
      <x:c r="B85" s="33" t="n"/>
      <x:c r="C85" s="33" t="n"/>
      <x:c r="D85" s="33" t="n"/>
      <x:c r="E85" s="33" t="n"/>
      <x:c r="F85" s="34" t="n"/>
      <x:c r="G85" s="34" t="inlineStr">
        <x:is>
          <x:t xml:space="preserve">Misericórdia, sim; sacrifício, não!</x:t>
        </x:is>
      </x:c>
      <x:c r="H85" s="34" t="inlineStr">
        <x:is>
          <x:t xml:space="preserve">Pe. Weber (volumes) · vol. 2</x:t>
        </x:is>
      </x:c>
      <x:c r="I85" s="34" t="inlineStr">
        <x:is>
          <x:t xml:space="preserve">Canto dos volumes</x:t>
        </x:is>
      </x:c>
      <x:c r="J85" s="35" t="inlineStr">
        <x:is>
          <x:t xml:space="preserve">abrir partitura</x:t>
        </x:is>
      </x:c>
    </x:row>
    <x:row r="86" s="29" customFormat="1" ht="15" customHeight="1">
      <x:c r="A86" s="33" t="inlineStr">
        <x:is>
          <x:t xml:space="preserve">9,16</x:t>
        </x:is>
      </x:c>
      <x:c r="B86" s="33" t="inlineStr">
        <x:is>
          <x:t xml:space="preserve">2,21</x:t>
        </x:is>
      </x:c>
      <x:c r="C86" s="33" t="inlineStr">
        <x:is>
          <x:t xml:space="preserve">5,36</x:t>
        </x:is>
      </x:c>
      <x:c r="D86" s="33" t="n"/>
      <x:c r="E86" s="33" t="inlineStr">
        <x:is>
          <x:t xml:space="preserve">Sl 19</x:t>
        </x:is>
      </x:c>
      <x:c r="F86" s="34" t="inlineStr">
        <x:is>
          <x:t xml:space="preserve">8. B</x:t>
        </x:is>
      </x:c>
      <x:c r="G86" s="34" t="inlineStr">
        <x:is>
          <x:t xml:space="preserve">Ninguém põe remendo velho</x:t>
        </x:is>
      </x:c>
      <x:c r="H86" s="34" t="inlineStr">
        <x:is>
          <x:t xml:space="preserve">Pe. Weber</x:t>
        </x:is>
      </x:c>
      <x:c r="I86" s="34" t="inlineStr">
        <x:is>
          <x:t xml:space="preserve">Canto do Evangelho</x:t>
        </x:is>
      </x:c>
      <x:c r="J86" s="35" t="inlineStr">
        <x:is>
          <x:t xml:space="preserve">abrir partitura</x:t>
        </x:is>
      </x:c>
    </x:row>
    <x:row r="87" s="29" customFormat="1" ht="15" customHeight="1">
      <x:c r="A87" s="36" t="inlineStr">
        <x:is>
          <x:t xml:space="preserve">9,17</x:t>
        </x:is>
      </x:c>
      <x:c r="B87" s="36" t="inlineStr">
        <x:is>
          <x:t xml:space="preserve">2,22</x:t>
        </x:is>
      </x:c>
      <x:c r="C87" s="36" t="inlineStr">
        <x:is>
          <x:t xml:space="preserve">5,37-38</x:t>
        </x:is>
      </x:c>
      <x:c r="D87" s="36" t="n"/>
      <x:c r="E87" s="36" t="inlineStr">
        <x:is>
          <x:t xml:space="preserve">Sl 148</x:t>
        </x:is>
      </x:c>
      <x:c r="F87" s="37" t="inlineStr">
        <x:is>
          <x:t xml:space="preserve">8. B</x:t>
        </x:is>
      </x:c>
      <x:c r="G87" s="37" t="inlineStr">
        <x:is>
          <x:t xml:space="preserve">Não se põe vinho novo em odres velhos</x:t>
        </x:is>
      </x:c>
      <x:c r="H87" s="37" t="inlineStr">
        <x:is>
          <x:t xml:space="preserve">Abadia da Ressurreição</x:t>
        </x:is>
      </x:c>
      <x:c r="I87" s="37" t="inlineStr">
        <x:is>
          <x:t xml:space="preserve">Antífona das oferendas</x:t>
        </x:is>
      </x:c>
      <x:c r="J87" s="38" t="inlineStr">
        <x:is>
          <x:t xml:space="preserve">abrir partitura</x:t>
        </x:is>
      </x:c>
    </x:row>
    <x:row r="88" s="29" customFormat="1" ht="15" customHeight="1">
      <x:c r="A88" s="33" t="inlineStr">
        <x:is>
          <x:t xml:space="preserve">9,24-25</x:t>
        </x:is>
      </x:c>
      <x:c r="B88" s="33" t="inlineStr">
        <x:is>
          <x:t xml:space="preserve">5,39.41</x:t>
        </x:is>
      </x:c>
      <x:c r="C88" s="33" t="inlineStr">
        <x:is>
          <x:t xml:space="preserve">8,52.54</x:t>
        </x:is>
      </x:c>
      <x:c r="D88" s="33" t="n"/>
      <x:c r="E88" s="33" t="inlineStr">
        <x:is>
          <x:t xml:space="preserve">Sl 9</x:t>
        </x:is>
      </x:c>
      <x:c r="F88" s="34" t="inlineStr">
        <x:is>
          <x:t xml:space="preserve">13. B</x:t>
        </x:is>
      </x:c>
      <x:c r="G88" s="34" t="inlineStr">
        <x:is>
          <x:t xml:space="preserve">A criança não morreu, está dormindo</x:t>
        </x:is>
      </x:c>
      <x:c r="H88" s="34" t="inlineStr">
        <x:is>
          <x:t xml:space="preserve">Abadia da Ressurreição</x:t>
        </x:is>
      </x:c>
      <x:c r="I88" s="34" t="inlineStr">
        <x:is>
          <x:t xml:space="preserve">Antífona das oferendas</x:t>
        </x:is>
      </x:c>
      <x:c r="J88" s="35" t="inlineStr">
        <x:is>
          <x:t xml:space="preserve">abrir partitura</x:t>
        </x:is>
      </x:c>
    </x:row>
    <x:row r="89" s="29" customFormat="1" ht="23.850000381469727" customHeight="1">
      <x:c r="A89" s="36" t="inlineStr">
        <x:is>
          <x:t xml:space="preserve">9,25</x:t>
        </x:is>
      </x:c>
      <x:c r="B89" s="36" t="inlineStr">
        <x:is>
          <x:t xml:space="preserve">5,41</x:t>
        </x:is>
      </x:c>
      <x:c r="C89" s="36" t="inlineStr">
        <x:is>
          <x:t xml:space="preserve">8,54</x:t>
        </x:is>
      </x:c>
      <x:c r="D89" s="36" t="n"/>
      <x:c r="E89" s="36" t="inlineStr">
        <x:is>
          <x:t xml:space="preserve">Sl 29</x:t>
        </x:is>
      </x:c>
      <x:c r="F89" s="37" t="inlineStr">
        <x:is>
          <x:t xml:space="preserve">13. B</x:t>
        </x:is>
      </x:c>
      <x:c r="G89" s="37" t="inlineStr">
        <x:is>
          <x:t xml:space="preserve">Menina, eu te digo</x:t>
        </x:is>
      </x:c>
      <x:c r="H89" s="37" t="inlineStr">
        <x:is>
          <x:t xml:space="preserve">Pe. Weber</x:t>
        </x:is>
      </x:c>
      <x:c r="I89" s="37" t="inlineStr">
        <x:is>
          <x:t xml:space="preserve">Canto do Evangelho</x:t>
        </x:is>
      </x:c>
      <x:c r="J89" s="38" t="inlineStr">
        <x:is>
          <x:t xml:space="preserve">abrir partitura</x:t>
        </x:is>
      </x:c>
    </x:row>
    <x:row r="90" s="29" customFormat="1" ht="23.850000381469727" customHeight="1">
      <x:c r="A90" s="33" t="inlineStr">
        <x:is>
          <x:t xml:space="preserve">9,36</x:t>
        </x:is>
      </x:c>
      <x:c r="B90" s="33" t="inlineStr">
        <x:is>
          <x:t xml:space="preserve">6,34</x:t>
        </x:is>
      </x:c>
      <x:c r="C90" s="33" t="n"/>
      <x:c r="D90" s="33" t="n"/>
      <x:c r="E90" s="33" t="inlineStr">
        <x:is>
          <x:t xml:space="preserve">Sl 22</x:t>
        </x:is>
      </x:c>
      <x:c r="F90" s="34" t="inlineStr">
        <x:is>
          <x:t xml:space="preserve">11. A</x:t>
        </x:is>
      </x:c>
      <x:c r="G90" s="34" t="inlineStr">
        <x:is>
          <x:t xml:space="preserve">Jesus vendo a multidão</x:t>
        </x:is>
      </x:c>
      <x:c r="H90" s="34" t="inlineStr">
        <x:is>
          <x:t xml:space="preserve">Pe. Weber</x:t>
        </x:is>
      </x:c>
      <x:c r="I90" s="34" t="inlineStr">
        <x:is>
          <x:t xml:space="preserve">Canto do Evangelho</x:t>
        </x:is>
      </x:c>
      <x:c r="J90" s="35" t="inlineStr">
        <x:is>
          <x:t xml:space="preserve">abrir partitura</x:t>
        </x:is>
      </x:c>
    </x:row>
    <x:row r="91" s="29" customFormat="1" ht="23.850000381469727" customHeight="1">
      <x:c r="A91" s="36" t="inlineStr">
        <x:is>
          <x:t xml:space="preserve">9,36</x:t>
        </x:is>
      </x:c>
      <x:c r="B91" s="36" t="inlineStr">
        <x:is>
          <x:t xml:space="preserve">6,34</x:t>
        </x:is>
      </x:c>
      <x:c r="C91" s="36" t="n"/>
      <x:c r="D91" s="36" t="n"/>
      <x:c r="E91" s="36" t="inlineStr">
        <x:is>
          <x:t xml:space="preserve">Sl 22</x:t>
        </x:is>
      </x:c>
      <x:c r="F91" s="37" t="inlineStr">
        <x:is>
          <x:t xml:space="preserve">16. B</x:t>
        </x:is>
      </x:c>
      <x:c r="G91" s="37" t="inlineStr">
        <x:is>
          <x:t xml:space="preserve">Jesus vendo a multidão</x:t>
        </x:is>
      </x:c>
      <x:c r="H91" s="37" t="inlineStr">
        <x:is>
          <x:t xml:space="preserve">Pe. Weber</x:t>
        </x:is>
      </x:c>
      <x:c r="I91" s="37" t="inlineStr">
        <x:is>
          <x:t xml:space="preserve">Canto do Evangelho</x:t>
        </x:is>
      </x:c>
      <x:c r="J91" s="38" t="inlineStr">
        <x:is>
          <x:t xml:space="preserve">abrir partitura</x:t>
        </x:is>
      </x:c>
    </x:row>
    <x:row r="92" s="29" customFormat="1" ht="23.850000381469727" customHeight="1">
      <x:c r="A92" s="33" t="inlineStr">
        <x:is>
          <x:t xml:space="preserve">9,36</x:t>
        </x:is>
      </x:c>
      <x:c r="B92" s="33" t="inlineStr">
        <x:is>
          <x:t xml:space="preserve">6,34</x:t>
        </x:is>
      </x:c>
      <x:c r="C92" s="33" t="n"/>
      <x:c r="D92" s="33" t="n"/>
      <x:c r="E92" s="33" t="inlineStr">
        <x:is>
          <x:t xml:space="preserve">Sl 22</x:t>
        </x:is>
      </x:c>
      <x:c r="F92" s="34" t="inlineStr">
        <x:is>
          <x:t xml:space="preserve">11. A</x:t>
        </x:is>
      </x:c>
      <x:c r="G92" s="34" t="inlineStr">
        <x:is>
          <x:t xml:space="preserve">Vendo aquelas multidões abatidas e cansadas</x:t>
        </x:is>
      </x:c>
      <x:c r="H92" s="34" t="inlineStr">
        <x:is>
          <x:t xml:space="preserve">Abadia da Ressurreição</x:t>
        </x:is>
      </x:c>
      <x:c r="I92" s="34" t="inlineStr">
        <x:is>
          <x:t xml:space="preserve">Antífona das oferendas</x:t>
        </x:is>
      </x:c>
      <x:c r="J92" s="35" t="inlineStr">
        <x:is>
          <x:t xml:space="preserve">abrir partitura</x:t>
        </x:is>
      </x:c>
    </x:row>
    <x:row r="93" s="29" customFormat="1" ht="23.850000381469727" customHeight="1">
      <x:c r="A93" s="36" t="inlineStr">
        <x:is>
          <x:t xml:space="preserve">9,37-38</x:t>
        </x:is>
      </x:c>
      <x:c r="B93" s="36" t="n"/>
      <x:c r="C93" s="36" t="inlineStr">
        <x:is>
          <x:t xml:space="preserve">10,2</x:t>
        </x:is>
      </x:c>
      <x:c r="D93" s="36" t="n"/>
      <x:c r="E93" s="36" t="inlineStr">
        <x:is>
          <x:t xml:space="preserve">Sl 118</x:t>
        </x:is>
      </x:c>
      <x:c r="F93" s="37" t="inlineStr">
        <x:is>
          <x:t xml:space="preserve">14. C</x:t>
        </x:is>
      </x:c>
      <x:c r="G93" s="37" t="inlineStr">
        <x:is>
          <x:t xml:space="preserve">É grande a colheita e os operários são poucos</x:t>
        </x:is>
      </x:c>
      <x:c r="H93" s="37" t="inlineStr">
        <x:is>
          <x:t xml:space="preserve">Abadia da Ressurreição</x:t>
        </x:is>
      </x:c>
      <x:c r="I93" s="37" t="inlineStr">
        <x:is>
          <x:t xml:space="preserve">Antífona das oferendas</x:t>
        </x:is>
      </x:c>
      <x:c r="J93" s="38" t="inlineStr">
        <x:is>
          <x:t xml:space="preserve">abrir partitura</x:t>
        </x:is>
      </x:c>
    </x:row>
    <x:row r="94" s="29" customFormat="1" ht="15" customHeight="1">
      <x:c r="A94" s="33" t="inlineStr">
        <x:is>
          <x:t xml:space="preserve">9,37-38</x:t>
        </x:is>
      </x:c>
      <x:c r="B94" s="33" t="n"/>
      <x:c r="C94" s="33" t="inlineStr">
        <x:is>
          <x:t xml:space="preserve">10,2</x:t>
        </x:is>
      </x:c>
      <x:c r="D94" s="33" t="n"/>
      <x:c r="E94" s="33" t="n"/>
      <x:c r="F94" s="34" t="n"/>
      <x:c r="G94" s="34" t="inlineStr">
        <x:is>
          <x:t xml:space="preserve">Enviai operários...</x:t>
        </x:is>
      </x:c>
      <x:c r="H94" s="34" t="inlineStr">
        <x:is>
          <x:t xml:space="preserve">Pe. Weber (volumes) · vol. 9</x:t>
        </x:is>
      </x:c>
      <x:c r="I94" s="34" t="inlineStr">
        <x:is>
          <x:t xml:space="preserve">Canto dos volumes</x:t>
        </x:is>
      </x:c>
      <x:c r="J94" s="35" t="inlineStr">
        <x:is>
          <x:t xml:space="preserve">abrir partitura</x:t>
        </x:is>
      </x:c>
    </x:row>
    <x:row r="95" s="29" customFormat="1" ht="15" customHeight="1">
      <x:c r="A95" s="36" t="inlineStr">
        <x:is>
          <x:t xml:space="preserve">9,37-38</x:t>
        </x:is>
      </x:c>
      <x:c r="B95" s="36" t="n"/>
      <x:c r="C95" s="36" t="inlineStr">
        <x:is>
          <x:t xml:space="preserve">10,2</x:t>
        </x:is>
      </x:c>
      <x:c r="D95" s="36" t="n"/>
      <x:c r="E95" s="36" t="inlineStr">
        <x:is>
          <x:t xml:space="preserve">Sl 22</x:t>
        </x:is>
      </x:c>
      <x:c r="F95" s="37" t="n"/>
      <x:c r="G95" s="37" t="inlineStr">
        <x:is>
          <x:t xml:space="preserve">A messe é tão grande, é tanto o trabalho</x:t>
        </x:is>
      </x:c>
      <x:c r="H95" s="37" t="inlineStr">
        <x:is>
          <x:t xml:space="preserve">Pe. Weber (volumes) · vol. 17</x:t>
        </x:is>
      </x:c>
      <x:c r="I95" s="37" t="inlineStr">
        <x:is>
          <x:t xml:space="preserve">Canto dos volumes</x:t>
        </x:is>
      </x:c>
      <x:c r="J95" s="38" t="inlineStr">
        <x:is>
          <x:t xml:space="preserve">abrir partitura</x:t>
        </x:is>
      </x:c>
    </x:row>
    <x:row r="96" s="29" customFormat="1" ht="23.850000381469727" customHeight="1">
      <x:c r="A96" s="33" t="inlineStr">
        <x:is>
          <x:t xml:space="preserve">9,37-38</x:t>
        </x:is>
      </x:c>
      <x:c r="B96" s="33" t="n"/>
      <x:c r="C96" s="33" t="inlineStr">
        <x:is>
          <x:t xml:space="preserve">10,2</x:t>
        </x:is>
      </x:c>
      <x:c r="D96" s="33" t="n"/>
      <x:c r="E96" s="33" t="n"/>
      <x:c r="F96" s="34" t="inlineStr">
        <x:is>
          <x:t xml:space="preserve">Messe e missão</x:t>
        </x:is>
      </x:c>
      <x:c r="G96" s="34" t="inlineStr">
        <x:is>
          <x:t xml:space="preserve">Como membro dessa Igreja peregrina</x:t>
        </x:is>
      </x:c>
      <x:c r="H96" s="34" t="inlineStr">
        <x:is>
          <x:t xml:space="preserve">Pe. Weber (volumes) · vol. 28</x:t>
        </x:is>
      </x:c>
      <x:c r="I96" s="34" t="inlineStr">
        <x:is>
          <x:t xml:space="preserve">Canto dos volumes</x:t>
        </x:is>
      </x:c>
      <x:c r="J96" s="35" t="inlineStr">
        <x:is>
          <x:t xml:space="preserve">abrir partitura</x:t>
        </x:is>
      </x:c>
    </x:row>
    <x:row r="97" s="29" customFormat="1" ht="23.850000381469727" customHeight="1">
      <x:c r="A97" s="36" t="inlineStr">
        <x:is>
          <x:t xml:space="preserve">10,1</x:t>
        </x:is>
      </x:c>
      <x:c r="B97" s="36" t="inlineStr">
        <x:is>
          <x:t xml:space="preserve">6,7</x:t>
        </x:is>
      </x:c>
      <x:c r="C97" s="36" t="inlineStr">
        <x:is>
          <x:t xml:space="preserve">9,1</x:t>
        </x:is>
      </x:c>
      <x:c r="D97" s="36" t="n"/>
      <x:c r="E97" s="36" t="inlineStr">
        <x:is>
          <x:t xml:space="preserve">Sl 103</x:t>
        </x:is>
      </x:c>
      <x:c r="F97" s="37" t="inlineStr">
        <x:is>
          <x:t xml:space="preserve">15. B</x:t>
        </x:is>
      </x:c>
      <x:c r="G97" s="37" t="inlineStr">
        <x:is>
          <x:t xml:space="preserve">Jesus chamou os seus discípulos</x:t>
        </x:is>
      </x:c>
      <x:c r="H97" s="37" t="inlineStr">
        <x:is>
          <x:t xml:space="preserve">Pe. Weber</x:t>
        </x:is>
      </x:c>
      <x:c r="I97" s="37" t="inlineStr">
        <x:is>
          <x:t xml:space="preserve">Canto do Evangelho</x:t>
        </x:is>
      </x:c>
      <x:c r="J97" s="38" t="inlineStr">
        <x:is>
          <x:t xml:space="preserve">abrir partitura</x:t>
        </x:is>
      </x:c>
    </x:row>
    <x:row r="98" s="29" customFormat="1" ht="23.850000381469727" customHeight="1">
      <x:c r="A98" s="33" t="inlineStr">
        <x:is>
          <x:t xml:space="preserve">10,11</x:t>
        </x:is>
      </x:c>
      <x:c r="B98" s="33" t="inlineStr">
        <x:is>
          <x:t xml:space="preserve">6,10</x:t>
        </x:is>
      </x:c>
      <x:c r="C98" s="33" t="inlineStr">
        <x:is>
          <x:t xml:space="preserve">10,5</x:t>
        </x:is>
      </x:c>
      <x:c r="D98" s="33" t="n"/>
      <x:c r="E98" s="33" t="inlineStr">
        <x:is>
          <x:t xml:space="preserve">Sl 33</x:t>
        </x:is>
      </x:c>
      <x:c r="F98" s="34" t="inlineStr">
        <x:is>
          <x:t xml:space="preserve">14. C</x:t>
        </x:is>
      </x:c>
      <x:c r="G98" s="34" t="inlineStr">
        <x:is>
          <x:t xml:space="preserve">Ao entrardes numa casa</x:t>
        </x:is>
      </x:c>
      <x:c r="H98" s="34" t="inlineStr">
        <x:is>
          <x:t xml:space="preserve">Pe. Weber</x:t>
        </x:is>
      </x:c>
      <x:c r="I98" s="34" t="inlineStr">
        <x:is>
          <x:t xml:space="preserve">Canto do Evangelho</x:t>
        </x:is>
      </x:c>
      <x:c r="J98" s="35" t="inlineStr">
        <x:is>
          <x:t xml:space="preserve">abrir partitura</x:t>
        </x:is>
      </x:c>
    </x:row>
    <x:row r="99" s="29" customFormat="1" ht="15" customHeight="1">
      <x:c r="A99" s="36" t="inlineStr">
        <x:is>
          <x:t xml:space="preserve">10,18</x:t>
        </x:is>
      </x:c>
      <x:c r="B99" s="36" t="inlineStr">
        <x:is>
          <x:t xml:space="preserve">13,9</x:t>
        </x:is>
      </x:c>
      <x:c r="C99" s="36" t="inlineStr">
        <x:is>
          <x:t xml:space="preserve">21,12-13</x:t>
        </x:is>
      </x:c>
      <x:c r="D99" s="36" t="n"/>
      <x:c r="E99" s="36" t="inlineStr">
        <x:is>
          <x:t xml:space="preserve">Sl 55</x:t>
        </x:is>
      </x:c>
      <x:c r="F99" s="37" t="inlineStr">
        <x:is>
          <x:t xml:space="preserve">33. C</x:t>
        </x:is>
      </x:c>
      <x:c r="G99" s="37" t="inlineStr">
        <x:is>
          <x:t xml:space="preserve">Haverão de perseguir-vos por causa do meu nome</x:t>
        </x:is>
      </x:c>
      <x:c r="H99" s="37" t="inlineStr">
        <x:is>
          <x:t xml:space="preserve">Abadia da Ressurreição</x:t>
        </x:is>
      </x:c>
      <x:c r="I99" s="37" t="inlineStr">
        <x:is>
          <x:t xml:space="preserve">Antífona das oferendas</x:t>
        </x:is>
      </x:c>
      <x:c r="J99" s="38" t="inlineStr">
        <x:is>
          <x:t xml:space="preserve">abrir partitura</x:t>
        </x:is>
      </x:c>
    </x:row>
    <x:row r="100" s="29" customFormat="1" ht="15" customHeight="1">
      <x:c r="A100" s="33" t="inlineStr">
        <x:is>
          <x:t xml:space="preserve">10,19-22</x:t>
        </x:is>
      </x:c>
      <x:c r="B100" s="33" t="inlineStr">
        <x:is>
          <x:t xml:space="preserve">13,11-13</x:t>
        </x:is>
      </x:c>
      <x:c r="C100" s="33" t="n"/>
      <x:c r="D100" s="33" t="n"/>
      <x:c r="E100" s="33" t="n"/>
      <x:c r="F100" s="34" t="n"/>
      <x:c r="G100" s="34" t="inlineStr">
        <x:is>
          <x:t xml:space="preserve">O meu Espírito conduz</x:t>
        </x:is>
      </x:c>
      <x:c r="H100" s="34" t="inlineStr">
        <x:is>
          <x:t xml:space="preserve">Pe. Weber (volumes) · vol. 29</x:t>
        </x:is>
      </x:c>
      <x:c r="I100" s="34" t="inlineStr">
        <x:is>
          <x:t xml:space="preserve">Canto dos volumes</x:t>
        </x:is>
      </x:c>
      <x:c r="J100" s="35" t="inlineStr">
        <x:is>
          <x:t xml:space="preserve">abrir partitura</x:t>
        </x:is>
      </x:c>
    </x:row>
    <x:row r="101" s="29" customFormat="1" ht="23.850000381469727" customHeight="1">
      <x:c r="A101" s="36" t="inlineStr">
        <x:is>
          <x:t xml:space="preserve">10,28</x:t>
        </x:is>
      </x:c>
      <x:c r="B101" s="36" t="n"/>
      <x:c r="C101" s="36" t="inlineStr">
        <x:is>
          <x:t xml:space="preserve">12,4</x:t>
        </x:is>
      </x:c>
      <x:c r="D101" s="36" t="n"/>
      <x:c r="E101" s="36" t="inlineStr">
        <x:is>
          <x:t xml:space="preserve">Sl 118</x:t>
        </x:is>
      </x:c>
      <x:c r="F101" s="37" t="inlineStr">
        <x:is>
          <x:t xml:space="preserve">12. A</x:t>
        </x:is>
      </x:c>
      <x:c r="G101" s="37" t="inlineStr">
        <x:is>
          <x:t xml:space="preserve">Não temais os que matam o corpo</x:t>
        </x:is>
      </x:c>
      <x:c r="H101" s="37" t="inlineStr">
        <x:is>
          <x:t xml:space="preserve">Abadia da Ressurreição</x:t>
        </x:is>
      </x:c>
      <x:c r="I101" s="37" t="inlineStr">
        <x:is>
          <x:t xml:space="preserve">Antífona das oferendas</x:t>
        </x:is>
      </x:c>
      <x:c r="J101" s="38" t="inlineStr">
        <x:is>
          <x:t xml:space="preserve">abrir partitura</x:t>
        </x:is>
      </x:c>
    </x:row>
    <x:row r="102" s="29" customFormat="1" ht="15" customHeight="1">
      <x:c r="A102" s="33" t="inlineStr">
        <x:is>
          <x:t xml:space="preserve">10,32</x:t>
        </x:is>
      </x:c>
      <x:c r="B102" s="33" t="n"/>
      <x:c r="C102" s="33" t="n"/>
      <x:c r="D102" s="33" t="n"/>
      <x:c r="E102" s="33" t="inlineStr">
        <x:is>
          <x:t xml:space="preserve">Sl 68</x:t>
        </x:is>
      </x:c>
      <x:c r="F102" s="34" t="inlineStr">
        <x:is>
          <x:t xml:space="preserve">12. A</x:t>
        </x:is>
      </x:c>
      <x:c r="G102" s="34" t="inlineStr">
        <x:is>
          <x:t xml:space="preserve">Quem der testemunho</x:t>
        </x:is>
      </x:c>
      <x:c r="H102" s="34" t="inlineStr">
        <x:is>
          <x:t xml:space="preserve">Pe. Weber</x:t>
        </x:is>
      </x:c>
      <x:c r="I102" s="34" t="inlineStr">
        <x:is>
          <x:t xml:space="preserve">Canto do Evangelho</x:t>
        </x:is>
      </x:c>
      <x:c r="J102" s="35" t="inlineStr">
        <x:is>
          <x:t xml:space="preserve">abrir partitura</x:t>
        </x:is>
      </x:c>
    </x:row>
    <x:row r="103" s="29" customFormat="1" ht="15" customHeight="1">
      <x:c r="A103" s="36" t="inlineStr">
        <x:is>
          <x:t xml:space="preserve">10,34</x:t>
        </x:is>
      </x:c>
      <x:c r="B103" s="36" t="n"/>
      <x:c r="C103" s="36" t="inlineStr">
        <x:is>
          <x:t xml:space="preserve">12,51</x:t>
        </x:is>
      </x:c>
      <x:c r="D103" s="36" t="n"/>
      <x:c r="E103" s="36" t="inlineStr">
        <x:is>
          <x:t xml:space="preserve">Sl 33</x:t>
        </x:is>
      </x:c>
      <x:c r="F103" s="37" t="inlineStr">
        <x:is>
          <x:t xml:space="preserve">20. C</x:t>
        </x:is>
      </x:c>
      <x:c r="G103" s="37" t="inlineStr">
        <x:is>
          <x:t xml:space="preserve">Pensai que eu vim trazer paz à terra?</x:t>
        </x:is>
      </x:c>
      <x:c r="H103" s="37" t="inlineStr">
        <x:is>
          <x:t xml:space="preserve">Pe. Weber</x:t>
        </x:is>
      </x:c>
      <x:c r="I103" s="37" t="inlineStr">
        <x:is>
          <x:t xml:space="preserve">Canto do Evangelho</x:t>
        </x:is>
      </x:c>
      <x:c r="J103" s="38" t="inlineStr">
        <x:is>
          <x:t xml:space="preserve">abrir partitura</x:t>
        </x:is>
      </x:c>
    </x:row>
    <x:row r="104" s="29" customFormat="1" ht="23.850000381469727" customHeight="1">
      <x:c r="A104" s="33" t="inlineStr">
        <x:is>
          <x:t xml:space="preserve">10,38</x:t>
        </x:is>
      </x:c>
      <x:c r="B104" s="33" t="n"/>
      <x:c r="C104" s="33" t="inlineStr">
        <x:is>
          <x:t xml:space="preserve">14,27</x:t>
        </x:is>
      </x:c>
      <x:c r="D104" s="33" t="n"/>
      <x:c r="E104" s="33" t="inlineStr">
        <x:is>
          <x:t xml:space="preserve">Sl 110</x:t>
        </x:is>
      </x:c>
      <x:c r="F104" s="34" t="inlineStr">
        <x:is>
          <x:t xml:space="preserve">23. C</x:t>
        </x:is>
      </x:c>
      <x:c r="G104" s="34" t="inlineStr">
        <x:is>
          <x:t xml:space="preserve">Quem não carrega a sua cruz não pode ser meu discípulo</x:t>
        </x:is>
      </x:c>
      <x:c r="H104" s="34" t="inlineStr">
        <x:is>
          <x:t xml:space="preserve">Abadia da Ressurreição</x:t>
        </x:is>
      </x:c>
      <x:c r="I104" s="34" t="inlineStr">
        <x:is>
          <x:t xml:space="preserve">Antífona das oferendas</x:t>
        </x:is>
      </x:c>
      <x:c r="J104" s="35" t="inlineStr">
        <x:is>
          <x:t xml:space="preserve">abrir partitura</x:t>
        </x:is>
      </x:c>
    </x:row>
    <x:row r="105" s="29" customFormat="1" ht="15" customHeight="1">
      <x:c r="A105" s="36" t="inlineStr">
        <x:is>
          <x:t xml:space="preserve">10,39</x:t>
        </x:is>
      </x:c>
      <x:c r="B105" s="36" t="inlineStr">
        <x:is>
          <x:t xml:space="preserve">8,35</x:t>
        </x:is>
      </x:c>
      <x:c r="C105" s="36" t="inlineStr">
        <x:is>
          <x:t xml:space="preserve">9,24</x:t>
        </x:is>
      </x:c>
      <x:c r="D105" s="36" t="n"/>
      <x:c r="E105" s="36" t="inlineStr">
        <x:is>
          <x:t xml:space="preserve">Sl 90</x:t>
        </x:is>
      </x:c>
      <x:c r="F105" s="37" t="n"/>
      <x:c r="G105" s="37" t="inlineStr">
        <x:is>
          <x:t xml:space="preserve">Quem perde a sua vida</x:t>
        </x:is>
      </x:c>
      <x:c r="H105" s="37" t="inlineStr">
        <x:is>
          <x:t xml:space="preserve">Delphim</x:t>
        </x:is>
      </x:c>
      <x:c r="I105" s="37" t="inlineStr">
        <x:is>
          <x:t xml:space="preserve">Antífona de comunhão</x:t>
        </x:is>
      </x:c>
      <x:c r="J105" s="38" t="inlineStr">
        <x:is>
          <x:t xml:space="preserve">abrir partitura</x:t>
        </x:is>
      </x:c>
    </x:row>
    <x:row r="106" s="29" customFormat="1" ht="15" customHeight="1">
      <x:c r="A106" s="39" t="inlineStr">
        <x:is>
          <x:t xml:space="preserve">10,40</x:t>
        </x:is>
      </x:c>
      <x:c r="B106" s="33" t="n"/>
      <x:c r="C106" s="33" t="inlineStr">
        <x:is>
          <x:t xml:space="preserve">10,16</x:t>
        </x:is>
      </x:c>
      <x:c r="D106" s="33" t="n"/>
      <x:c r="E106" s="33" t="inlineStr">
        <x:is>
          <x:t xml:space="preserve">Sl 32</x:t>
        </x:is>
      </x:c>
      <x:c r="F106" s="34" t="inlineStr">
        <x:is>
          <x:t xml:space="preserve">13. A</x:t>
        </x:is>
      </x:c>
      <x:c r="G106" s="34" t="inlineStr">
        <x:is>
          <x:t xml:space="preserve">Quem vos recebe</x:t>
        </x:is>
      </x:c>
      <x:c r="H106" s="34" t="inlineStr">
        <x:is>
          <x:t xml:space="preserve">Pe. Weber</x:t>
        </x:is>
      </x:c>
      <x:c r="I106" s="34" t="inlineStr">
        <x:is>
          <x:t xml:space="preserve">Canto do Evangelho</x:t>
        </x:is>
      </x:c>
      <x:c r="J106" s="35" t="inlineStr">
        <x:is>
          <x:t xml:space="preserve">abrir partitura</x:t>
        </x:is>
      </x:c>
    </x:row>
    <x:row r="107" s="29" customFormat="1" ht="23.850000381469727" customHeight="1">
      <x:c r="A107" s="36" t="inlineStr">
        <x:is>
          <x:t xml:space="preserve">10,40</x:t>
        </x:is>
      </x:c>
      <x:c r="B107" s="36" t="n"/>
      <x:c r="C107" s="36" t="inlineStr">
        <x:is>
          <x:t xml:space="preserve">10,16</x:t>
        </x:is>
      </x:c>
      <x:c r="D107" s="36" t="inlineStr">
        <x:is>
          <x:t xml:space="preserve">13,20</x:t>
        </x:is>
      </x:c>
      <x:c r="E107" s="36" t="inlineStr">
        <x:is>
          <x:t xml:space="preserve">Sl 111</x:t>
        </x:is>
      </x:c>
      <x:c r="F107" s="37" t="inlineStr">
        <x:is>
          <x:t xml:space="preserve">13. A</x:t>
        </x:is>
      </x:c>
      <x:c r="G107" s="37" t="inlineStr">
        <x:is>
          <x:t xml:space="preserve">Quem vos recebe a mim recebe</x:t>
        </x:is>
      </x:c>
      <x:c r="H107" s="37" t="inlineStr">
        <x:is>
          <x:t xml:space="preserve">Abadia da Ressurreição</x:t>
        </x:is>
      </x:c>
      <x:c r="I107" s="37" t="inlineStr">
        <x:is>
          <x:t xml:space="preserve">Antífona das oferendas</x:t>
        </x:is>
      </x:c>
      <x:c r="J107" s="38" t="inlineStr">
        <x:is>
          <x:t xml:space="preserve">abrir partitura</x:t>
        </x:is>
      </x:c>
    </x:row>
    <x:row r="108" s="29" customFormat="1" ht="15" customHeight="1">
      <x:c r="A108" s="33" t="inlineStr">
        <x:is>
          <x:t xml:space="preserve">10,42</x:t>
        </x:is>
      </x:c>
      <x:c r="B108" s="33" t="inlineStr">
        <x:is>
          <x:t xml:space="preserve">9,41</x:t>
        </x:is>
      </x:c>
      <x:c r="C108" s="33" t="n"/>
      <x:c r="D108" s="33" t="n"/>
      <x:c r="E108" s="33" t="inlineStr">
        <x:is>
          <x:t xml:space="preserve">Sl 40</x:t>
        </x:is>
      </x:c>
      <x:c r="F108" s="34" t="inlineStr">
        <x:is>
          <x:t xml:space="preserve">26. B</x:t>
        </x:is>
      </x:c>
      <x:c r="G108" s="34" t="inlineStr">
        <x:is>
          <x:t xml:space="preserve">Quem vos der um copo d'água</x:t>
        </x:is>
      </x:c>
      <x:c r="H108" s="34" t="inlineStr">
        <x:is>
          <x:t xml:space="preserve">Pe. Weber</x:t>
        </x:is>
      </x:c>
      <x:c r="I108" s="34" t="inlineStr">
        <x:is>
          <x:t xml:space="preserve">Canto do Evangelho</x:t>
        </x:is>
      </x:c>
      <x:c r="J108" s="35" t="inlineStr">
        <x:is>
          <x:t xml:space="preserve">abrir partitura</x:t>
        </x:is>
      </x:c>
    </x:row>
    <x:row r="109" s="29" customFormat="1" ht="15" customHeight="1">
      <x:c r="A109" s="36" t="inlineStr">
        <x:is>
          <x:t xml:space="preserve">11,3</x:t>
        </x:is>
      </x:c>
      <x:c r="B109" s="36" t="n"/>
      <x:c r="C109" s="36" t="n"/>
      <x:c r="D109" s="36" t="n"/>
      <x:c r="E109" s="36" t="inlineStr">
        <x:is>
          <x:t xml:space="preserve">Sl 79</x:t>
        </x:is>
      </x:c>
      <x:c r="F109" s="37" t="inlineStr">
        <x:is>
          <x:t xml:space="preserve">3 Adv. A</x:t>
        </x:is>
      </x:c>
      <x:c r="G109" s="37" t="inlineStr">
        <x:is>
          <x:t xml:space="preserve">És tu o Messias</x:t>
        </x:is>
      </x:c>
      <x:c r="H109" s="37" t="inlineStr">
        <x:is>
          <x:t xml:space="preserve">Pe. Weber</x:t>
        </x:is>
      </x:c>
      <x:c r="I109" s="37" t="inlineStr">
        <x:is>
          <x:t xml:space="preserve">Canto do Evangelho</x:t>
        </x:is>
      </x:c>
      <x:c r="J109" s="38" t="inlineStr">
        <x:is>
          <x:t xml:space="preserve">abrir partitura</x:t>
        </x:is>
      </x:c>
    </x:row>
    <x:row r="110" s="29" customFormat="1" ht="23.850000381469727" customHeight="1">
      <x:c r="A110" s="33" t="inlineStr">
        <x:is>
          <x:t xml:space="preserve">11,5</x:t>
        </x:is>
      </x:c>
      <x:c r="B110" s="33" t="n"/>
      <x:c r="C110" s="33" t="inlineStr">
        <x:is>
          <x:t xml:space="preserve">7,22</x:t>
        </x:is>
      </x:c>
      <x:c r="D110" s="33" t="n"/>
      <x:c r="E110" s="33" t="n"/>
      <x:c r="F110" s="34" t="n"/>
      <x:c r="G110" s="34" t="inlineStr">
        <x:is>
          <x:t xml:space="preserve">Tu deste saúde aos doentes, Senhor</x:t>
        </x:is>
      </x:c>
      <x:c r="H110" s="34" t="inlineStr">
        <x:is>
          <x:t xml:space="preserve">Pe. Weber (volumes) · vol. 1</x:t>
        </x:is>
      </x:c>
      <x:c r="I110" s="34" t="inlineStr">
        <x:is>
          <x:t xml:space="preserve">Canto dos volumes</x:t>
        </x:is>
      </x:c>
      <x:c r="J110" s="35" t="inlineStr">
        <x:is>
          <x:t xml:space="preserve">abrir partitura</x:t>
        </x:is>
      </x:c>
    </x:row>
    <x:row r="111" s="29" customFormat="1" ht="23.850000381469727" customHeight="1">
      <x:c r="A111" s="36" t="inlineStr">
        <x:is>
          <x:t xml:space="preserve">11,25</x:t>
        </x:is>
      </x:c>
      <x:c r="B111" s="36" t="n"/>
      <x:c r="C111" s="36" t="inlineStr">
        <x:is>
          <x:t xml:space="preserve">10,21</x:t>
        </x:is>
      </x:c>
      <x:c r="D111" s="36" t="n"/>
      <x:c r="E111" s="36" t="inlineStr">
        <x:is>
          <x:t xml:space="preserve">Sl 144</x:t>
        </x:is>
      </x:c>
      <x:c r="F111" s="37" t="inlineStr">
        <x:is>
          <x:t xml:space="preserve">14. A</x:t>
        </x:is>
      </x:c>
      <x:c r="G111" s="37" t="inlineStr">
        <x:is>
          <x:t xml:space="preserve">Eu te louvo Pai do céu</x:t>
        </x:is>
      </x:c>
      <x:c r="H111" s="37" t="inlineStr">
        <x:is>
          <x:t xml:space="preserve">Pe. Weber</x:t>
        </x:is>
      </x:c>
      <x:c r="I111" s="37" t="inlineStr">
        <x:is>
          <x:t xml:space="preserve">Canto do Evangelho</x:t>
        </x:is>
      </x:c>
      <x:c r="J111" s="38" t="inlineStr">
        <x:is>
          <x:t xml:space="preserve">abrir partitura</x:t>
        </x:is>
      </x:c>
    </x:row>
    <x:row r="112" s="29" customFormat="1" ht="23.850000381469727" customHeight="1">
      <x:c r="A112" s="33" t="inlineStr">
        <x:is>
          <x:t xml:space="preserve">11,28</x:t>
        </x:is>
      </x:c>
      <x:c r="B112" s="33" t="n"/>
      <x:c r="C112" s="33" t="n"/>
      <x:c r="D112" s="33" t="n"/>
      <x:c r="E112" s="33" t="inlineStr">
        <x:is>
          <x:t xml:space="preserve">Sl 102</x:t>
        </x:is>
      </x:c>
      <x:c r="F112" s="34" t="inlineStr">
        <x:is>
          <x:t xml:space="preserve">Sagrado Coração de Jesus AB</x:t>
        </x:is>
      </x:c>
      <x:c r="G112" s="34" t="inlineStr">
        <x:is>
          <x:t xml:space="preserve">Todos vós que estais cansados</x:t>
        </x:is>
      </x:c>
      <x:c r="H112" s="34" t="inlineStr">
        <x:is>
          <x:t xml:space="preserve">Pe. Weber</x:t>
        </x:is>
      </x:c>
      <x:c r="I112" s="34" t="inlineStr">
        <x:is>
          <x:t xml:space="preserve">Canto do Evangelho</x:t>
        </x:is>
      </x:c>
      <x:c r="J112" s="35" t="inlineStr">
        <x:is>
          <x:t xml:space="preserve">abrir partitura</x:t>
        </x:is>
      </x:c>
    </x:row>
    <x:row r="113" s="29" customFormat="1" ht="23.850000381469727" customHeight="1">
      <x:c r="A113" s="36" t="inlineStr">
        <x:is>
          <x:t xml:space="preserve">11,28</x:t>
        </x:is>
      </x:c>
      <x:c r="B113" s="36" t="n"/>
      <x:c r="C113" s="36" t="n"/>
      <x:c r="D113" s="36" t="n"/>
      <x:c r="E113" s="36" t="inlineStr">
        <x:is>
          <x:t xml:space="preserve">Sl 33</x:t>
        </x:is>
      </x:c>
      <x:c r="F113" s="37" t="inlineStr">
        <x:is>
          <x:t xml:space="preserve">14. ABC</x:t>
        </x:is>
      </x:c>
      <x:c r="G113" s="37" t="inlineStr">
        <x:is>
          <x:t xml:space="preserve">Vinde a mim todos que estais cansados</x:t>
        </x:is>
      </x:c>
      <x:c r="H113" s="37" t="inlineStr">
        <x:is>
          <x:t xml:space="preserve">Abadia da Ressurreição</x:t>
        </x:is>
      </x:c>
      <x:c r="I113" s="37" t="inlineStr">
        <x:is>
          <x:t xml:space="preserve">Antífona de comunhão</x:t>
        </x:is>
      </x:c>
      <x:c r="J113" s="38" t="e">
        <x:f>HYPERLINK("https://drive.google.com/file/d/1UGCGZRBU4ZM9ntvslOguIW-BMc058X39/view","abrir partitura")</x:f>
        <x:v>HYPERLINK is not implemented. linkLocation=https://drive.google.com/file/d/1UGCGZRBU4ZM9ntvslOguIW-BMc058X39/view, friendlyName=abrir partitura</x:v>
      </x:c>
    </x:row>
    <x:row r="114" s="29" customFormat="1" ht="15" customHeight="1">
      <x:c r="A114" s="33" t="inlineStr">
        <x:is>
          <x:t xml:space="preserve">11,28</x:t>
        </x:is>
      </x:c>
      <x:c r="B114" s="33" t="n"/>
      <x:c r="C114" s="33" t="n"/>
      <x:c r="D114" s="33" t="n"/>
      <x:c r="E114" s="33" t="inlineStr">
        <x:is>
          <x:t xml:space="preserve">Sl 95</x:t>
        </x:is>
      </x:c>
      <x:c r="F114" s="34" t="inlineStr">
        <x:is>
          <x:t xml:space="preserve">Sagrado Coração</x:t>
        </x:is>
      </x:c>
      <x:c r="G114" s="34" t="inlineStr">
        <x:is>
          <x:t xml:space="preserve">Venham todos a mim!</x:t>
        </x:is>
      </x:c>
      <x:c r="H114" s="34" t="inlineStr">
        <x:is>
          <x:t xml:space="preserve">Pe. Weber (volumes) · vol. 10</x:t>
        </x:is>
      </x:c>
      <x:c r="I114" s="34" t="inlineStr">
        <x:is>
          <x:t xml:space="preserve">Canto dos volumes</x:t>
        </x:is>
      </x:c>
      <x:c r="J114" s="35" t="inlineStr">
        <x:is>
          <x:t xml:space="preserve">abrir partitura</x:t>
        </x:is>
      </x:c>
    </x:row>
    <x:row r="115" s="29" customFormat="1" ht="15" customHeight="1">
      <x:c r="A115" s="33" t="inlineStr">
        <x:is>
          <x:t xml:space="preserve">11,28</x:t>
        </x:is>
      </x:c>
      <x:c r="B115" s="33" t="n"/>
      <x:c r="C115" s="33" t="n"/>
      <x:c r="D115" s="33" t="n"/>
      <x:c r="E115" s="33" t="n"/>
      <x:c r="F115" s="34" t="n"/>
      <x:c r="G115" s="34" t="inlineStr">
        <x:is>
          <x:t xml:space="preserve">Todos vós que estais cansados</x:t>
        </x:is>
      </x:c>
      <x:c r="H115" s="34" t="inlineStr">
        <x:is>
          <x:t xml:space="preserve">Pe. Weber (volumes) · vol. 2</x:t>
        </x:is>
      </x:c>
      <x:c r="I115" s="34" t="inlineStr">
        <x:is>
          <x:t xml:space="preserve">Canto dos volumes</x:t>
        </x:is>
      </x:c>
      <x:c r="J115" s="35" t="inlineStr">
        <x:is>
          <x:t xml:space="preserve">abrir partitura</x:t>
        </x:is>
      </x:c>
    </x:row>
    <x:row r="116" s="29" customFormat="1" ht="23.850000381469727" customHeight="1">
      <x:c r="A116" s="36" t="inlineStr">
        <x:is>
          <x:t xml:space="preserve">11,29</x:t>
        </x:is>
      </x:c>
      <x:c r="B116" s="36" t="n"/>
      <x:c r="C116" s="36" t="n"/>
      <x:c r="D116" s="36" t="n"/>
      <x:c r="E116" s="36" t="inlineStr">
        <x:is>
          <x:t xml:space="preserve">Sl 118</x:t>
        </x:is>
      </x:c>
      <x:c r="F116" s="37" t="inlineStr">
        <x:is>
          <x:t xml:space="preserve">14. A</x:t>
        </x:is>
      </x:c>
      <x:c r="G116" s="37" t="inlineStr">
        <x:is>
          <x:t xml:space="preserve">Tomai sobre vós o meu jugo</x:t>
        </x:is>
      </x:c>
      <x:c r="H116" s="37" t="inlineStr">
        <x:is>
          <x:t xml:space="preserve">Abadia da Ressurreição</x:t>
        </x:is>
      </x:c>
      <x:c r="I116" s="37" t="inlineStr">
        <x:is>
          <x:t xml:space="preserve">Antífona das oferendas</x:t>
        </x:is>
      </x:c>
      <x:c r="J116" s="38" t="inlineStr">
        <x:is>
          <x:t xml:space="preserve">abrir partitura</x:t>
        </x:is>
      </x:c>
    </x:row>
    <x:row r="117" s="29" customFormat="1" ht="23.850000381469727" customHeight="1">
      <x:c r="A117" s="33" t="inlineStr">
        <x:is>
          <x:t xml:space="preserve">11,29</x:t>
        </x:is>
      </x:c>
      <x:c r="B117" s="33" t="n"/>
      <x:c r="C117" s="33" t="n"/>
      <x:c r="D117" s="33" t="n"/>
      <x:c r="E117" s="33" t="n"/>
      <x:c r="F117" s="34" t="inlineStr">
        <x:is>
          <x:t xml:space="preserve">Sagrado Coração de Jesus</x:t>
        </x:is>
      </x:c>
      <x:c r="G117" s="34" t="inlineStr">
        <x:is>
          <x:t xml:space="preserve">Eis a fonte borbulhante</x:t>
        </x:is>
      </x:c>
      <x:c r="H117" s="34" t="inlineStr">
        <x:is>
          <x:t xml:space="preserve">Pe. Weber (volumes) · vol. 13</x:t>
        </x:is>
      </x:c>
      <x:c r="I117" s="34" t="inlineStr">
        <x:is>
          <x:t xml:space="preserve">Canto dos volumes</x:t>
        </x:is>
      </x:c>
      <x:c r="J117" s="35" t="inlineStr">
        <x:is>
          <x:t xml:space="preserve">abrir partitura</x:t>
        </x:is>
      </x:c>
    </x:row>
    <x:row r="118" s="29" customFormat="1" ht="15" customHeight="1">
      <x:c r="A118" s="40" t="inlineStr">
        <x:is>
          <x:t xml:space="preserve">12,7</x:t>
        </x:is>
      </x:c>
      <x:c r="B118" s="36" t="n"/>
      <x:c r="C118" s="36" t="n"/>
      <x:c r="D118" s="36" t="n"/>
      <x:c r="E118" s="36" t="inlineStr">
        <x:is>
          <x:t xml:space="preserve">Sl 103</x:t>
        </x:is>
      </x:c>
      <x:c r="F118" s="37" t="inlineStr">
        <x:is>
          <x:t xml:space="preserve">Pentecostes</x:t>
        </x:is>
      </x:c>
      <x:c r="G118" s="37" t="inlineStr">
        <x:is>
          <x:t xml:space="preserve">Cada um recebe o Dom</x:t>
        </x:is>
      </x:c>
      <x:c r="H118" s="37" t="inlineStr">
        <x:is>
          <x:t xml:space="preserve">Pe. Weber</x:t>
        </x:is>
      </x:c>
      <x:c r="I118" s="37" t="inlineStr">
        <x:is>
          <x:t xml:space="preserve">Canto do Evangelho</x:t>
        </x:is>
      </x:c>
      <x:c r="J118" s="38" t="inlineStr">
        <x:is>
          <x:t xml:space="preserve">abrir partitura</x:t>
        </x:is>
      </x:c>
    </x:row>
    <x:row r="119" s="29" customFormat="1" ht="23.850000381469727" customHeight="1">
      <x:c r="A119" s="33" t="inlineStr">
        <x:is>
          <x:t xml:space="preserve">12,8</x:t>
        </x:is>
      </x:c>
      <x:c r="B119" s="33" t="inlineStr">
        <x:is>
          <x:t xml:space="preserve">2,27</x:t>
        </x:is>
      </x:c>
      <x:c r="C119" s="33" t="inlineStr">
        <x:is>
          <x:t xml:space="preserve">6,5</x:t>
        </x:is>
      </x:c>
      <x:c r="D119" s="33" t="n"/>
      <x:c r="E119" s="33" t="inlineStr">
        <x:is>
          <x:t xml:space="preserve">Sl 32</x:t>
        </x:is>
      </x:c>
      <x:c r="F119" s="34" t="inlineStr">
        <x:is>
          <x:t xml:space="preserve">9. B</x:t>
        </x:is>
      </x:c>
      <x:c r="G119" s="34" t="inlineStr">
        <x:is>
          <x:t xml:space="preserve">O sábado foi feito para o homem</x:t>
        </x:is>
      </x:c>
      <x:c r="H119" s="34" t="inlineStr">
        <x:is>
          <x:t xml:space="preserve">Pe. Weber</x:t>
        </x:is>
      </x:c>
      <x:c r="I119" s="34" t="inlineStr">
        <x:is>
          <x:t xml:space="preserve">Canto do Evangelho</x:t>
        </x:is>
      </x:c>
      <x:c r="J119" s="35" t="inlineStr">
        <x:is>
          <x:t xml:space="preserve">abrir partitura</x:t>
        </x:is>
      </x:c>
    </x:row>
    <x:row r="120" s="29" customFormat="1" ht="23.850000381469727" customHeight="1">
      <x:c r="A120" s="36" t="inlineStr">
        <x:is>
          <x:t xml:space="preserve">12,8</x:t>
        </x:is>
      </x:c>
      <x:c r="B120" s="36" t="inlineStr">
        <x:is>
          <x:t xml:space="preserve">2,28</x:t>
        </x:is>
      </x:c>
      <x:c r="C120" s="36" t="inlineStr">
        <x:is>
          <x:t xml:space="preserve">6,5</x:t>
        </x:is>
      </x:c>
      <x:c r="D120" s="36" t="n"/>
      <x:c r="E120" s="36" t="inlineStr">
        <x:is>
          <x:t xml:space="preserve">Sl 18</x:t>
        </x:is>
      </x:c>
      <x:c r="F120" s="37" t="inlineStr">
        <x:is>
          <x:t xml:space="preserve">9. B</x:t>
        </x:is>
      </x:c>
      <x:c r="G120" s="37" t="inlineStr">
        <x:is>
          <x:t xml:space="preserve">O Filho do Homem é senhor até do sábado</x:t>
        </x:is>
      </x:c>
      <x:c r="H120" s="37" t="inlineStr">
        <x:is>
          <x:t xml:space="preserve">Abadia da Ressurreição</x:t>
        </x:is>
      </x:c>
      <x:c r="I120" s="37" t="inlineStr">
        <x:is>
          <x:t xml:space="preserve">Antífona das oferendas</x:t>
        </x:is>
      </x:c>
      <x:c r="J120" s="38" t="inlineStr">
        <x:is>
          <x:t xml:space="preserve">abrir partitura</x:t>
        </x:is>
      </x:c>
    </x:row>
    <x:row r="121" s="29" customFormat="1" ht="23.850000381469727" customHeight="1">
      <x:c r="A121" s="33" t="inlineStr">
        <x:is>
          <x:t xml:space="preserve">12,31</x:t>
        </x:is>
      </x:c>
      <x:c r="B121" s="33" t="inlineStr">
        <x:is>
          <x:t xml:space="preserve">3,28-29</x:t>
        </x:is>
      </x:c>
      <x:c r="C121" s="33" t="inlineStr">
        <x:is>
          <x:t xml:space="preserve">12,10</x:t>
        </x:is>
      </x:c>
      <x:c r="D121" s="33" t="n"/>
      <x:c r="E121" s="33" t="inlineStr">
        <x:is>
          <x:t xml:space="preserve">Sl 31</x:t>
        </x:is>
      </x:c>
      <x:c r="F121" s="34" t="inlineStr">
        <x:is>
          <x:t xml:space="preserve">10. B</x:t>
        </x:is>
      </x:c>
      <x:c r="G121" s="34" t="inlineStr">
        <x:is>
          <x:t xml:space="preserve">Qualquer dos pecados será perdoado aos filhos dos homens</x:t>
        </x:is>
      </x:c>
      <x:c r="H121" s="34" t="inlineStr">
        <x:is>
          <x:t xml:space="preserve">Abadia da Ressurreição</x:t>
        </x:is>
      </x:c>
      <x:c r="I121" s="34" t="inlineStr">
        <x:is>
          <x:t xml:space="preserve">Antífona das oferendas</x:t>
        </x:is>
      </x:c>
      <x:c r="J121" s="35" t="inlineStr">
        <x:is>
          <x:t xml:space="preserve">abrir partitura</x:t>
        </x:is>
      </x:c>
    </x:row>
    <x:row r="122" s="29" customFormat="1" ht="15" customHeight="1">
      <x:c r="A122" s="39" t="inlineStr">
        <x:is>
          <x:t xml:space="preserve">12,50</x:t>
        </x:is>
      </x:c>
      <x:c r="B122" s="36" t="inlineStr">
        <x:is>
          <x:t xml:space="preserve">3,35</x:t>
        </x:is>
      </x:c>
      <x:c r="C122" s="36" t="inlineStr">
        <x:is>
          <x:t xml:space="preserve">8,21</x:t>
        </x:is>
      </x:c>
      <x:c r="D122" s="36" t="n"/>
      <x:c r="E122" s="36" t="inlineStr">
        <x:is>
          <x:t xml:space="preserve">Sl 142</x:t>
        </x:is>
      </x:c>
      <x:c r="F122" s="37" t="inlineStr">
        <x:is>
          <x:t xml:space="preserve">10. B</x:t>
        </x:is>
      </x:c>
      <x:c r="G122" s="37" t="inlineStr">
        <x:is>
          <x:t xml:space="preserve">Minha mãe e meus irmãos</x:t>
        </x:is>
      </x:c>
      <x:c r="H122" s="37" t="inlineStr">
        <x:is>
          <x:t xml:space="preserve">Pe. Weber</x:t>
        </x:is>
      </x:c>
      <x:c r="I122" s="37" t="inlineStr">
        <x:is>
          <x:t xml:space="preserve">Canto do Evangelho</x:t>
        </x:is>
      </x:c>
      <x:c r="J122" s="38" t="inlineStr">
        <x:is>
          <x:t xml:space="preserve">abrir partitura</x:t>
        </x:is>
      </x:c>
    </x:row>
    <x:row r="123" s="29" customFormat="1" ht="15" customHeight="1">
      <x:c r="A123" s="33" t="inlineStr">
        <x:is>
          <x:t xml:space="preserve">13,8.23</x:t>
        </x:is>
      </x:c>
      <x:c r="B123" s="33" t="inlineStr">
        <x:is>
          <x:t xml:space="preserve">4,8.20</x:t>
        </x:is>
      </x:c>
      <x:c r="C123" s="33" t="inlineStr">
        <x:is>
          <x:t xml:space="preserve">8,8.15</x:t>
        </x:is>
      </x:c>
      <x:c r="D123" s="33" t="n"/>
      <x:c r="E123" s="33" t="n"/>
      <x:c r="F123" s="34" t="inlineStr">
        <x:is>
          <x:t xml:space="preserve">Aclamação</x:t>
        </x:is>
      </x:c>
      <x:c r="G123" s="34" t="inlineStr">
        <x:is>
          <x:t xml:space="preserve">Quero ouvir tua palavra... (Aclamação)</x:t>
        </x:is>
      </x:c>
      <x:c r="H123" s="34" t="inlineStr">
        <x:is>
          <x:t xml:space="preserve">Pe. Weber (volumes) · vol. 3</x:t>
        </x:is>
      </x:c>
      <x:c r="I123" s="34" t="inlineStr">
        <x:is>
          <x:t xml:space="preserve">Canto dos volumes</x:t>
        </x:is>
      </x:c>
      <x:c r="J123" s="35" t="inlineStr">
        <x:is>
          <x:t xml:space="preserve">abrir partitura</x:t>
        </x:is>
      </x:c>
    </x:row>
    <x:row r="124" s="29" customFormat="1" ht="23.850000381469727" customHeight="1">
      <x:c r="A124" s="36" t="inlineStr">
        <x:is>
          <x:t xml:space="preserve">13,19</x:t>
        </x:is>
      </x:c>
      <x:c r="B124" s="36" t="n"/>
      <x:c r="C124" s="36" t="inlineStr">
        <x:is>
          <x:t xml:space="preserve">8,11</x:t>
        </x:is>
      </x:c>
      <x:c r="D124" s="36" t="n"/>
      <x:c r="E124" s="36" t="inlineStr">
        <x:is>
          <x:t xml:space="preserve">Sl 118</x:t>
        </x:is>
      </x:c>
      <x:c r="F124" s="37" t="inlineStr">
        <x:is>
          <x:t xml:space="preserve">15. A</x:t>
        </x:is>
      </x:c>
      <x:c r="G124" s="37" t="inlineStr">
        <x:is>
          <x:t xml:space="preserve">A semente é a palavra de Deus</x:t>
        </x:is>
      </x:c>
      <x:c r="H124" s="37" t="inlineStr">
        <x:is>
          <x:t xml:space="preserve">Abadia da Ressurreição</x:t>
        </x:is>
      </x:c>
      <x:c r="I124" s="37" t="inlineStr">
        <x:is>
          <x:t xml:space="preserve">Antífona das oferendas</x:t>
        </x:is>
      </x:c>
      <x:c r="J124" s="38" t="inlineStr">
        <x:is>
          <x:t xml:space="preserve">abrir partitura</x:t>
        </x:is>
      </x:c>
    </x:row>
    <x:row r="125" s="29" customFormat="1" ht="15" customHeight="1">
      <x:c r="A125" s="33" t="inlineStr">
        <x:is>
          <x:t xml:space="preserve">13,19-23</x:t>
        </x:is>
      </x:c>
      <x:c r="B125" s="33" t="inlineStr">
        <x:is>
          <x:t xml:space="preserve">4,14-20</x:t>
        </x:is>
      </x:c>
      <x:c r="C125" s="33" t="inlineStr">
        <x:is>
          <x:t xml:space="preserve">8,11-15</x:t>
        </x:is>
      </x:c>
      <x:c r="D125" s="33" t="n"/>
      <x:c r="E125" s="33" t="n"/>
      <x:c r="F125" s="34" t="inlineStr">
        <x:is>
          <x:t xml:space="preserve">A palavra, a terra e os frutos</x:t>
        </x:is>
      </x:c>
      <x:c r="G125" s="34" t="inlineStr">
        <x:is>
          <x:t xml:space="preserve">No Evangelho, quem fala</x:t>
        </x:is>
      </x:c>
      <x:c r="H125" s="34" t="inlineStr">
        <x:is>
          <x:t xml:space="preserve">Pe. Weber (volumes) · vol. 27</x:t>
        </x:is>
      </x:c>
      <x:c r="I125" s="34" t="inlineStr">
        <x:is>
          <x:t xml:space="preserve">Canto dos volumes</x:t>
        </x:is>
      </x:c>
      <x:c r="J125" s="35" t="inlineStr">
        <x:is>
          <x:t xml:space="preserve">abrir partitura</x:t>
        </x:is>
      </x:c>
    </x:row>
    <x:row r="126" s="29" customFormat="1" ht="23.850000381469727" customHeight="1">
      <x:c r="A126" s="36" t="inlineStr">
        <x:is>
          <x:t xml:space="preserve">13,23</x:t>
        </x:is>
      </x:c>
      <x:c r="B126" s="36" t="inlineStr">
        <x:is>
          <x:t xml:space="preserve">4,20</x:t>
        </x:is>
      </x:c>
      <x:c r="C126" s="36" t="inlineStr">
        <x:is>
          <x:t xml:space="preserve">8,15</x:t>
        </x:is>
      </x:c>
      <x:c r="D126" s="36" t="n"/>
      <x:c r="E126" s="36" t="inlineStr">
        <x:is>
          <x:t xml:space="preserve">Sl 64</x:t>
        </x:is>
      </x:c>
      <x:c r="F126" s="37" t="inlineStr">
        <x:is>
          <x:t xml:space="preserve">15. A</x:t>
        </x:is>
      </x:c>
      <x:c r="G126" s="37" t="inlineStr">
        <x:is>
          <x:t xml:space="preserve">A semente em terra boa</x:t>
        </x:is>
      </x:c>
      <x:c r="H126" s="37" t="inlineStr">
        <x:is>
          <x:t xml:space="preserve">Pe. Weber</x:t>
        </x:is>
      </x:c>
      <x:c r="I126" s="37" t="inlineStr">
        <x:is>
          <x:t xml:space="preserve">Canto do Evangelho</x:t>
        </x:is>
      </x:c>
      <x:c r="J126" s="38" t="inlineStr">
        <x:is>
          <x:t xml:space="preserve">abrir partitura</x:t>
        </x:is>
      </x:c>
    </x:row>
    <x:row r="127" s="29" customFormat="1" ht="23.850000381469727" customHeight="1">
      <x:c r="A127" s="39" t="inlineStr">
        <x:is>
          <x:t xml:space="preserve">13,30</x:t>
        </x:is>
      </x:c>
      <x:c r="B127" s="33" t="n"/>
      <x:c r="C127" s="33" t="n"/>
      <x:c r="D127" s="33" t="n"/>
      <x:c r="E127" s="33" t="inlineStr">
        <x:is>
          <x:t xml:space="preserve">Sl 85</x:t>
        </x:is>
      </x:c>
      <x:c r="F127" s="34" t="inlineStr">
        <x:is>
          <x:t xml:space="preserve">16. A</x:t>
        </x:is>
      </x:c>
      <x:c r="G127" s="34" t="inlineStr">
        <x:is>
          <x:t xml:space="preserve">Deixai o joio crescer</x:t>
        </x:is>
      </x:c>
      <x:c r="H127" s="34" t="inlineStr">
        <x:is>
          <x:t xml:space="preserve">Pe. Weber</x:t>
        </x:is>
      </x:c>
      <x:c r="I127" s="34" t="inlineStr">
        <x:is>
          <x:t xml:space="preserve">Canto do Evangelho</x:t>
        </x:is>
      </x:c>
      <x:c r="J127" s="35" t="inlineStr">
        <x:is>
          <x:t xml:space="preserve">abrir partitura</x:t>
        </x:is>
      </x:c>
    </x:row>
    <x:row r="128" s="29" customFormat="1" ht="15" customHeight="1">
      <x:c r="A128" s="36" t="inlineStr">
        <x:is>
          <x:t xml:space="preserve">13,40-43</x:t>
        </x:is>
      </x:c>
      <x:c r="B128" s="36" t="n"/>
      <x:c r="C128" s="36" t="n"/>
      <x:c r="D128" s="36" t="n"/>
      <x:c r="E128" s="36" t="inlineStr">
        <x:is>
          <x:t xml:space="preserve">Sl 118</x:t>
        </x:is>
      </x:c>
      <x:c r="F128" s="37" t="inlineStr">
        <x:is>
          <x:t xml:space="preserve">16. A</x:t>
        </x:is>
      </x:c>
      <x:c r="G128" s="37" t="inlineStr">
        <x:is>
          <x:t xml:space="preserve">No fim do mundo o Filho do Homem separará o joio</x:t>
        </x:is>
      </x:c>
      <x:c r="H128" s="37" t="inlineStr">
        <x:is>
          <x:t xml:space="preserve">Abadia da Ressurreição</x:t>
        </x:is>
      </x:c>
      <x:c r="I128" s="37" t="inlineStr">
        <x:is>
          <x:t xml:space="preserve">Antífona das oferendas</x:t>
        </x:is>
      </x:c>
      <x:c r="J128" s="38" t="inlineStr">
        <x:is>
          <x:t xml:space="preserve">abrir partitura</x:t>
        </x:is>
      </x:c>
    </x:row>
    <x:row r="129" s="29" customFormat="1" ht="15" customHeight="1">
      <x:c r="A129" s="33" t="inlineStr">
        <x:is>
          <x:t xml:space="preserve">13,44</x:t>
        </x:is>
      </x:c>
      <x:c r="B129" s="33" t="n"/>
      <x:c r="C129" s="33" t="n"/>
      <x:c r="D129" s="33" t="n"/>
      <x:c r="E129" s="33" t="inlineStr">
        <x:is>
          <x:t xml:space="preserve">Sl 118</x:t>
        </x:is>
      </x:c>
      <x:c r="F129" s="34" t="inlineStr">
        <x:is>
          <x:t xml:space="preserve">17. A</x:t>
        </x:is>
      </x:c>
      <x:c r="G129" s="34" t="inlineStr">
        <x:is>
          <x:t xml:space="preserve">O Reino dos céus, diz Jesus</x:t>
        </x:is>
      </x:c>
      <x:c r="H129" s="34" t="inlineStr">
        <x:is>
          <x:t xml:space="preserve">Pe. Weber</x:t>
        </x:is>
      </x:c>
      <x:c r="I129" s="34" t="inlineStr">
        <x:is>
          <x:t xml:space="preserve">Canto do Evangelho</x:t>
        </x:is>
      </x:c>
      <x:c r="J129" s="35" t="inlineStr">
        <x:is>
          <x:t xml:space="preserve">abrir partitura</x:t>
        </x:is>
      </x:c>
    </x:row>
    <x:row r="130" s="29" customFormat="1" ht="23.850000381469727" customHeight="1">
      <x:c r="A130" s="36" t="inlineStr">
        <x:is>
          <x:t xml:space="preserve">13,47-48</x:t>
        </x:is>
      </x:c>
      <x:c r="B130" s="36" t="n"/>
      <x:c r="C130" s="36" t="n"/>
      <x:c r="D130" s="36" t="n"/>
      <x:c r="E130" s="36" t="inlineStr">
        <x:is>
          <x:t xml:space="preserve">Sl 102</x:t>
        </x:is>
      </x:c>
      <x:c r="F130" s="37" t="inlineStr">
        <x:is>
          <x:t xml:space="preserve">17. A</x:t>
        </x:is>
      </x:c>
      <x:c r="G130" s="37" t="inlineStr">
        <x:is>
          <x:t xml:space="preserve">O Reino dos céus é como uma rede lançada ao mar</x:t>
        </x:is>
      </x:c>
      <x:c r="H130" s="37" t="inlineStr">
        <x:is>
          <x:t xml:space="preserve">Abadia da Ressurreição</x:t>
        </x:is>
      </x:c>
      <x:c r="I130" s="37" t="inlineStr">
        <x:is>
          <x:t xml:space="preserve">Antífona das oferendas</x:t>
        </x:is>
      </x:c>
      <x:c r="J130" s="38" t="inlineStr">
        <x:is>
          <x:t xml:space="preserve">abrir partitura</x:t>
        </x:is>
      </x:c>
    </x:row>
    <x:row r="131" s="29" customFormat="1" ht="15" customHeight="1">
      <x:c r="A131" s="33" t="inlineStr">
        <x:is>
          <x:t xml:space="preserve">13,54-55</x:t>
        </x:is>
      </x:c>
      <x:c r="B131" s="33" t="inlineStr">
        <x:is>
          <x:t xml:space="preserve">6,2-3</x:t>
        </x:is>
      </x:c>
      <x:c r="C131" s="33" t="n"/>
      <x:c r="D131" s="33" t="n"/>
      <x:c r="E131" s="33" t="inlineStr">
        <x:is>
          <x:t xml:space="preserve">Is 45 (AT 31)</x:t>
        </x:is>
      </x:c>
      <x:c r="F131" s="34" t="inlineStr">
        <x:is>
          <x:t xml:space="preserve">14. B</x:t>
        </x:is>
      </x:c>
      <x:c r="G131" s="34" t="inlineStr">
        <x:is>
          <x:t xml:space="preserve">Não é este o carpinteiro, o filho de Maria?</x:t>
        </x:is>
      </x:c>
      <x:c r="H131" s="34" t="inlineStr">
        <x:is>
          <x:t xml:space="preserve">Abadia da Ressurreição</x:t>
        </x:is>
      </x:c>
      <x:c r="I131" s="34" t="inlineStr">
        <x:is>
          <x:t xml:space="preserve">Antífona das oferendas</x:t>
        </x:is>
      </x:c>
      <x:c r="J131" s="35" t="inlineStr">
        <x:is>
          <x:t xml:space="preserve">abrir partitura</x:t>
        </x:is>
      </x:c>
    </x:row>
    <x:row r="132" s="29" customFormat="1" ht="15" customHeight="1">
      <x:c r="A132" s="36" t="inlineStr">
        <x:is>
          <x:t xml:space="preserve">13,57</x:t>
        </x:is>
      </x:c>
      <x:c r="B132" s="36" t="inlineStr">
        <x:is>
          <x:t xml:space="preserve">6,4</x:t>
        </x:is>
      </x:c>
      <x:c r="C132" s="36" t="inlineStr">
        <x:is>
          <x:t xml:space="preserve">4,24</x:t>
        </x:is>
      </x:c>
      <x:c r="D132" s="36" t="n"/>
      <x:c r="E132" s="36" t="inlineStr">
        <x:is>
          <x:t xml:space="preserve">Sl 144</x:t>
        </x:is>
      </x:c>
      <x:c r="F132" s="37" t="inlineStr">
        <x:is>
          <x:t xml:space="preserve">14. B</x:t>
        </x:is>
      </x:c>
      <x:c r="G132" s="37" t="inlineStr">
        <x:is>
          <x:t xml:space="preserve">Um profeta só não é considerado</x:t>
        </x:is>
      </x:c>
      <x:c r="H132" s="37" t="inlineStr">
        <x:is>
          <x:t xml:space="preserve">Pe. Weber</x:t>
        </x:is>
      </x:c>
      <x:c r="I132" s="37" t="inlineStr">
        <x:is>
          <x:t xml:space="preserve">Canto do Evangelho</x:t>
        </x:is>
      </x:c>
      <x:c r="J132" s="38" t="inlineStr">
        <x:is>
          <x:t xml:space="preserve">abrir partitura</x:t>
        </x:is>
      </x:c>
    </x:row>
    <x:row r="133" s="29" customFormat="1" ht="15" customHeight="1">
      <x:c r="A133" s="33" t="inlineStr">
        <x:is>
          <x:t xml:space="preserve">13,57</x:t>
        </x:is>
      </x:c>
      <x:c r="B133" s="33" t="inlineStr">
        <x:is>
          <x:t xml:space="preserve">6,4</x:t>
        </x:is>
      </x:c>
      <x:c r="C133" s="33" t="inlineStr">
        <x:is>
          <x:t xml:space="preserve">4,24</x:t>
        </x:is>
      </x:c>
      <x:c r="D133" s="33" t="n"/>
      <x:c r="E133" s="33" t="inlineStr">
        <x:is>
          <x:t xml:space="preserve">Sl 56</x:t>
        </x:is>
      </x:c>
      <x:c r="F133" s="34" t="inlineStr">
        <x:is>
          <x:t xml:space="preserve">4. C</x:t>
        </x:is>
      </x:c>
      <x:c r="G133" s="34" t="inlineStr">
        <x:is>
          <x:t xml:space="preserve">Eu vos digo com certeza</x:t>
        </x:is>
      </x:c>
      <x:c r="H133" s="34" t="inlineStr">
        <x:is>
          <x:t xml:space="preserve">Pe. Weber</x:t>
        </x:is>
      </x:c>
      <x:c r="I133" s="34" t="inlineStr">
        <x:is>
          <x:t xml:space="preserve">Canto do Evangelho</x:t>
        </x:is>
      </x:c>
      <x:c r="J133" s="35" t="inlineStr">
        <x:is>
          <x:t xml:space="preserve">abrir partitura</x:t>
        </x:is>
      </x:c>
    </x:row>
    <x:row r="134" s="29" customFormat="1" ht="23.850000381469727" customHeight="1">
      <x:c r="A134" s="36" t="inlineStr">
        <x:is>
          <x:t xml:space="preserve">13,57</x:t>
        </x:is>
      </x:c>
      <x:c r="B134" s="36" t="inlineStr">
        <x:is>
          <x:t xml:space="preserve">6,4</x:t>
        </x:is>
      </x:c>
      <x:c r="C134" s="36" t="inlineStr">
        <x:is>
          <x:t xml:space="preserve">4,24</x:t>
        </x:is>
      </x:c>
      <x:c r="D134" s="36" t="inlineStr">
        <x:is>
          <x:t xml:space="preserve">4,44</x:t>
        </x:is>
      </x:c>
      <x:c r="E134" s="36" t="inlineStr">
        <x:is>
          <x:t xml:space="preserve">Sl 146</x:t>
        </x:is>
      </x:c>
      <x:c r="F134" s="37" t="inlineStr">
        <x:is>
          <x:t xml:space="preserve">4. C</x:t>
        </x:is>
      </x:c>
      <x:c r="G134" s="37" t="inlineStr">
        <x:is>
          <x:t xml:space="preserve">Nenhum profeta é bem aceito em sua pátria</x:t>
        </x:is>
      </x:c>
      <x:c r="H134" s="37" t="inlineStr">
        <x:is>
          <x:t xml:space="preserve">Abadia da Ressurreição</x:t>
        </x:is>
      </x:c>
      <x:c r="I134" s="37" t="inlineStr">
        <x:is>
          <x:t xml:space="preserve">Antífona das oferendas</x:t>
        </x:is>
      </x:c>
      <x:c r="J134" s="38" t="inlineStr">
        <x:is>
          <x:t xml:space="preserve">abrir partitura</x:t>
        </x:is>
      </x:c>
    </x:row>
    <x:row r="135" s="29" customFormat="1" ht="15" customHeight="1">
      <x:c r="A135" s="33" t="inlineStr">
        <x:is>
          <x:t xml:space="preserve">14,16</x:t>
        </x:is>
      </x:c>
      <x:c r="B135" s="33" t="inlineStr">
        <x:is>
          <x:t xml:space="preserve">6,37</x:t>
        </x:is>
      </x:c>
      <x:c r="C135" s="33" t="inlineStr">
        <x:is>
          <x:t xml:space="preserve">9,13</x:t>
        </x:is>
      </x:c>
      <x:c r="D135" s="33" t="n"/>
      <x:c r="E135" s="33" t="inlineStr">
        <x:is>
          <x:t xml:space="preserve">Sl 144</x:t>
        </x:is>
      </x:c>
      <x:c r="F135" s="34" t="inlineStr">
        <x:is>
          <x:t xml:space="preserve">18. A</x:t>
        </x:is>
      </x:c>
      <x:c r="G135" s="34" t="inlineStr">
        <x:is>
          <x:t xml:space="preserve">Não mandeis embora este povo</x:t>
        </x:is>
      </x:c>
      <x:c r="H135" s="34" t="inlineStr">
        <x:is>
          <x:t xml:space="preserve">Pe. Weber</x:t>
        </x:is>
      </x:c>
      <x:c r="I135" s="34" t="inlineStr">
        <x:is>
          <x:t xml:space="preserve">Canto do Evangelho</x:t>
        </x:is>
      </x:c>
      <x:c r="J135" s="35" t="inlineStr">
        <x:is>
          <x:t xml:space="preserve">abrir partitura</x:t>
        </x:is>
      </x:c>
    </x:row>
    <x:row r="136" s="29" customFormat="1" ht="15" customHeight="1">
      <x:c r="A136" s="39" t="inlineStr">
        <x:is>
          <x:t xml:space="preserve">14,19</x:t>
        </x:is>
      </x:c>
      <x:c r="B136" s="36" t="inlineStr">
        <x:is>
          <x:t xml:space="preserve">6,41</x:t>
        </x:is>
      </x:c>
      <x:c r="C136" s="36" t="inlineStr">
        <x:is>
          <x:t xml:space="preserve">9,16</x:t>
        </x:is>
      </x:c>
      <x:c r="D136" s="36" t="inlineStr">
        <x:is>
          <x:t xml:space="preserve">6,11</x:t>
        </x:is>
      </x:c>
      <x:c r="E136" s="36" t="inlineStr">
        <x:is>
          <x:t xml:space="preserve">Sl 64</x:t>
        </x:is>
      </x:c>
      <x:c r="F136" s="37" t="inlineStr">
        <x:is>
          <x:t xml:space="preserve">17. B</x:t>
        </x:is>
      </x:c>
      <x:c r="G136" s="37" t="inlineStr">
        <x:is>
          <x:t xml:space="preserve">Jesus tomou os pães</x:t>
        </x:is>
      </x:c>
      <x:c r="H136" s="37" t="inlineStr">
        <x:is>
          <x:t xml:space="preserve">Pe. Weber</x:t>
        </x:is>
      </x:c>
      <x:c r="I136" s="37" t="inlineStr">
        <x:is>
          <x:t xml:space="preserve">Canto do Evangelho</x:t>
        </x:is>
      </x:c>
      <x:c r="J136" s="38" t="inlineStr">
        <x:is>
          <x:t xml:space="preserve">abrir partitura</x:t>
        </x:is>
      </x:c>
    </x:row>
    <x:row r="137" s="29" customFormat="1" ht="23.850000381469727" customHeight="1">
      <x:c r="A137" s="33" t="inlineStr">
        <x:is>
          <x:t xml:space="preserve">14,25</x:t>
        </x:is>
      </x:c>
      <x:c r="B137" s="33" t="inlineStr">
        <x:is>
          <x:t xml:space="preserve">6,48</x:t>
        </x:is>
      </x:c>
      <x:c r="C137" s="33" t="n"/>
      <x:c r="D137" s="33" t="n"/>
      <x:c r="E137" s="33" t="inlineStr">
        <x:is>
          <x:t xml:space="preserve">Sl 84</x:t>
        </x:is>
      </x:c>
      <x:c r="F137" s="34" t="inlineStr">
        <x:is>
          <x:t xml:space="preserve">19. A</x:t>
        </x:is>
      </x:c>
      <x:c r="G137" s="34" t="inlineStr">
        <x:is>
          <x:t xml:space="preserve">Jesus veio a seus discípulos</x:t>
        </x:is>
      </x:c>
      <x:c r="H137" s="34" t="inlineStr">
        <x:is>
          <x:t xml:space="preserve">Pe. Weber</x:t>
        </x:is>
      </x:c>
      <x:c r="I137" s="34" t="inlineStr">
        <x:is>
          <x:t xml:space="preserve">Canto do Evangelho</x:t>
        </x:is>
      </x:c>
      <x:c r="J137" s="35" t="inlineStr">
        <x:is>
          <x:t xml:space="preserve">abrir partitura</x:t>
        </x:is>
      </x:c>
    </x:row>
    <x:row r="138" s="29" customFormat="1" ht="15" customHeight="1">
      <x:c r="A138" s="36" t="inlineStr">
        <x:is>
          <x:t xml:space="preserve">14,28.31</x:t>
        </x:is>
      </x:c>
      <x:c r="B138" s="36" t="n"/>
      <x:c r="C138" s="36" t="n"/>
      <x:c r="D138" s="36" t="n"/>
      <x:c r="E138" s="36" t="inlineStr">
        <x:is>
          <x:t xml:space="preserve">Sl 123</x:t>
        </x:is>
      </x:c>
      <x:c r="F138" s="37" t="inlineStr">
        <x:is>
          <x:t xml:space="preserve">19. A</x:t>
        </x:is>
      </x:c>
      <x:c r="G138" s="37" t="inlineStr">
        <x:is>
          <x:t xml:space="preserve">Senhor, mandai-me ao vosso encontro caminhando sobre as águas</x:t>
        </x:is>
      </x:c>
      <x:c r="H138" s="37" t="inlineStr">
        <x:is>
          <x:t xml:space="preserve">Abadia da Ressurreição</x:t>
        </x:is>
      </x:c>
      <x:c r="I138" s="37" t="inlineStr">
        <x:is>
          <x:t xml:space="preserve">Antífona das oferendas</x:t>
        </x:is>
      </x:c>
      <x:c r="J138" s="38" t="inlineStr">
        <x:is>
          <x:t xml:space="preserve">abrir partitura</x:t>
        </x:is>
      </x:c>
    </x:row>
    <x:row r="139" s="29" customFormat="1" ht="23.850000381469727" customHeight="1">
      <x:c r="A139" s="40" t="inlineStr">
        <x:is>
          <x:t xml:space="preserve">15,7</x:t>
        </x:is>
      </x:c>
      <x:c r="B139" s="33" t="inlineStr">
        <x:is>
          <x:t xml:space="preserve">7,6</x:t>
        </x:is>
      </x:c>
      <x:c r="C139" s="33" t="n"/>
      <x:c r="D139" s="33" t="n"/>
      <x:c r="E139" s="33" t="inlineStr">
        <x:is>
          <x:t xml:space="preserve">Sl 14</x:t>
        </x:is>
      </x:c>
      <x:c r="F139" s="34" t="inlineStr">
        <x:is>
          <x:t xml:space="preserve">22. B</x:t>
        </x:is>
      </x:c>
      <x:c r="G139" s="34" t="inlineStr">
        <x:is>
          <x:t xml:space="preserve">Este povo me honra</x:t>
        </x:is>
      </x:c>
      <x:c r="H139" s="34" t="inlineStr">
        <x:is>
          <x:t xml:space="preserve">Pe. Weber</x:t>
        </x:is>
      </x:c>
      <x:c r="I139" s="34" t="inlineStr">
        <x:is>
          <x:t xml:space="preserve">Canto do Evangelho</x:t>
        </x:is>
      </x:c>
      <x:c r="J139" s="35" t="inlineStr">
        <x:is>
          <x:t xml:space="preserve">abrir partitura</x:t>
        </x:is>
      </x:c>
    </x:row>
    <x:row r="140" s="29" customFormat="1" ht="23.850000381469727" customHeight="1">
      <x:c r="A140" s="36" t="inlineStr">
        <x:is>
          <x:t xml:space="preserve">15,22</x:t>
        </x:is>
      </x:c>
      <x:c r="B140" s="36" t="n"/>
      <x:c r="C140" s="36" t="n"/>
      <x:c r="D140" s="36" t="n"/>
      <x:c r="E140" s="36" t="inlineStr">
        <x:is>
          <x:t xml:space="preserve">Sl 66</x:t>
        </x:is>
      </x:c>
      <x:c r="F140" s="37" t="inlineStr">
        <x:is>
          <x:t xml:space="preserve">20. A</x:t>
        </x:is>
      </x:c>
      <x:c r="G140" s="37" t="inlineStr">
        <x:is>
          <x:t xml:space="preserve">Senhor, filho de Davi</x:t>
        </x:is>
      </x:c>
      <x:c r="H140" s="37" t="inlineStr">
        <x:is>
          <x:t xml:space="preserve">Pe. Weber</x:t>
        </x:is>
      </x:c>
      <x:c r="I140" s="37" t="inlineStr">
        <x:is>
          <x:t xml:space="preserve">Canto do Evangelho</x:t>
        </x:is>
      </x:c>
      <x:c r="J140" s="38" t="inlineStr">
        <x:is>
          <x:t xml:space="preserve">abrir partitura</x:t>
        </x:is>
      </x:c>
    </x:row>
    <x:row r="141" s="29" customFormat="1" ht="15" customHeight="1">
      <x:c r="A141" s="33" t="inlineStr">
        <x:is>
          <x:t xml:space="preserve">15,28</x:t>
        </x:is>
      </x:c>
      <x:c r="B141" s="33" t="n"/>
      <x:c r="C141" s="33" t="n"/>
      <x:c r="D141" s="33" t="n"/>
      <x:c r="E141" s="33" t="inlineStr">
        <x:is>
          <x:t xml:space="preserve">Sl 115</x:t>
        </x:is>
      </x:c>
      <x:c r="F141" s="34" t="inlineStr">
        <x:is>
          <x:t xml:space="preserve">20. A</x:t>
        </x:is>
      </x:c>
      <x:c r="G141" s="34" t="inlineStr">
        <x:is>
          <x:t xml:space="preserve">É grande a tua fé, ó mulher!</x:t>
        </x:is>
      </x:c>
      <x:c r="H141" s="34" t="inlineStr">
        <x:is>
          <x:t xml:space="preserve">Abadia da Ressurreição</x:t>
        </x:is>
      </x:c>
      <x:c r="I141" s="34" t="inlineStr">
        <x:is>
          <x:t xml:space="preserve">Antífona das oferendas</x:t>
        </x:is>
      </x:c>
      <x:c r="J141" s="35" t="inlineStr">
        <x:is>
          <x:t xml:space="preserve">abrir partitura</x:t>
        </x:is>
      </x:c>
    </x:row>
    <x:row r="142" s="29" customFormat="1" ht="23.850000381469727" customHeight="1">
      <x:c r="A142" s="36" t="inlineStr">
        <x:is>
          <x:t xml:space="preserve">15,31</x:t>
        </x:is>
      </x:c>
      <x:c r="B142" s="36" t="inlineStr">
        <x:is>
          <x:t xml:space="preserve">7,37</x:t>
        </x:is>
      </x:c>
      <x:c r="C142" s="36" t="n"/>
      <x:c r="D142" s="36" t="n"/>
      <x:c r="E142" s="36" t="inlineStr">
        <x:is>
          <x:t xml:space="preserve">Sl 145</x:t>
        </x:is>
      </x:c>
      <x:c r="F142" s="37" t="inlineStr">
        <x:is>
          <x:t xml:space="preserve">23. B</x:t>
        </x:is>
      </x:c>
      <x:c r="G142" s="37" t="inlineStr">
        <x:is>
          <x:t xml:space="preserve">Jesus fez muito bem todas as coisas</x:t>
        </x:is>
      </x:c>
      <x:c r="H142" s="37" t="inlineStr">
        <x:is>
          <x:t xml:space="preserve">Pe. Weber</x:t>
        </x:is>
      </x:c>
      <x:c r="I142" s="37" t="inlineStr">
        <x:is>
          <x:t xml:space="preserve">Canto do Evangelho</x:t>
        </x:is>
      </x:c>
      <x:c r="J142" s="38" t="inlineStr">
        <x:is>
          <x:t xml:space="preserve">abrir partitura</x:t>
        </x:is>
      </x:c>
    </x:row>
    <x:row r="143" s="29" customFormat="1" ht="23.850000381469727" customHeight="1">
      <x:c r="A143" s="33" t="inlineStr">
        <x:is>
          <x:t xml:space="preserve">15,32</x:t>
        </x:is>
      </x:c>
      <x:c r="B143" s="33" t="inlineStr">
        <x:is>
          <x:t xml:space="preserve">8,2</x:t>
        </x:is>
      </x:c>
      <x:c r="C143" s="33" t="n"/>
      <x:c r="D143" s="33" t="n"/>
      <x:c r="E143" s="33" t="inlineStr">
        <x:is>
          <x:t xml:space="preserve">Sl 144</x:t>
        </x:is>
      </x:c>
      <x:c r="F143" s="34" t="inlineStr">
        <x:is>
          <x:t xml:space="preserve">18. A</x:t>
        </x:is>
      </x:c>
      <x:c r="G143" s="34" t="inlineStr">
        <x:is>
          <x:t xml:space="preserve">Uma grande multidão estava com Jesus e não tinha o que comer</x:t>
        </x:is>
      </x:c>
      <x:c r="H143" s="34" t="inlineStr">
        <x:is>
          <x:t xml:space="preserve">Abadia da Ressurreição</x:t>
        </x:is>
      </x:c>
      <x:c r="I143" s="34" t="inlineStr">
        <x:is>
          <x:t xml:space="preserve">Antífona das oferendas</x:t>
        </x:is>
      </x:c>
      <x:c r="J143" s="35" t="inlineStr">
        <x:is>
          <x:t xml:space="preserve">abrir partitura</x:t>
        </x:is>
      </x:c>
    </x:row>
    <x:row r="144" s="29" customFormat="1" ht="23.850000381469727" customHeight="1">
      <x:c r="A144" s="36" t="inlineStr">
        <x:is>
          <x:t xml:space="preserve">16,15-16</x:t>
        </x:is>
      </x:c>
      <x:c r="B144" s="36" t="inlineStr">
        <x:is>
          <x:t xml:space="preserve">8,29</x:t>
        </x:is>
      </x:c>
      <x:c r="C144" s="36" t="inlineStr">
        <x:is>
          <x:t xml:space="preserve">9,20</x:t>
        </x:is>
      </x:c>
      <x:c r="D144" s="36" t="n"/>
      <x:c r="E144" s="36" t="inlineStr">
        <x:is>
          <x:t xml:space="preserve">Sl 71</x:t>
        </x:is>
      </x:c>
      <x:c r="F144" s="37" t="inlineStr">
        <x:is>
          <x:t xml:space="preserve">12. C</x:t>
        </x:is>
      </x:c>
      <x:c r="G144" s="37" t="inlineStr">
        <x:is>
          <x:t xml:space="preserve">E vós, quem dizeis que eu sou?</x:t>
        </x:is>
      </x:c>
      <x:c r="H144" s="37" t="inlineStr">
        <x:is>
          <x:t xml:space="preserve">Abadia da Ressurreição</x:t>
        </x:is>
      </x:c>
      <x:c r="I144" s="37" t="inlineStr">
        <x:is>
          <x:t xml:space="preserve">Antífona das oferendas</x:t>
        </x:is>
      </x:c>
      <x:c r="J144" s="38" t="inlineStr">
        <x:is>
          <x:t xml:space="preserve">abrir partitura</x:t>
        </x:is>
      </x:c>
    </x:row>
    <x:row r="145" s="29" customFormat="1" ht="15" customHeight="1">
      <x:c r="A145" s="33" t="inlineStr">
        <x:is>
          <x:t xml:space="preserve">16,16</x:t>
        </x:is>
      </x:c>
      <x:c r="B145" s="33" t="inlineStr">
        <x:is>
          <x:t xml:space="preserve">8,29</x:t>
        </x:is>
      </x:c>
      <x:c r="C145" s="33" t="inlineStr">
        <x:is>
          <x:t xml:space="preserve">9,20</x:t>
        </x:is>
      </x:c>
      <x:c r="D145" s="33" t="n"/>
      <x:c r="E145" s="33" t="inlineStr">
        <x:is>
          <x:t xml:space="preserve">Sl 137</x:t>
        </x:is>
      </x:c>
      <x:c r="F145" s="34" t="inlineStr">
        <x:is>
          <x:t xml:space="preserve">21. A</x:t>
        </x:is>
      </x:c>
      <x:c r="G145" s="34" t="inlineStr">
        <x:is>
          <x:t xml:space="preserve">Tu és o Messias</x:t>
        </x:is>
      </x:c>
      <x:c r="H145" s="34" t="inlineStr">
        <x:is>
          <x:t xml:space="preserve">Pe. Weber</x:t>
        </x:is>
      </x:c>
      <x:c r="I145" s="34" t="inlineStr">
        <x:is>
          <x:t xml:space="preserve">Canto do Evangelho</x:t>
        </x:is>
      </x:c>
      <x:c r="J145" s="35" t="inlineStr">
        <x:is>
          <x:t xml:space="preserve">abrir partitura</x:t>
        </x:is>
      </x:c>
    </x:row>
    <x:row r="146" s="29" customFormat="1" ht="15" customHeight="1">
      <x:c r="A146" s="36" t="inlineStr">
        <x:is>
          <x:t xml:space="preserve">16,16</x:t>
        </x:is>
      </x:c>
      <x:c r="B146" s="36" t="n"/>
      <x:c r="C146" s="36" t="n"/>
      <x:c r="D146" s="36" t="n"/>
      <x:c r="E146" s="36" t="inlineStr">
        <x:is>
          <x:t xml:space="preserve">Sl 137</x:t>
        </x:is>
      </x:c>
      <x:c r="F146" s="37" t="inlineStr">
        <x:is>
          <x:t xml:space="preserve">29 de Junho | Comunhão</x:t>
        </x:is>
      </x:c>
      <x:c r="G146" s="37" t="inlineStr">
        <x:is>
          <x:t xml:space="preserve">São Pedro e São Paulo - Comunhão</x:t>
        </x:is>
      </x:c>
      <x:c r="H146" s="37" t="inlineStr">
        <x:is>
          <x:t xml:space="preserve">Pe. Weber (volumes) · vol. 14</x:t>
        </x:is>
      </x:c>
      <x:c r="I146" s="37" t="inlineStr">
        <x:is>
          <x:t xml:space="preserve">Canto dos volumes</x:t>
        </x:is>
      </x:c>
      <x:c r="J146" s="38" t="inlineStr">
        <x:is>
          <x:t xml:space="preserve">abrir partitura</x:t>
        </x:is>
      </x:c>
    </x:row>
    <x:row r="147" s="29" customFormat="1" ht="15" customHeight="1">
      <x:c r="A147" s="33" t="inlineStr">
        <x:is>
          <x:t xml:space="preserve">16,16</x:t>
        </x:is>
      </x:c>
      <x:c r="B147" s="33" t="n"/>
      <x:c r="C147" s="33" t="n"/>
      <x:c r="D147" s="33" t="n"/>
      <x:c r="E147" s="33" t="n"/>
      <x:c r="F147" s="34" t="n"/>
      <x:c r="G147" s="34" t="inlineStr">
        <x:is>
          <x:t xml:space="preserve">És o Messias, o Filho do Deus vivo!</x:t>
        </x:is>
      </x:c>
      <x:c r="H147" s="34" t="inlineStr">
        <x:is>
          <x:t xml:space="preserve">Pe. Weber (volumes) · vol. 2</x:t>
        </x:is>
      </x:c>
      <x:c r="I147" s="34" t="inlineStr">
        <x:is>
          <x:t xml:space="preserve">Canto dos volumes</x:t>
        </x:is>
      </x:c>
      <x:c r="J147" s="35" t="inlineStr">
        <x:is>
          <x:t xml:space="preserve">abrir partitura</x:t>
        </x:is>
      </x:c>
    </x:row>
    <x:row r="148" s="29" customFormat="1" ht="23.850000381469727" customHeight="1">
      <x:c r="A148" s="33" t="inlineStr">
        <x:is>
          <x:t xml:space="preserve">16,19</x:t>
        </x:is>
      </x:c>
      <x:c r="B148" s="33" t="n"/>
      <x:c r="C148" s="33" t="n"/>
      <x:c r="D148" s="33" t="n"/>
      <x:c r="E148" s="33" t="inlineStr">
        <x:is>
          <x:t xml:space="preserve">Sl 9</x:t>
        </x:is>
      </x:c>
      <x:c r="F148" s="34" t="inlineStr">
        <x:is>
          <x:t xml:space="preserve">21. A</x:t>
        </x:is>
      </x:c>
      <x:c r="G148" s="34" t="inlineStr">
        <x:is>
          <x:t xml:space="preserve">Eu te darei, Simão Pedro, as chaves do Reino dos céus</x:t>
        </x:is>
      </x:c>
      <x:c r="H148" s="34" t="inlineStr">
        <x:is>
          <x:t xml:space="preserve">Abadia da Ressurreição</x:t>
        </x:is>
      </x:c>
      <x:c r="I148" s="34" t="inlineStr">
        <x:is>
          <x:t xml:space="preserve">Antífona das oferendas</x:t>
        </x:is>
      </x:c>
      <x:c r="J148" s="35" t="inlineStr">
        <x:is>
          <x:t xml:space="preserve">abrir partitura</x:t>
        </x:is>
      </x:c>
    </x:row>
    <x:row r="149" s="29" customFormat="1" ht="23.850000381469727" customHeight="1">
      <x:c r="A149" s="33" t="inlineStr">
        <x:is>
          <x:t xml:space="preserve">16,19</x:t>
        </x:is>
      </x:c>
      <x:c r="B149" s="33" t="n"/>
      <x:c r="C149" s="33" t="n"/>
      <x:c r="D149" s="33" t="n"/>
      <x:c r="E149" s="33" t="n"/>
      <x:c r="F149" s="34" t="n"/>
      <x:c r="G149" s="34" t="inlineStr">
        <x:is>
          <x:t xml:space="preserve">O que ligares, o que desligares...</x:t>
        </x:is>
      </x:c>
      <x:c r="H149" s="34" t="inlineStr">
        <x:is>
          <x:t xml:space="preserve">Pe. Weber (volumes) · vol. 2</x:t>
        </x:is>
      </x:c>
      <x:c r="I149" s="34" t="inlineStr">
        <x:is>
          <x:t xml:space="preserve">Canto dos volumes</x:t>
        </x:is>
      </x:c>
      <x:c r="J149" s="35" t="inlineStr">
        <x:is>
          <x:t xml:space="preserve">abrir partitura</x:t>
        </x:is>
      </x:c>
    </x:row>
    <x:row r="150" s="29" customFormat="1" ht="23.850000381469727" customHeight="1">
      <x:c r="A150" s="36" t="inlineStr">
        <x:is>
          <x:t xml:space="preserve">16,21</x:t>
        </x:is>
      </x:c>
      <x:c r="B150" s="36" t="inlineStr">
        <x:is>
          <x:t xml:space="preserve">8,31</x:t>
        </x:is>
      </x:c>
      <x:c r="C150" s="36" t="inlineStr">
        <x:is>
          <x:t xml:space="preserve">9,22</x:t>
        </x:is>
      </x:c>
      <x:c r="D150" s="36" t="n"/>
      <x:c r="E150" s="36" t="n"/>
      <x:c r="F150" s="37" t="n"/>
      <x:c r="G150" s="37" t="inlineStr">
        <x:is>
          <x:t xml:space="preserve">Era preciso que o Cristo sofresse</x:t>
        </x:is>
      </x:c>
      <x:c r="H150" s="37" t="inlineStr">
        <x:is>
          <x:t xml:space="preserve">Pe. Weber (volumes) · vol. 25</x:t>
        </x:is>
      </x:c>
      <x:c r="I150" s="37" t="inlineStr">
        <x:is>
          <x:t xml:space="preserve">Canto dos volumes</x:t>
        </x:is>
      </x:c>
      <x:c r="J150" s="38" t="inlineStr">
        <x:is>
          <x:t xml:space="preserve">abrir partitura</x:t>
        </x:is>
      </x:c>
    </x:row>
    <x:row r="151" s="29" customFormat="1" ht="15" customHeight="1">
      <x:c r="A151" s="33" t="inlineStr">
        <x:is>
          <x:t xml:space="preserve">16,24</x:t>
        </x:is>
      </x:c>
      <x:c r="B151" s="33" t="inlineStr">
        <x:is>
          <x:t xml:space="preserve">8,34</x:t>
        </x:is>
      </x:c>
      <x:c r="C151" s="33" t="inlineStr">
        <x:is>
          <x:t xml:space="preserve">9,23</x:t>
        </x:is>
      </x:c>
      <x:c r="D151" s="33" t="n"/>
      <x:c r="E151" s="33" t="inlineStr">
        <x:is>
          <x:t xml:space="preserve">Sl 62</x:t>
        </x:is>
      </x:c>
      <x:c r="F151" s="34" t="inlineStr">
        <x:is>
          <x:t xml:space="preserve">22. A</x:t>
        </x:is>
      </x:c>
      <x:c r="G151" s="34" t="inlineStr">
        <x:is>
          <x:t xml:space="preserve">Se alguém quiser me seguir</x:t>
        </x:is>
      </x:c>
      <x:c r="H151" s="34" t="inlineStr">
        <x:is>
          <x:t xml:space="preserve">Pe. Weber</x:t>
        </x:is>
      </x:c>
      <x:c r="I151" s="34" t="inlineStr">
        <x:is>
          <x:t xml:space="preserve">Canto do Evangelho</x:t>
        </x:is>
      </x:c>
      <x:c r="J151" s="35" t="inlineStr">
        <x:is>
          <x:t xml:space="preserve">abrir partitura</x:t>
        </x:is>
      </x:c>
    </x:row>
    <x:row r="152" s="29" customFormat="1" ht="23.850000381469727" customHeight="1">
      <x:c r="A152" s="36" t="inlineStr">
        <x:is>
          <x:t xml:space="preserve">16,24</x:t>
        </x:is>
      </x:c>
      <x:c r="B152" s="36" t="inlineStr">
        <x:is>
          <x:t xml:space="preserve">8,34</x:t>
        </x:is>
      </x:c>
      <x:c r="C152" s="36" t="inlineStr">
        <x:is>
          <x:t xml:space="preserve">9,23</x:t>
        </x:is>
      </x:c>
      <x:c r="D152" s="36" t="n"/>
      <x:c r="E152" s="36" t="inlineStr">
        <x:is>
          <x:t xml:space="preserve">Sl 118</x:t>
        </x:is>
      </x:c>
      <x:c r="F152" s="37" t="inlineStr">
        <x:is>
          <x:t xml:space="preserve">24. B</x:t>
        </x:is>
      </x:c>
      <x:c r="G152" s="37" t="inlineStr">
        <x:is>
          <x:t xml:space="preserve">Se alguém quiser me seguir</x:t>
        </x:is>
      </x:c>
      <x:c r="H152" s="37" t="inlineStr">
        <x:is>
          <x:t xml:space="preserve">Pe. Weber</x:t>
        </x:is>
      </x:c>
      <x:c r="I152" s="37" t="inlineStr">
        <x:is>
          <x:t xml:space="preserve">Canto do Evangelho</x:t>
        </x:is>
      </x:c>
      <x:c r="J152" s="38" t="inlineStr">
        <x:is>
          <x:t xml:space="preserve">abrir partitura</x:t>
        </x:is>
      </x:c>
    </x:row>
    <x:row r="153" s="29" customFormat="1" ht="23.850000381469727" customHeight="1">
      <x:c r="A153" s="33" t="inlineStr">
        <x:is>
          <x:t xml:space="preserve">16,24</x:t>
        </x:is>
      </x:c>
      <x:c r="B153" s="33" t="inlineStr">
        <x:is>
          <x:t xml:space="preserve">8,34</x:t>
        </x:is>
      </x:c>
      <x:c r="C153" s="33" t="inlineStr">
        <x:is>
          <x:t xml:space="preserve">9,23</x:t>
        </x:is>
      </x:c>
      <x:c r="D153" s="33" t="n"/>
      <x:c r="E153" s="33" t="inlineStr">
        <x:is>
          <x:t xml:space="preserve">Sl 62</x:t>
        </x:is>
      </x:c>
      <x:c r="F153" s="34" t="inlineStr">
        <x:is>
          <x:t xml:space="preserve">12. C</x:t>
        </x:is>
      </x:c>
      <x:c r="G153" s="34" t="inlineStr">
        <x:is>
          <x:t xml:space="preserve">Se alguém quiser me seguir</x:t>
        </x:is>
      </x:c>
      <x:c r="H153" s="34" t="inlineStr">
        <x:is>
          <x:t xml:space="preserve">Pe. Weber</x:t>
        </x:is>
      </x:c>
      <x:c r="I153" s="34" t="inlineStr">
        <x:is>
          <x:t xml:space="preserve">Canto do Evangelho</x:t>
        </x:is>
      </x:c>
      <x:c r="J153" s="35" t="inlineStr">
        <x:is>
          <x:t xml:space="preserve">abrir partitura</x:t>
        </x:is>
      </x:c>
    </x:row>
    <x:row r="154" s="29" customFormat="1" ht="23.850000381469727" customHeight="1">
      <x:c r="A154" s="36" t="inlineStr">
        <x:is>
          <x:t xml:space="preserve">16,24</x:t>
        </x:is>
      </x:c>
      <x:c r="B154" s="36" t="inlineStr">
        <x:is>
          <x:t xml:space="preserve">8,34</x:t>
        </x:is>
      </x:c>
      <x:c r="C154" s="36" t="inlineStr">
        <x:is>
          <x:t xml:space="preserve">9,23</x:t>
        </x:is>
      </x:c>
      <x:c r="D154" s="36" t="n"/>
      <x:c r="E154" s="36" t="inlineStr">
        <x:is>
          <x:t xml:space="preserve">Sl 27</x:t>
        </x:is>
      </x:c>
      <x:c r="F154" s="37" t="inlineStr">
        <x:is>
          <x:t xml:space="preserve">22. A</x:t>
        </x:is>
      </x:c>
      <x:c r="G154" s="37" t="inlineStr">
        <x:is>
          <x:t xml:space="preserve">Quem quiser me seguir, renegue-se a si mesmo</x:t>
        </x:is>
      </x:c>
      <x:c r="H154" s="37" t="inlineStr">
        <x:is>
          <x:t xml:space="preserve">Abadia da Ressurreição</x:t>
        </x:is>
      </x:c>
      <x:c r="I154" s="37" t="inlineStr">
        <x:is>
          <x:t xml:space="preserve">Antífona das oferendas</x:t>
        </x:is>
      </x:c>
      <x:c r="J154" s="38" t="inlineStr">
        <x:is>
          <x:t xml:space="preserve">abrir partitura</x:t>
        </x:is>
      </x:c>
    </x:row>
    <x:row r="155" s="29" customFormat="1" ht="15" customHeight="1">
      <x:c r="A155" s="33" t="inlineStr">
        <x:is>
          <x:t xml:space="preserve">16,24</x:t>
        </x:is>
      </x:c>
      <x:c r="B155" s="33" t="inlineStr">
        <x:is>
          <x:t xml:space="preserve">8,34</x:t>
        </x:is>
      </x:c>
      <x:c r="C155" s="33" t="inlineStr">
        <x:is>
          <x:t xml:space="preserve">9,23</x:t>
        </x:is>
      </x:c>
      <x:c r="D155" s="33" t="n"/>
      <x:c r="E155" s="33" t="inlineStr">
        <x:is>
          <x:t xml:space="preserve">Sl 69</x:t>
        </x:is>
      </x:c>
      <x:c r="F155" s="34" t="inlineStr">
        <x:is>
          <x:t xml:space="preserve">24. B</x:t>
        </x:is>
      </x:c>
      <x:c r="G155" s="34" t="inlineStr">
        <x:is>
          <x:t xml:space="preserve">Quem quiser me seguir, renegue-se a si mesmo</x:t>
        </x:is>
      </x:c>
      <x:c r="H155" s="34" t="inlineStr">
        <x:is>
          <x:t xml:space="preserve">Abadia da Ressurreição</x:t>
        </x:is>
      </x:c>
      <x:c r="I155" s="34" t="inlineStr">
        <x:is>
          <x:t xml:space="preserve">Antífona das oferendas</x:t>
        </x:is>
      </x:c>
      <x:c r="J155" s="35" t="inlineStr">
        <x:is>
          <x:t xml:space="preserve">abrir partitura</x:t>
        </x:is>
      </x:c>
    </x:row>
    <x:row r="156" s="29" customFormat="1" ht="15" customHeight="1">
      <x:c r="A156" s="36" t="inlineStr">
        <x:is>
          <x:t xml:space="preserve">17,1-9</x:t>
        </x:is>
      </x:c>
      <x:c r="B156" s="36" t="inlineStr">
        <x:is>
          <x:t xml:space="preserve">9,2-10</x:t>
        </x:is>
      </x:c>
      <x:c r="C156" s="36" t="inlineStr">
        <x:is>
          <x:t xml:space="preserve">9,28-36</x:t>
        </x:is>
      </x:c>
      <x:c r="D156" s="36" t="n"/>
      <x:c r="E156" s="36" t="n"/>
      <x:c r="F156" s="37" t="inlineStr">
        <x:is>
          <x:t xml:space="preserve">Transfiguração do Senhor</x:t>
        </x:is>
      </x:c>
      <x:c r="G156" s="37" t="inlineStr">
        <x:is>
          <x:t xml:space="preserve">Jesus Cristo, Luz da luz</x:t>
        </x:is>
      </x:c>
      <x:c r="H156" s="37" t="inlineStr">
        <x:is>
          <x:t xml:space="preserve">Pe. Weber (volumes) · vol. 13</x:t>
        </x:is>
      </x:c>
      <x:c r="I156" s="37" t="inlineStr">
        <x:is>
          <x:t xml:space="preserve">Canto dos volumes</x:t>
        </x:is>
      </x:c>
      <x:c r="J156" s="38" t="inlineStr">
        <x:is>
          <x:t xml:space="preserve">abrir partitura</x:t>
        </x:is>
      </x:c>
    </x:row>
    <x:row r="157" s="29" customFormat="1" ht="15" customHeight="1">
      <x:c r="A157" s="33" t="inlineStr">
        <x:is>
          <x:t xml:space="preserve">17,5</x:t>
        </x:is>
      </x:c>
      <x:c r="B157" s="33" t="n"/>
      <x:c r="C157" s="33" t="n"/>
      <x:c r="D157" s="33" t="n"/>
      <x:c r="E157" s="33" t="inlineStr">
        <x:is>
          <x:t xml:space="preserve">Sl 134</x:t>
        </x:is>
      </x:c>
      <x:c r="F157" s="34" t="inlineStr">
        <x:is>
          <x:t xml:space="preserve">2 Quar ABC</x:t>
        </x:is>
      </x:c>
      <x:c r="G157" s="34" t="inlineStr">
        <x:is>
          <x:t xml:space="preserve">Uma voz do céu ressoa</x:t>
        </x:is>
      </x:c>
      <x:c r="H157" s="34" t="inlineStr">
        <x:is>
          <x:t xml:space="preserve">Pe. Weber</x:t>
        </x:is>
      </x:c>
      <x:c r="I157" s="34" t="inlineStr">
        <x:is>
          <x:t xml:space="preserve">Canto do Evangelho</x:t>
        </x:is>
      </x:c>
      <x:c r="J157" s="35" t="inlineStr">
        <x:is>
          <x:t xml:space="preserve">abrir partitura</x:t>
        </x:is>
      </x:c>
    </x:row>
    <x:row r="158" s="29" customFormat="1" ht="23.850000381469727" customHeight="1">
      <x:c r="A158" s="36" t="inlineStr">
        <x:is>
          <x:t xml:space="preserve">17,5</x:t>
        </x:is>
      </x:c>
      <x:c r="B158" s="36" t="inlineStr">
        <x:is>
          <x:t xml:space="preserve">9,7</x:t>
        </x:is>
      </x:c>
      <x:c r="C158" s="36" t="inlineStr">
        <x:is>
          <x:t xml:space="preserve">9,35</x:t>
        </x:is>
      </x:c>
      <x:c r="D158" s="36" t="n"/>
      <x:c r="E158" s="36" t="inlineStr">
        <x:is>
          <x:t xml:space="preserve">Sl 35</x:t>
        </x:is>
      </x:c>
      <x:c r="F158" s="37" t="inlineStr">
        <x:is>
          <x:t xml:space="preserve">2 Quar ABC</x:t>
        </x:is>
      </x:c>
      <x:c r="G158" s="37" t="inlineStr">
        <x:is>
          <x:t xml:space="preserve">Veio uma voz da nuvem, dizendo</x:t>
        </x:is>
      </x:c>
      <x:c r="H158" s="37" t="inlineStr">
        <x:is>
          <x:t xml:space="preserve">Abadia da Ressurreição</x:t>
        </x:is>
      </x:c>
      <x:c r="I158" s="37" t="inlineStr">
        <x:is>
          <x:t xml:space="preserve">Antífona de comunhão</x:t>
        </x:is>
      </x:c>
      <x:c r="J158" s="38" t="inlineStr">
        <x:is>
          <x:t xml:space="preserve">abrir partitura</x:t>
        </x:is>
      </x:c>
    </x:row>
    <x:row r="159" s="29" customFormat="1" ht="15" customHeight="1">
      <x:c r="A159" s="33" t="inlineStr">
        <x:is>
          <x:t xml:space="preserve">17,5</x:t>
        </x:is>
      </x:c>
      <x:c r="B159" s="33" t="inlineStr">
        <x:is>
          <x:t xml:space="preserve">9,7</x:t>
        </x:is>
      </x:c>
      <x:c r="C159" s="33" t="inlineStr">
        <x:is>
          <x:t xml:space="preserve">9,35</x:t>
        </x:is>
      </x:c>
      <x:c r="D159" s="33" t="n"/>
      <x:c r="E159" s="33" t="n"/>
      <x:c r="F159" s="34" t="inlineStr">
        <x:is>
          <x:t xml:space="preserve">Batismo do Senhor | 2º Domingo da Quaresma</x:t>
        </x:is>
      </x:c>
      <x:c r="G159" s="34" t="inlineStr">
        <x:is>
          <x:t xml:space="preserve">Da nuvem uma voz</x:t>
        </x:is>
      </x:c>
      <x:c r="H159" s="34" t="inlineStr">
        <x:is>
          <x:t xml:space="preserve">Pe. Weber (volumes) · vol. 20</x:t>
        </x:is>
      </x:c>
      <x:c r="I159" s="34" t="inlineStr">
        <x:is>
          <x:t xml:space="preserve">Canto dos volumes</x:t>
        </x:is>
      </x:c>
      <x:c r="J159" s="35" t="inlineStr">
        <x:is>
          <x:t xml:space="preserve">abrir partitura</x:t>
        </x:is>
      </x:c>
    </x:row>
    <x:row r="160" s="29" customFormat="1" ht="23.850000381469727" customHeight="1">
      <x:c r="A160" s="36" t="inlineStr">
        <x:is>
          <x:t xml:space="preserve">18,3</x:t>
        </x:is>
      </x:c>
      <x:c r="B160" s="36" t="n"/>
      <x:c r="C160" s="36" t="n"/>
      <x:c r="D160" s="36" t="n"/>
      <x:c r="E160" s="36" t="n"/>
      <x:c r="F160" s="37" t="n"/>
      <x:c r="G160" s="37" t="inlineStr">
        <x:is>
          <x:t xml:space="preserve">Quem não se tornar como um pequenino</x:t>
        </x:is>
      </x:c>
      <x:c r="H160" s="37" t="inlineStr">
        <x:is>
          <x:t xml:space="preserve">Pe. Weber (volumes) · vol. 24</x:t>
        </x:is>
      </x:c>
      <x:c r="I160" s="37" t="inlineStr">
        <x:is>
          <x:t xml:space="preserve">Canto dos volumes</x:t>
        </x:is>
      </x:c>
      <x:c r="J160" s="38" t="inlineStr">
        <x:is>
          <x:t xml:space="preserve">abrir partitura</x:t>
        </x:is>
      </x:c>
    </x:row>
    <x:row r="161" s="29" customFormat="1" ht="15" customHeight="1">
      <x:c r="A161" s="33" t="inlineStr">
        <x:is>
          <x:t xml:space="preserve">18,4b</x:t>
        </x:is>
      </x:c>
      <x:c r="B161" s="33" t="inlineStr">
        <x:is>
          <x:t xml:space="preserve">9,35</x:t>
        </x:is>
      </x:c>
      <x:c r="C161" s="33" t="inlineStr">
        <x:is>
          <x:t xml:space="preserve">9,48c</x:t>
        </x:is>
      </x:c>
      <x:c r="D161" s="33" t="n"/>
      <x:c r="E161" s="33" t="inlineStr">
        <x:is>
          <x:t xml:space="preserve">Sl 130</x:t>
        </x:is>
      </x:c>
      <x:c r="F161" s="34" t="inlineStr">
        <x:is>
          <x:t xml:space="preserve">25. B</x:t>
        </x:is>
      </x:c>
      <x:c r="G161" s="34" t="inlineStr">
        <x:is>
          <x:t xml:space="preserve">Se alguém quiser ser o primeiro</x:t>
        </x:is>
      </x:c>
      <x:c r="H161" s="34" t="inlineStr">
        <x:is>
          <x:t xml:space="preserve">Pe. Weber</x:t>
        </x:is>
      </x:c>
      <x:c r="I161" s="34" t="inlineStr">
        <x:is>
          <x:t xml:space="preserve">Canto do Evangelho</x:t>
        </x:is>
      </x:c>
      <x:c r="J161" s="35" t="inlineStr">
        <x:is>
          <x:t xml:space="preserve">abrir partitura</x:t>
        </x:is>
      </x:c>
    </x:row>
    <x:row r="162" s="29" customFormat="1" ht="23.850000381469727" customHeight="1">
      <x:c r="A162" s="36" t="inlineStr">
        <x:is>
          <x:t xml:space="preserve">18,15</x:t>
        </x:is>
      </x:c>
      <x:c r="B162" s="36" t="n"/>
      <x:c r="C162" s="36" t="inlineStr">
        <x:is>
          <x:t xml:space="preserve">17,3</x:t>
        </x:is>
      </x:c>
      <x:c r="D162" s="36" t="n"/>
      <x:c r="E162" s="36" t="inlineStr">
        <x:is>
          <x:t xml:space="preserve">Sl 142</x:t>
        </x:is>
      </x:c>
      <x:c r="F162" s="37" t="inlineStr">
        <x:is>
          <x:t xml:space="preserve">23. A</x:t>
        </x:is>
      </x:c>
      <x:c r="G162" s="37" t="inlineStr">
        <x:is>
          <x:t xml:space="preserve">Se teu irmão errar e pecar</x:t>
        </x:is>
      </x:c>
      <x:c r="H162" s="37" t="inlineStr">
        <x:is>
          <x:t xml:space="preserve">Pe. Weber</x:t>
        </x:is>
      </x:c>
      <x:c r="I162" s="37" t="inlineStr">
        <x:is>
          <x:t xml:space="preserve">Canto do Evangelho</x:t>
        </x:is>
      </x:c>
      <x:c r="J162" s="38" t="inlineStr">
        <x:is>
          <x:t xml:space="preserve">abrir partitura</x:t>
        </x:is>
      </x:c>
    </x:row>
    <x:row r="163" s="29" customFormat="1" ht="15" customHeight="1">
      <x:c r="A163" s="33" t="inlineStr">
        <x:is>
          <x:t xml:space="preserve">18,18</x:t>
        </x:is>
      </x:c>
      <x:c r="B163" s="33" t="n"/>
      <x:c r="C163" s="33" t="n"/>
      <x:c r="D163" s="33" t="n"/>
      <x:c r="E163" s="33" t="n"/>
      <x:c r="F163" s="34" t="n"/>
      <x:c r="G163" s="34" t="inlineStr">
        <x:is>
          <x:t xml:space="preserve">O que ligares, o que desligares...</x:t>
        </x:is>
      </x:c>
      <x:c r="H163" s="34" t="inlineStr">
        <x:is>
          <x:t xml:space="preserve">Pe. Weber (volumes) · vol. 2</x:t>
        </x:is>
      </x:c>
      <x:c r="I163" s="34" t="inlineStr">
        <x:is>
          <x:t xml:space="preserve">Canto dos volumes</x:t>
        </x:is>
      </x:c>
      <x:c r="J163" s="35" t="inlineStr">
        <x:is>
          <x:t xml:space="preserve">abrir partitura</x:t>
        </x:is>
      </x:c>
    </x:row>
    <x:row r="164" s="29" customFormat="1" ht="23.850000381469727" customHeight="1">
      <x:c r="A164" s="33" t="inlineStr">
        <x:is>
          <x:t xml:space="preserve">18,19</x:t>
        </x:is>
      </x:c>
      <x:c r="B164" s="33" t="n"/>
      <x:c r="C164" s="33" t="n"/>
      <x:c r="D164" s="33" t="n"/>
      <x:c r="E164" s="33" t="inlineStr">
        <x:is>
          <x:t xml:space="preserve">Sl 134</x:t>
        </x:is>
      </x:c>
      <x:c r="F164" s="34" t="inlineStr">
        <x:is>
          <x:t xml:space="preserve">23. A</x:t>
        </x:is>
      </x:c>
      <x:c r="G164" s="34" t="inlineStr">
        <x:is>
          <x:t xml:space="preserve">Onde estiverem reunidos</x:t>
        </x:is>
      </x:c>
      <x:c r="H164" s="34" t="inlineStr">
        <x:is>
          <x:t xml:space="preserve">Pe. Weber</x:t>
        </x:is>
      </x:c>
      <x:c r="I164" s="34" t="inlineStr">
        <x:is>
          <x:t xml:space="preserve">Canto do Evangelho</x:t>
        </x:is>
      </x:c>
      <x:c r="J164" s="35" t="inlineStr">
        <x:is>
          <x:t xml:space="preserve">abrir partitura</x:t>
        </x:is>
      </x:c>
    </x:row>
    <x:row r="165" s="29" customFormat="1" ht="23.850000381469727" customHeight="1">
      <x:c r="A165" s="36" t="inlineStr">
        <x:is>
          <x:t xml:space="preserve">18,20</x:t>
        </x:is>
      </x:c>
      <x:c r="B165" s="36" t="n"/>
      <x:c r="C165" s="36" t="n"/>
      <x:c r="D165" s="36" t="n"/>
      <x:c r="E165" s="36" t="inlineStr">
        <x:is>
          <x:t xml:space="preserve">Sl 112</x:t>
        </x:is>
      </x:c>
      <x:c r="F165" s="37" t="inlineStr">
        <x:is>
          <x:t xml:space="preserve">23. A</x:t>
        </x:is>
      </x:c>
      <x:c r="G165" s="37" t="inlineStr">
        <x:is>
          <x:t xml:space="preserve">Onde dois ou três estiverem reunidos em meu nome</x:t>
        </x:is>
      </x:c>
      <x:c r="H165" s="37" t="inlineStr">
        <x:is>
          <x:t xml:space="preserve">Abadia da Ressurreição</x:t>
        </x:is>
      </x:c>
      <x:c r="I165" s="37" t="inlineStr">
        <x:is>
          <x:t xml:space="preserve">Antífona das oferendas</x:t>
        </x:is>
      </x:c>
      <x:c r="J165" s="38" t="inlineStr">
        <x:is>
          <x:t xml:space="preserve">abrir partitura</x:t>
        </x:is>
      </x:c>
    </x:row>
    <x:row r="166" s="29" customFormat="1" ht="15" customHeight="1">
      <x:c r="A166" s="33" t="inlineStr">
        <x:is>
          <x:t xml:space="preserve">18,22</x:t>
        </x:is>
      </x:c>
      <x:c r="B166" s="33" t="n"/>
      <x:c r="C166" s="33" t="inlineStr">
        <x:is>
          <x:t xml:space="preserve">17,4</x:t>
        </x:is>
      </x:c>
      <x:c r="D166" s="33" t="n"/>
      <x:c r="E166" s="33" t="inlineStr">
        <x:is>
          <x:t xml:space="preserve">Sl 102</x:t>
        </x:is>
      </x:c>
      <x:c r="F166" s="34" t="inlineStr">
        <x:is>
          <x:t xml:space="preserve">24. A</x:t>
        </x:is>
      </x:c>
      <x:c r="G166" s="34" t="inlineStr">
        <x:is>
          <x:t xml:space="preserve">Ó Pedro, não te digo sete vezes</x:t>
        </x:is>
      </x:c>
      <x:c r="H166" s="34" t="inlineStr">
        <x:is>
          <x:t xml:space="preserve">Pe. Weber</x:t>
        </x:is>
      </x:c>
      <x:c r="I166" s="34" t="inlineStr">
        <x:is>
          <x:t xml:space="preserve">Canto do Evangelho</x:t>
        </x:is>
      </x:c>
      <x:c r="J166" s="35" t="inlineStr">
        <x:is>
          <x:t xml:space="preserve">abrir partitura</x:t>
        </x:is>
      </x:c>
    </x:row>
    <x:row r="167" s="29" customFormat="1" ht="23.850000381469727" customHeight="1">
      <x:c r="A167" s="36" t="inlineStr">
        <x:is>
          <x:t xml:space="preserve">18,22</x:t>
        </x:is>
      </x:c>
      <x:c r="B167" s="36" t="n"/>
      <x:c r="C167" s="36" t="inlineStr">
        <x:is>
          <x:t xml:space="preserve">17,4</x:t>
        </x:is>
      </x:c>
      <x:c r="D167" s="36" t="n"/>
      <x:c r="E167" s="36" t="inlineStr">
        <x:is>
          <x:t xml:space="preserve">Sl 31</x:t>
        </x:is>
      </x:c>
      <x:c r="F167" s="37" t="inlineStr">
        <x:is>
          <x:t xml:space="preserve">24. A</x:t>
        </x:is>
      </x:c>
      <x:c r="G167" s="37" t="inlineStr">
        <x:is>
          <x:t xml:space="preserve">Respondeu Jesus a Pedro: deves perdoar setenta vezes sete</x:t>
        </x:is>
      </x:c>
      <x:c r="H167" s="37" t="inlineStr">
        <x:is>
          <x:t xml:space="preserve">Abadia da Ressurreição</x:t>
        </x:is>
      </x:c>
      <x:c r="I167" s="37" t="inlineStr">
        <x:is>
          <x:t xml:space="preserve">Antífona das oferendas</x:t>
        </x:is>
      </x:c>
      <x:c r="J167" s="38" t="inlineStr">
        <x:is>
          <x:t xml:space="preserve">abrir partitura</x:t>
        </x:is>
      </x:c>
    </x:row>
    <x:row r="168" s="29" customFormat="1" ht="15" customHeight="1">
      <x:c r="A168" s="33" t="inlineStr">
        <x:is>
          <x:t xml:space="preserve">18,22</x:t>
        </x:is>
      </x:c>
      <x:c r="B168" s="33" t="n"/>
      <x:c r="C168" s="33" t="n"/>
      <x:c r="D168" s="33" t="n"/>
      <x:c r="E168" s="33" t="n"/>
      <x:c r="F168" s="34" t="n"/>
      <x:c r="G168" s="34" t="inlineStr">
        <x:is>
          <x:t xml:space="preserve">Perdoar sete vezes é pouco; mas setenta vezes sete</x:t>
        </x:is>
      </x:c>
      <x:c r="H168" s="34" t="inlineStr">
        <x:is>
          <x:t xml:space="preserve">Pe. Weber (volumes) · vol. 2</x:t>
        </x:is>
      </x:c>
      <x:c r="I168" s="34" t="inlineStr">
        <x:is>
          <x:t xml:space="preserve">Canto dos volumes</x:t>
        </x:is>
      </x:c>
      <x:c r="J168" s="35" t="inlineStr">
        <x:is>
          <x:t xml:space="preserve">abrir partitura</x:t>
        </x:is>
      </x:c>
    </x:row>
    <x:row r="169" s="29" customFormat="1" ht="23.850000381469727" customHeight="1">
      <x:c r="A169" s="33" t="inlineStr">
        <x:is>
          <x:t xml:space="preserve">19,6</x:t>
        </x:is>
      </x:c>
      <x:c r="B169" s="33" t="inlineStr">
        <x:is>
          <x:t xml:space="preserve">10,7-9</x:t>
        </x:is>
      </x:c>
      <x:c r="C169" s="33" t="n"/>
      <x:c r="D169" s="33" t="n"/>
      <x:c r="E169" s="33" t="inlineStr">
        <x:is>
          <x:t xml:space="preserve">Sl 127</x:t>
        </x:is>
      </x:c>
      <x:c r="F169" s="34" t="inlineStr">
        <x:is>
          <x:t xml:space="preserve">27. B</x:t>
        </x:is>
      </x:c>
      <x:c r="G169" s="34" t="inlineStr">
        <x:is>
          <x:t xml:space="preserve">O casal foi unido por Deus</x:t>
        </x:is>
      </x:c>
      <x:c r="H169" s="34" t="inlineStr">
        <x:is>
          <x:t xml:space="preserve">Pe. Weber</x:t>
        </x:is>
      </x:c>
      <x:c r="I169" s="34" t="inlineStr">
        <x:is>
          <x:t xml:space="preserve">Canto do Evangelho</x:t>
        </x:is>
      </x:c>
      <x:c r="J169" s="35" t="inlineStr">
        <x:is>
          <x:t xml:space="preserve">abrir partitura</x:t>
        </x:is>
      </x:c>
    </x:row>
    <x:row r="170" s="29" customFormat="1" ht="15" customHeight="1">
      <x:c r="A170" s="36" t="inlineStr">
        <x:is>
          <x:t xml:space="preserve">19,14</x:t>
        </x:is>
      </x:c>
      <x:c r="B170" s="36" t="inlineStr">
        <x:is>
          <x:t xml:space="preserve">10,14</x:t>
        </x:is>
      </x:c>
      <x:c r="C170" s="36" t="inlineStr">
        <x:is>
          <x:t xml:space="preserve">18,16</x:t>
        </x:is>
      </x:c>
      <x:c r="D170" s="36" t="n"/>
      <x:c r="E170" s="36" t="inlineStr">
        <x:is>
          <x:t xml:space="preserve">Sl 145</x:t>
        </x:is>
      </x:c>
      <x:c r="F170" s="37" t="inlineStr">
        <x:is>
          <x:t xml:space="preserve">27. B</x:t>
        </x:is>
      </x:c>
      <x:c r="G170" s="37" t="inlineStr">
        <x:is>
          <x:t xml:space="preserve">Deixai vir a mim os pequeninos: deles é o Reino dos céus</x:t>
        </x:is>
      </x:c>
      <x:c r="H170" s="37" t="inlineStr">
        <x:is>
          <x:t xml:space="preserve">Abadia da Ressurreição</x:t>
        </x:is>
      </x:c>
      <x:c r="I170" s="37" t="inlineStr">
        <x:is>
          <x:t xml:space="preserve">Antífona das oferendas</x:t>
        </x:is>
      </x:c>
      <x:c r="J170" s="38" t="inlineStr">
        <x:is>
          <x:t xml:space="preserve">abrir partitura</x:t>
        </x:is>
      </x:c>
    </x:row>
    <x:row r="171" s="29" customFormat="1" ht="23.850000381469727" customHeight="1">
      <x:c r="A171" s="33" t="inlineStr">
        <x:is>
          <x:t xml:space="preserve">19,29</x:t>
        </x:is>
      </x:c>
      <x:c r="B171" s="33" t="inlineStr">
        <x:is>
          <x:t xml:space="preserve">10,29</x:t>
        </x:is>
      </x:c>
      <x:c r="C171" s="33" t="inlineStr">
        <x:is>
          <x:t xml:space="preserve">18,29</x:t>
        </x:is>
      </x:c>
      <x:c r="D171" s="33" t="n"/>
      <x:c r="E171" s="33" t="inlineStr">
        <x:is>
          <x:t xml:space="preserve">Sl 15</x:t>
        </x:is>
      </x:c>
      <x:c r="F171" s="34" t="inlineStr">
        <x:is>
          <x:t xml:space="preserve">28. B</x:t>
        </x:is>
      </x:c>
      <x:c r="G171" s="34" t="inlineStr">
        <x:is>
          <x:t xml:space="preserve">Quem deixar sua família e os bens</x:t>
        </x:is>
      </x:c>
      <x:c r="H171" s="34" t="inlineStr">
        <x:is>
          <x:t xml:space="preserve">Pe. Weber</x:t>
        </x:is>
      </x:c>
      <x:c r="I171" s="34" t="inlineStr">
        <x:is>
          <x:t xml:space="preserve">Canto do Evangelho</x:t>
        </x:is>
      </x:c>
      <x:c r="J171" s="35" t="inlineStr">
        <x:is>
          <x:t xml:space="preserve">abrir partitura</x:t>
        </x:is>
      </x:c>
    </x:row>
    <x:row r="172" s="29" customFormat="1" ht="15" customHeight="1">
      <x:c r="A172" s="36" t="inlineStr">
        <x:is>
          <x:t xml:space="preserve">19,29</x:t>
        </x:is>
      </x:c>
      <x:c r="B172" s="36" t="inlineStr">
        <x:is>
          <x:t xml:space="preserve">10,29-30</x:t>
        </x:is>
      </x:c>
      <x:c r="C172" s="36" t="n"/>
      <x:c r="D172" s="36" t="n"/>
      <x:c r="E172" s="36" t="inlineStr">
        <x:is>
          <x:t xml:space="preserve">Sl 118</x:t>
        </x:is>
      </x:c>
      <x:c r="F172" s="37" t="inlineStr">
        <x:is>
          <x:t xml:space="preserve">28. B</x:t>
        </x:is>
      </x:c>
      <x:c r="G172" s="37" t="inlineStr">
        <x:is>
          <x:t xml:space="preserve">Vós que abandonastes tudo e me seguistes</x:t>
        </x:is>
      </x:c>
      <x:c r="H172" s="37" t="inlineStr">
        <x:is>
          <x:t xml:space="preserve">Abadia da Ressurreição</x:t>
        </x:is>
      </x:c>
      <x:c r="I172" s="37" t="inlineStr">
        <x:is>
          <x:t xml:space="preserve">Antífona das oferendas</x:t>
        </x:is>
      </x:c>
      <x:c r="J172" s="38" t="inlineStr">
        <x:is>
          <x:t xml:space="preserve">abrir partitura</x:t>
        </x:is>
      </x:c>
    </x:row>
    <x:row r="173" s="29" customFormat="1" ht="23.850000381469727" customHeight="1">
      <x:c r="A173" s="33" t="inlineStr">
        <x:is>
          <x:t xml:space="preserve">20,4</x:t>
        </x:is>
      </x:c>
      <x:c r="B173" s="33" t="n"/>
      <x:c r="C173" s="33" t="n"/>
      <x:c r="D173" s="33" t="n"/>
      <x:c r="E173" s="33" t="inlineStr">
        <x:is>
          <x:t xml:space="preserve">Is 5 (AT 20)</x:t>
        </x:is>
      </x:c>
      <x:c r="F173" s="34" t="inlineStr">
        <x:is>
          <x:t xml:space="preserve">25. A</x:t>
        </x:is>
      </x:c>
      <x:c r="G173" s="34" t="inlineStr">
        <x:is>
          <x:t xml:space="preserve">Ide vós, desocupados, trabalhar na minha vinha</x:t>
        </x:is>
      </x:c>
      <x:c r="H173" s="34" t="inlineStr">
        <x:is>
          <x:t xml:space="preserve">Abadia da Ressurreição</x:t>
        </x:is>
      </x:c>
      <x:c r="I173" s="34" t="inlineStr">
        <x:is>
          <x:t xml:space="preserve">Antífona das oferendas</x:t>
        </x:is>
      </x:c>
      <x:c r="J173" s="35" t="inlineStr">
        <x:is>
          <x:t xml:space="preserve">abrir partitura</x:t>
        </x:is>
      </x:c>
    </x:row>
    <x:row r="174" s="29" customFormat="1" ht="15" customHeight="1">
      <x:c r="A174" s="36" t="inlineStr">
        <x:is>
          <x:t xml:space="preserve">20,16</x:t>
        </x:is>
      </x:c>
      <x:c r="B174" s="36" t="n"/>
      <x:c r="C174" s="36" t="n"/>
      <x:c r="D174" s="36" t="n"/>
      <x:c r="E174" s="36" t="inlineStr">
        <x:is>
          <x:t xml:space="preserve">Sl 144</x:t>
        </x:is>
      </x:c>
      <x:c r="F174" s="37" t="inlineStr">
        <x:is>
          <x:t xml:space="preserve">25. A</x:t>
        </x:is>
      </x:c>
      <x:c r="G174" s="37" t="inlineStr">
        <x:is>
          <x:t xml:space="preserve">Os últimos serão os primeiros</x:t>
        </x:is>
      </x:c>
      <x:c r="H174" s="37" t="inlineStr">
        <x:is>
          <x:t xml:space="preserve">Pe. Weber</x:t>
        </x:is>
      </x:c>
      <x:c r="I174" s="37" t="inlineStr">
        <x:is>
          <x:t xml:space="preserve">Canto do Evangelho</x:t>
        </x:is>
      </x:c>
      <x:c r="J174" s="38" t="inlineStr">
        <x:is>
          <x:t xml:space="preserve">abrir partitura</x:t>
        </x:is>
      </x:c>
    </x:row>
    <x:row r="175" s="29" customFormat="1" ht="23.850000381469727" customHeight="1">
      <x:c r="A175" s="33" t="inlineStr">
        <x:is>
          <x:t xml:space="preserve">20,26-27</x:t>
        </x:is>
      </x:c>
      <x:c r="B175" s="33" t="inlineStr">
        <x:is>
          <x:t xml:space="preserve">10,43-44</x:t>
        </x:is>
      </x:c>
      <x:c r="C175" s="33" t="n"/>
      <x:c r="D175" s="33" t="n"/>
      <x:c r="E175" s="33" t="inlineStr">
        <x:is>
          <x:t xml:space="preserve">Sl 111</x:t>
        </x:is>
      </x:c>
      <x:c r="F175" s="34" t="inlineStr">
        <x:is>
          <x:t xml:space="preserve">29. B</x:t>
        </x:is>
      </x:c>
      <x:c r="G175" s="34" t="inlineStr">
        <x:is>
          <x:t xml:space="preserve">Quem quiser ser o maior seja o vosso servidor</x:t>
        </x:is>
      </x:c>
      <x:c r="H175" s="34" t="inlineStr">
        <x:is>
          <x:t xml:space="preserve">Abadia da Ressurreição</x:t>
        </x:is>
      </x:c>
      <x:c r="I175" s="34" t="inlineStr">
        <x:is>
          <x:t xml:space="preserve">Antífona das oferendas</x:t>
        </x:is>
      </x:c>
      <x:c r="J175" s="35" t="inlineStr">
        <x:is>
          <x:t xml:space="preserve">abrir partitura</x:t>
        </x:is>
      </x:c>
    </x:row>
    <x:row r="176" s="29" customFormat="1" ht="23.850000381469727" customHeight="1">
      <x:c r="A176" s="36" t="inlineStr">
        <x:is>
          <x:t xml:space="preserve">20,27</x:t>
        </x:is>
      </x:c>
      <x:c r="B176" s="36" t="inlineStr">
        <x:is>
          <x:t xml:space="preserve">10,45</x:t>
        </x:is>
      </x:c>
      <x:c r="C176" s="36" t="inlineStr">
        <x:is>
          <x:t xml:space="preserve">22,27</x:t>
        </x:is>
      </x:c>
      <x:c r="D176" s="36" t="n"/>
      <x:c r="E176" s="36" t="inlineStr">
        <x:is>
          <x:t xml:space="preserve">Sl 39</x:t>
        </x:is>
      </x:c>
      <x:c r="F176" s="37" t="inlineStr">
        <x:is>
          <x:t xml:space="preserve">29. B</x:t>
        </x:is>
      </x:c>
      <x:c r="G176" s="37" t="inlineStr">
        <x:is>
          <x:t xml:space="preserve">O Filho do Homem não veio</x:t>
        </x:is>
      </x:c>
      <x:c r="H176" s="37" t="inlineStr">
        <x:is>
          <x:t xml:space="preserve">Pe. Weber</x:t>
        </x:is>
      </x:c>
      <x:c r="I176" s="37" t="inlineStr">
        <x:is>
          <x:t xml:space="preserve">Canto do Evangelho</x:t>
        </x:is>
      </x:c>
      <x:c r="J176" s="38" t="inlineStr">
        <x:is>
          <x:t xml:space="preserve">abrir partitura</x:t>
        </x:is>
      </x:c>
    </x:row>
    <x:row r="177" s="29" customFormat="1" ht="23.850000381469727" customHeight="1">
      <x:c r="A177" s="33" t="inlineStr">
        <x:is>
          <x:t xml:space="preserve">20,28</x:t>
        </x:is>
      </x:c>
      <x:c r="B177" s="33" t="inlineStr">
        <x:is>
          <x:t xml:space="preserve">10,45</x:t>
        </x:is>
      </x:c>
      <x:c r="C177" s="33" t="n"/>
      <x:c r="D177" s="33" t="n"/>
      <x:c r="E177" s="33" t="inlineStr">
        <x:is>
          <x:t xml:space="preserve">Sl 101</x:t>
        </x:is>
      </x:c>
      <x:c r="F177" s="34" t="inlineStr">
        <x:is>
          <x:t xml:space="preserve">Quarta-feira Santa</x:t>
        </x:is>
      </x:c>
      <x:c r="G177" s="34" t="inlineStr">
        <x:is>
          <x:t xml:space="preserve">Veio o Filho do Homem a fim de servir</x:t>
        </x:is>
      </x:c>
      <x:c r="H177" s="34" t="inlineStr">
        <x:is>
          <x:t xml:space="preserve">Abadia da Ressurreição</x:t>
        </x:is>
      </x:c>
      <x:c r="I177" s="34" t="inlineStr">
        <x:is>
          <x:t xml:space="preserve">Antífona de comunhão</x:t>
        </x:is>
      </x:c>
      <x:c r="J177" s="35" t="inlineStr">
        <x:is>
          <x:t xml:space="preserve">abrir partitura</x:t>
        </x:is>
      </x:c>
    </x:row>
    <x:row r="178" s="29" customFormat="1" ht="15" customHeight="1">
      <x:c r="A178" s="39" t="inlineStr">
        <x:is>
          <x:t xml:space="preserve">20,30</x:t>
        </x:is>
      </x:c>
      <x:c r="B178" s="36" t="inlineStr">
        <x:is>
          <x:t xml:space="preserve">10,47</x:t>
        </x:is>
      </x:c>
      <x:c r="C178" s="36" t="inlineStr">
        <x:is>
          <x:t xml:space="preserve">18,39</x:t>
        </x:is>
      </x:c>
      <x:c r="D178" s="36" t="n"/>
      <x:c r="E178" s="36" t="inlineStr">
        <x:is>
          <x:t xml:space="preserve">Sl 129</x:t>
        </x:is>
      </x:c>
      <x:c r="F178" s="37" t="inlineStr">
        <x:is>
          <x:t xml:space="preserve">30. B</x:t>
        </x:is>
      </x:c>
      <x:c r="G178" s="37" t="inlineStr">
        <x:is>
          <x:t xml:space="preserve">Jesus, Filho de Davi</x:t>
        </x:is>
      </x:c>
      <x:c r="H178" s="37" t="inlineStr">
        <x:is>
          <x:t xml:space="preserve">Pe. Weber</x:t>
        </x:is>
      </x:c>
      <x:c r="I178" s="37" t="inlineStr">
        <x:is>
          <x:t xml:space="preserve">Canto do Evangelho</x:t>
        </x:is>
      </x:c>
      <x:c r="J178" s="38" t="inlineStr">
        <x:is>
          <x:t xml:space="preserve">abrir partitura</x:t>
        </x:is>
      </x:c>
    </x:row>
    <x:row r="179" s="29" customFormat="1" ht="15" customHeight="1">
      <x:c r="A179" s="33" t="inlineStr">
        <x:is>
          <x:t xml:space="preserve">20,30-33</x:t>
        </x:is>
      </x:c>
      <x:c r="B179" s="33" t="inlineStr">
        <x:is>
          <x:t xml:space="preserve">10,47-51</x:t>
        </x:is>
      </x:c>
      <x:c r="C179" s="33" t="inlineStr">
        <x:is>
          <x:t xml:space="preserve">18,38-41</x:t>
        </x:is>
      </x:c>
      <x:c r="D179" s="33" t="n"/>
      <x:c r="E179" s="33" t="inlineStr">
        <x:is>
          <x:t xml:space="preserve">Sl 145</x:t>
        </x:is>
      </x:c>
      <x:c r="F179" s="34" t="inlineStr">
        <x:is>
          <x:t xml:space="preserve">30. B</x:t>
        </x:is>
      </x:c>
      <x:c r="G179" s="34" t="inlineStr">
        <x:is>
          <x:t xml:space="preserve">Ó Filho de Davi, tende piedade de mim! Senhor, que eu possa ver!</x:t>
        </x:is>
      </x:c>
      <x:c r="H179" s="34" t="inlineStr">
        <x:is>
          <x:t xml:space="preserve">Abadia da Ressurreição</x:t>
        </x:is>
      </x:c>
      <x:c r="I179" s="34" t="inlineStr">
        <x:is>
          <x:t xml:space="preserve">Antífona das oferendas</x:t>
        </x:is>
      </x:c>
      <x:c r="J179" s="35" t="inlineStr">
        <x:is>
          <x:t xml:space="preserve">abrir partitura</x:t>
        </x:is>
      </x:c>
    </x:row>
    <x:row r="180" s="29" customFormat="1" ht="23.850000381469727" customHeight="1">
      <x:c r="A180" s="33" t="inlineStr">
        <x:is>
          <x:t xml:space="preserve">20,30</x:t>
        </x:is>
      </x:c>
      <x:c r="B180" s="33" t="inlineStr">
        <x:is>
          <x:t xml:space="preserve">10,47</x:t>
        </x:is>
      </x:c>
      <x:c r="C180" s="33" t="inlineStr">
        <x:is>
          <x:t xml:space="preserve">18,38</x:t>
        </x:is>
      </x:c>
      <x:c r="D180" s="33" t="n"/>
      <x:c r="E180" s="33" t="n"/>
      <x:c r="F180" s="34" t="n"/>
      <x:c r="G180" s="34" t="inlineStr">
        <x:is>
          <x:t xml:space="preserve">Senhor, filho de Davi, tem piedade de mim!</x:t>
        </x:is>
      </x:c>
      <x:c r="H180" s="34" t="inlineStr">
        <x:is>
          <x:t xml:space="preserve">Pe. Weber (volumes) · vol. 2</x:t>
        </x:is>
      </x:c>
      <x:c r="I180" s="34" t="inlineStr">
        <x:is>
          <x:t xml:space="preserve">Canto dos volumes</x:t>
        </x:is>
      </x:c>
      <x:c r="J180" s="35" t="inlineStr">
        <x:is>
          <x:t xml:space="preserve">abrir partitura</x:t>
        </x:is>
      </x:c>
    </x:row>
    <x:row r="181" s="29" customFormat="1" ht="15" customHeight="1">
      <x:c r="A181" s="33" t="inlineStr">
        <x:is>
          <x:t xml:space="preserve">21,28-32</x:t>
        </x:is>
      </x:c>
      <x:c r="B181" s="33" t="n"/>
      <x:c r="C181" s="33" t="n"/>
      <x:c r="D181" s="33" t="n"/>
      <x:c r="E181" s="33" t="n"/>
      <x:c r="F181" s="34" t="n"/>
      <x:c r="G181" s="34" t="inlineStr">
        <x:is>
          <x:t xml:space="preserve">Os dois filhos: o sim e o não</x:t>
        </x:is>
      </x:c>
      <x:c r="H181" s="34" t="inlineStr">
        <x:is>
          <x:t xml:space="preserve">Pe. Weber (volumes) · vol. 2</x:t>
        </x:is>
      </x:c>
      <x:c r="I181" s="34" t="inlineStr">
        <x:is>
          <x:t xml:space="preserve">Canto dos volumes</x:t>
        </x:is>
      </x:c>
      <x:c r="J181" s="35" t="inlineStr">
        <x:is>
          <x:t xml:space="preserve">abrir partitura</x:t>
        </x:is>
      </x:c>
    </x:row>
    <x:row r="182" s="29" customFormat="1" ht="15" customHeight="1">
      <x:c r="A182" s="36" t="inlineStr">
        <x:is>
          <x:t xml:space="preserve">21,31</x:t>
        </x:is>
      </x:c>
      <x:c r="B182" s="36" t="n"/>
      <x:c r="C182" s="36" t="n"/>
      <x:c r="D182" s="36" t="n"/>
      <x:c r="E182" s="36" t="inlineStr">
        <x:is>
          <x:t xml:space="preserve">Sl 24</x:t>
        </x:is>
      </x:c>
      <x:c r="F182" s="37" t="inlineStr">
        <x:is>
          <x:t xml:space="preserve">26. A</x:t>
        </x:is>
      </x:c>
      <x:c r="G182" s="37" t="inlineStr">
        <x:is>
          <x:t xml:space="preserve">As pessoas de má fama</x:t>
        </x:is>
      </x:c>
      <x:c r="H182" s="37" t="inlineStr">
        <x:is>
          <x:t xml:space="preserve">Pe. Weber</x:t>
        </x:is>
      </x:c>
      <x:c r="I182" s="37" t="inlineStr">
        <x:is>
          <x:t xml:space="preserve">Canto do Evangelho</x:t>
        </x:is>
      </x:c>
      <x:c r="J182" s="38" t="inlineStr">
        <x:is>
          <x:t xml:space="preserve">abrir partitura</x:t>
        </x:is>
      </x:c>
    </x:row>
    <x:row r="183" s="29" customFormat="1" ht="15" customHeight="1">
      <x:c r="A183" s="33" t="inlineStr">
        <x:is>
          <x:t xml:space="preserve">21,33-46</x:t>
        </x:is>
      </x:c>
      <x:c r="B183" s="33" t="inlineStr">
        <x:is>
          <x:t xml:space="preserve">12,1-12</x:t>
        </x:is>
      </x:c>
      <x:c r="C183" s="33" t="inlineStr">
        <x:is>
          <x:t xml:space="preserve">20,9-19</x:t>
        </x:is>
      </x:c>
      <x:c r="D183" s="33" t="n"/>
      <x:c r="E183" s="33" t="n"/>
      <x:c r="F183" s="34" t="n"/>
      <x:c r="G183" s="34" t="inlineStr">
        <x:is>
          <x:t xml:space="preserve">Um homem plantou uma vinha</x:t>
        </x:is>
      </x:c>
      <x:c r="H183" s="34" t="inlineStr">
        <x:is>
          <x:t xml:space="preserve">Pe. Weber (volumes) · vol. 1</x:t>
        </x:is>
      </x:c>
      <x:c r="I183" s="34" t="inlineStr">
        <x:is>
          <x:t xml:space="preserve">Canto dos volumes</x:t>
        </x:is>
      </x:c>
      <x:c r="J183" s="35" t="inlineStr">
        <x:is>
          <x:t xml:space="preserve">abrir partitura</x:t>
        </x:is>
      </x:c>
    </x:row>
    <x:row r="184" s="29" customFormat="1" ht="23.850000381469727" customHeight="1">
      <x:c r="A184" s="33" t="inlineStr">
        <x:is>
          <x:t xml:space="preserve">21,33-43</x:t>
        </x:is>
      </x:c>
      <x:c r="B184" s="33" t="n"/>
      <x:c r="C184" s="33" t="n"/>
      <x:c r="D184" s="33" t="n"/>
      <x:c r="E184" s="33" t="n"/>
      <x:c r="F184" s="34" t="n"/>
      <x:c r="G184" s="34" t="inlineStr">
        <x:is>
          <x:t xml:space="preserve">Os vinhateiros infiéis</x:t>
        </x:is>
      </x:c>
      <x:c r="H184" s="34" t="inlineStr">
        <x:is>
          <x:t xml:space="preserve">Pe. Weber (volumes) · vol. 2</x:t>
        </x:is>
      </x:c>
      <x:c r="I184" s="34" t="inlineStr">
        <x:is>
          <x:t xml:space="preserve">Canto dos volumes</x:t>
        </x:is>
      </x:c>
      <x:c r="J184" s="35" t="inlineStr">
        <x:is>
          <x:t xml:space="preserve">abrir partitura</x:t>
        </x:is>
      </x:c>
    </x:row>
    <x:row r="185" s="29" customFormat="1" ht="15" customHeight="1">
      <x:c r="A185" s="36" t="inlineStr">
        <x:is>
          <x:t xml:space="preserve">21,41</x:t>
        </x:is>
      </x:c>
      <x:c r="B185" s="36" t="inlineStr">
        <x:is>
          <x:t xml:space="preserve">12,9b</x:t>
        </x:is>
      </x:c>
      <x:c r="C185" s="36" t="inlineStr">
        <x:is>
          <x:t xml:space="preserve">20,16</x:t>
        </x:is>
      </x:c>
      <x:c r="D185" s="36" t="n"/>
      <x:c r="E185" s="36" t="inlineStr">
        <x:is>
          <x:t xml:space="preserve">Sl 79</x:t>
        </x:is>
      </x:c>
      <x:c r="F185" s="37" t="inlineStr">
        <x:is>
          <x:t xml:space="preserve">27. A</x:t>
        </x:is>
      </x:c>
      <x:c r="G185" s="37" t="inlineStr">
        <x:is>
          <x:t xml:space="preserve">O dono arrendará</x:t>
        </x:is>
      </x:c>
      <x:c r="H185" s="37" t="inlineStr">
        <x:is>
          <x:t xml:space="preserve">Pe. Weber</x:t>
        </x:is>
      </x:c>
      <x:c r="I185" s="37" t="inlineStr">
        <x:is>
          <x:t xml:space="preserve">Canto do Evangelho</x:t>
        </x:is>
      </x:c>
      <x:c r="J185" s="38" t="inlineStr">
        <x:is>
          <x:t xml:space="preserve">abrir partitura</x:t>
        </x:is>
      </x:c>
    </x:row>
    <x:row r="186" s="29" customFormat="1" ht="23.850000381469727" customHeight="1">
      <x:c r="A186" s="33" t="inlineStr">
        <x:is>
          <x:t xml:space="preserve">21,41</x:t>
        </x:is>
      </x:c>
      <x:c r="B186" s="33" t="inlineStr">
        <x:is>
          <x:t xml:space="preserve">12,9</x:t>
        </x:is>
      </x:c>
      <x:c r="C186" s="33" t="inlineStr">
        <x:is>
          <x:t xml:space="preserve">20,16</x:t>
        </x:is>
      </x:c>
      <x:c r="D186" s="33" t="n"/>
      <x:c r="E186" s="33" t="inlineStr">
        <x:is>
          <x:t xml:space="preserve">Sl 117</x:t>
        </x:is>
      </x:c>
      <x:c r="F186" s="34" t="inlineStr">
        <x:is>
          <x:t xml:space="preserve">27. A</x:t>
        </x:is>
      </x:c>
      <x:c r="G186" s="34" t="inlineStr">
        <x:is>
          <x:t xml:space="preserve">Fará perecer os maus com rigor e arrendará sua vinha</x:t>
        </x:is>
      </x:c>
      <x:c r="H186" s="34" t="inlineStr">
        <x:is>
          <x:t xml:space="preserve">Abadia da Ressurreição</x:t>
        </x:is>
      </x:c>
      <x:c r="I186" s="34" t="inlineStr">
        <x:is>
          <x:t xml:space="preserve">Antífona das oferendas</x:t>
        </x:is>
      </x:c>
      <x:c r="J186" s="35" t="inlineStr">
        <x:is>
          <x:t xml:space="preserve">abrir partitura</x:t>
        </x:is>
      </x:c>
    </x:row>
    <x:row r="187" s="29" customFormat="1" ht="23.850000381469727" customHeight="1">
      <x:c r="A187" s="33" t="inlineStr">
        <x:is>
          <x:t xml:space="preserve">22,1-14</x:t>
        </x:is>
      </x:c>
      <x:c r="B187" s="33" t="n"/>
      <x:c r="C187" s="33" t="n"/>
      <x:c r="D187" s="33" t="n"/>
      <x:c r="E187" s="33" t="n"/>
      <x:c r="F187" s="34" t="n"/>
      <x:c r="G187" s="34" t="inlineStr">
        <x:is>
          <x:t xml:space="preserve">A veste nupcial</x:t>
        </x:is>
      </x:c>
      <x:c r="H187" s="34" t="inlineStr">
        <x:is>
          <x:t xml:space="preserve">Pe. Weber (volumes) · vol. 2</x:t>
        </x:is>
      </x:c>
      <x:c r="I187" s="34" t="inlineStr">
        <x:is>
          <x:t xml:space="preserve">Canto dos volumes</x:t>
        </x:is>
      </x:c>
      <x:c r="J187" s="35" t="inlineStr">
        <x:is>
          <x:t xml:space="preserve">abrir partitura</x:t>
        </x:is>
      </x:c>
    </x:row>
    <x:row r="188" s="29" customFormat="1" ht="15" customHeight="1">
      <x:c r="A188" s="36" t="inlineStr">
        <x:is>
          <x:t xml:space="preserve">22,2-4</x:t>
        </x:is>
      </x:c>
      <x:c r="B188" s="36" t="n"/>
      <x:c r="C188" s="36" t="inlineStr">
        <x:is>
          <x:t xml:space="preserve">14,16-17</x:t>
        </x:is>
      </x:c>
      <x:c r="D188" s="36" t="n"/>
      <x:c r="E188" s="36" t="inlineStr">
        <x:is>
          <x:t xml:space="preserve">Is 66 (AT 39)</x:t>
        </x:is>
      </x:c>
      <x:c r="F188" s="37" t="inlineStr">
        <x:is>
          <x:t xml:space="preserve">28. A</x:t>
        </x:is>
      </x:c>
      <x:c r="G188" s="37" t="inlineStr">
        <x:is>
          <x:t xml:space="preserve">Um homem deu uma grande ceia e a muitos convidou</x:t>
        </x:is>
      </x:c>
      <x:c r="H188" s="37" t="inlineStr">
        <x:is>
          <x:t xml:space="preserve">Abadia da Ressurreição</x:t>
        </x:is>
      </x:c>
      <x:c r="I188" s="37" t="inlineStr">
        <x:is>
          <x:t xml:space="preserve">Antífona das oferendas</x:t>
        </x:is>
      </x:c>
      <x:c r="J188" s="38" t="inlineStr">
        <x:is>
          <x:t xml:space="preserve">abrir partitura</x:t>
        </x:is>
      </x:c>
    </x:row>
    <x:row r="189" s="29" customFormat="1" ht="15" customHeight="1">
      <x:c r="A189" s="33" t="inlineStr">
        <x:is>
          <x:t xml:space="preserve">22,2-4</x:t>
        </x:is>
      </x:c>
      <x:c r="B189" s="33" t="n"/>
      <x:c r="C189" s="33" t="n"/>
      <x:c r="D189" s="33" t="n"/>
      <x:c r="E189" s="33" t="n"/>
      <x:c r="F189" s="34" t="inlineStr">
        <x:is>
          <x:t xml:space="preserve">Comunhão | Corpus Christi</x:t>
        </x:is>
      </x:c>
      <x:c r="G189" s="34" t="inlineStr">
        <x:is>
          <x:t xml:space="preserve">Um rei fez um banquete</x:t>
        </x:is>
      </x:c>
      <x:c r="H189" s="34" t="inlineStr">
        <x:is>
          <x:t xml:space="preserve">Pe. Weber (volumes) · vol. 14</x:t>
        </x:is>
      </x:c>
      <x:c r="I189" s="34" t="inlineStr">
        <x:is>
          <x:t xml:space="preserve">Canto dos volumes</x:t>
        </x:is>
      </x:c>
      <x:c r="J189" s="35" t="inlineStr">
        <x:is>
          <x:t xml:space="preserve">abrir partitura</x:t>
        </x:is>
      </x:c>
    </x:row>
    <x:row r="190" s="29" customFormat="1" ht="15" customHeight="1">
      <x:c r="A190" s="36" t="inlineStr">
        <x:is>
          <x:t xml:space="preserve">22,14</x:t>
        </x:is>
      </x:c>
      <x:c r="B190" s="36" t="n"/>
      <x:c r="C190" s="36" t="n"/>
      <x:c r="D190" s="36" t="n"/>
      <x:c r="E190" s="36" t="inlineStr">
        <x:is>
          <x:t xml:space="preserve">Sl 26</x:t>
        </x:is>
      </x:c>
      <x:c r="F190" s="37" t="inlineStr">
        <x:is>
          <x:t xml:space="preserve">28. A</x:t>
        </x:is>
      </x:c>
      <x:c r="G190" s="37" t="inlineStr">
        <x:is>
          <x:t xml:space="preserve">Muitos são os chamados</x:t>
        </x:is>
      </x:c>
      <x:c r="H190" s="37" t="inlineStr">
        <x:is>
          <x:t xml:space="preserve">Pe. Weber</x:t>
        </x:is>
      </x:c>
      <x:c r="I190" s="37" t="inlineStr">
        <x:is>
          <x:t xml:space="preserve">Canto do Evangelho</x:t>
        </x:is>
      </x:c>
      <x:c r="J190" s="38" t="inlineStr">
        <x:is>
          <x:t xml:space="preserve">abrir partitura</x:t>
        </x:is>
      </x:c>
    </x:row>
    <x:row r="191" s="29" customFormat="1" ht="23.850000381469727" customHeight="1">
      <x:c r="A191" s="33" t="inlineStr">
        <x:is>
          <x:t xml:space="preserve">22,21</x:t>
        </x:is>
      </x:c>
      <x:c r="B191" s="33" t="inlineStr">
        <x:is>
          <x:t xml:space="preserve">12,17</x:t>
        </x:is>
      </x:c>
      <x:c r="C191" s="33" t="inlineStr">
        <x:is>
          <x:t xml:space="preserve">20,25</x:t>
        </x:is>
      </x:c>
      <x:c r="D191" s="33" t="n"/>
      <x:c r="E191" s="33" t="inlineStr">
        <x:is>
          <x:t xml:space="preserve">Sl 95</x:t>
        </x:is>
      </x:c>
      <x:c r="F191" s="34" t="inlineStr">
        <x:is>
          <x:t xml:space="preserve">29. A</x:t>
        </x:is>
      </x:c>
      <x:c r="G191" s="34" t="inlineStr">
        <x:is>
          <x:t xml:space="preserve">Dai a César o que é de César</x:t>
        </x:is>
      </x:c>
      <x:c r="H191" s="34" t="inlineStr">
        <x:is>
          <x:t xml:space="preserve">Pe. Weber</x:t>
        </x:is>
      </x:c>
      <x:c r="I191" s="34" t="inlineStr">
        <x:is>
          <x:t xml:space="preserve">Canto do Evangelho</x:t>
        </x:is>
      </x:c>
      <x:c r="J191" s="35" t="inlineStr">
        <x:is>
          <x:t xml:space="preserve">abrir partitura</x:t>
        </x:is>
      </x:c>
    </x:row>
    <x:row r="192" s="29" customFormat="1" ht="23.850000381469727" customHeight="1">
      <x:c r="A192" s="36" t="inlineStr">
        <x:is>
          <x:t xml:space="preserve">22,21</x:t>
        </x:is>
      </x:c>
      <x:c r="B192" s="36" t="inlineStr">
        <x:is>
          <x:t xml:space="preserve">12,17</x:t>
        </x:is>
      </x:c>
      <x:c r="C192" s="36" t="inlineStr">
        <x:is>
          <x:t xml:space="preserve">20,25</x:t>
        </x:is>
      </x:c>
      <x:c r="D192" s="36" t="n"/>
      <x:c r="E192" s="36" t="inlineStr">
        <x:is>
          <x:t xml:space="preserve">Sl 145</x:t>
        </x:is>
      </x:c>
      <x:c r="F192" s="37" t="inlineStr">
        <x:is>
          <x:t xml:space="preserve">29. A</x:t>
        </x:is>
      </x:c>
      <x:c r="G192" s="37" t="inlineStr">
        <x:is>
          <x:t xml:space="preserve">Dai a César o que é de César</x:t>
        </x:is>
      </x:c>
      <x:c r="H192" s="37" t="inlineStr">
        <x:is>
          <x:t xml:space="preserve">Abadia da Ressurreição</x:t>
        </x:is>
      </x:c>
      <x:c r="I192" s="37" t="inlineStr">
        <x:is>
          <x:t xml:space="preserve">Antífona das oferendas</x:t>
        </x:is>
      </x:c>
      <x:c r="J192" s="38" t="inlineStr">
        <x:is>
          <x:t xml:space="preserve">abrir partitura</x:t>
        </x:is>
      </x:c>
    </x:row>
    <x:row r="193" s="29" customFormat="1" ht="15" customHeight="1">
      <x:c r="A193" s="33" t="inlineStr">
        <x:is>
          <x:t xml:space="preserve">22,32</x:t>
        </x:is>
      </x:c>
      <x:c r="B193" s="33" t="inlineStr">
        <x:is>
          <x:t xml:space="preserve">12,27</x:t>
        </x:is>
      </x:c>
      <x:c r="C193" s="33" t="inlineStr">
        <x:is>
          <x:t xml:space="preserve">20,38</x:t>
        </x:is>
      </x:c>
      <x:c r="D193" s="33" t="n"/>
      <x:c r="E193" s="33" t="inlineStr">
        <x:is>
          <x:t xml:space="preserve">Sl 26</x:t>
        </x:is>
      </x:c>
      <x:c r="F193" s="34" t="inlineStr">
        <x:is>
          <x:t xml:space="preserve">32. C</x:t>
        </x:is>
      </x:c>
      <x:c r="G193" s="34" t="inlineStr">
        <x:is>
          <x:t xml:space="preserve">O Senhor é o Deus dos vivos</x:t>
        </x:is>
      </x:c>
      <x:c r="H193" s="34" t="inlineStr">
        <x:is>
          <x:t xml:space="preserve">Pe. Weber</x:t>
        </x:is>
      </x:c>
      <x:c r="I193" s="34" t="inlineStr">
        <x:is>
          <x:t xml:space="preserve">Canto do Evangelho</x:t>
        </x:is>
      </x:c>
      <x:c r="J193" s="35" t="inlineStr">
        <x:is>
          <x:t xml:space="preserve">abrir partitura</x:t>
        </x:is>
      </x:c>
    </x:row>
    <x:row r="194" s="29" customFormat="1" ht="15" customHeight="1">
      <x:c r="A194" s="36" t="inlineStr">
        <x:is>
          <x:t xml:space="preserve">22,37</x:t>
        </x:is>
      </x:c>
      <x:c r="B194" s="36" t="inlineStr">
        <x:is>
          <x:t xml:space="preserve">12,30</x:t>
        </x:is>
      </x:c>
      <x:c r="C194" s="36" t="inlineStr">
        <x:is>
          <x:t xml:space="preserve">10,27</x:t>
        </x:is>
      </x:c>
      <x:c r="D194" s="36" t="n"/>
      <x:c r="E194" s="36" t="inlineStr">
        <x:is>
          <x:t xml:space="preserve">Sl 17</x:t>
        </x:is>
      </x:c>
      <x:c r="F194" s="37" t="inlineStr">
        <x:is>
          <x:t xml:space="preserve">30. A</x:t>
        </x:is>
      </x:c>
      <x:c r="G194" s="37" t="inlineStr">
        <x:is>
          <x:t xml:space="preserve">Amarás o Senhor o teu Deus</x:t>
        </x:is>
      </x:c>
      <x:c r="H194" s="37" t="inlineStr">
        <x:is>
          <x:t xml:space="preserve">Pe. Weber</x:t>
        </x:is>
      </x:c>
      <x:c r="I194" s="37" t="inlineStr">
        <x:is>
          <x:t xml:space="preserve">Canto do Evangelho</x:t>
        </x:is>
      </x:c>
      <x:c r="J194" s="38" t="inlineStr">
        <x:is>
          <x:t xml:space="preserve">abrir partitura</x:t>
        </x:is>
      </x:c>
    </x:row>
    <x:row r="195" s="29" customFormat="1" ht="23.850000381469727" customHeight="1">
      <x:c r="A195" s="33" t="inlineStr">
        <x:is>
          <x:t xml:space="preserve">22,37</x:t>
        </x:is>
      </x:c>
      <x:c r="B195" s="33" t="inlineStr">
        <x:is>
          <x:t xml:space="preserve">12,30</x:t>
        </x:is>
      </x:c>
      <x:c r="C195" s="33" t="inlineStr">
        <x:is>
          <x:t xml:space="preserve">10,27</x:t>
        </x:is>
      </x:c>
      <x:c r="D195" s="33" t="n"/>
      <x:c r="E195" s="33" t="inlineStr">
        <x:is>
          <x:t xml:space="preserve">Sl 17</x:t>
        </x:is>
      </x:c>
      <x:c r="F195" s="34" t="inlineStr">
        <x:is>
          <x:t xml:space="preserve">31. B</x:t>
        </x:is>
      </x:c>
      <x:c r="G195" s="34" t="inlineStr">
        <x:is>
          <x:t xml:space="preserve">Amarás o Senhor o teu Deus</x:t>
        </x:is>
      </x:c>
      <x:c r="H195" s="34" t="inlineStr">
        <x:is>
          <x:t xml:space="preserve">Pe. Weber</x:t>
        </x:is>
      </x:c>
      <x:c r="I195" s="34" t="inlineStr">
        <x:is>
          <x:t xml:space="preserve">Canto do Evangelho</x:t>
        </x:is>
      </x:c>
      <x:c r="J195" s="35" t="inlineStr">
        <x:is>
          <x:t xml:space="preserve">abrir partitura</x:t>
        </x:is>
      </x:c>
    </x:row>
    <x:row r="196" s="29" customFormat="1" ht="15" customHeight="1">
      <x:c r="A196" s="36" t="inlineStr">
        <x:is>
          <x:t xml:space="preserve">22,37-38</x:t>
        </x:is>
      </x:c>
      <x:c r="B196" s="36" t="inlineStr">
        <x:is>
          <x:t xml:space="preserve">12,30</x:t>
        </x:is>
      </x:c>
      <x:c r="C196" s="36" t="inlineStr">
        <x:is>
          <x:t xml:space="preserve">10,27</x:t>
        </x:is>
      </x:c>
      <x:c r="D196" s="36" t="n"/>
      <x:c r="E196" s="36" t="inlineStr">
        <x:is>
          <x:t xml:space="preserve">Sl 102</x:t>
        </x:is>
      </x:c>
      <x:c r="F196" s="37" t="inlineStr">
        <x:is>
          <x:t xml:space="preserve">30. A</x:t>
        </x:is>
      </x:c>
      <x:c r="G196" s="37" t="inlineStr">
        <x:is>
          <x:t xml:space="preserve">É este o maior mandamento: Amarás o Senhor teu Deus</x:t>
        </x:is>
      </x:c>
      <x:c r="H196" s="37" t="inlineStr">
        <x:is>
          <x:t xml:space="preserve">Abadia da Ressurreição</x:t>
        </x:is>
      </x:c>
      <x:c r="I196" s="37" t="inlineStr">
        <x:is>
          <x:t xml:space="preserve">Antífona das oferendas</x:t>
        </x:is>
      </x:c>
      <x:c r="J196" s="38" t="inlineStr">
        <x:is>
          <x:t xml:space="preserve">abrir partitura</x:t>
        </x:is>
      </x:c>
    </x:row>
    <x:row r="197" s="29" customFormat="1" ht="23.850000381469727" customHeight="1">
      <x:c r="A197" s="33" t="inlineStr">
        <x:is>
          <x:t xml:space="preserve">23,3</x:t>
        </x:is>
      </x:c>
      <x:c r="B197" s="33" t="n"/>
      <x:c r="C197" s="33" t="n"/>
      <x:c r="D197" s="33" t="n"/>
      <x:c r="E197" s="33" t="n"/>
      <x:c r="F197" s="34" t="n"/>
      <x:c r="G197" s="34" t="inlineStr">
        <x:is>
          <x:t xml:space="preserve">Falar é fácil, fazer é difícil</x:t>
        </x:is>
      </x:c>
      <x:c r="H197" s="34" t="inlineStr">
        <x:is>
          <x:t xml:space="preserve">Pe. Weber (volumes) · vol. 2</x:t>
        </x:is>
      </x:c>
      <x:c r="I197" s="34" t="inlineStr">
        <x:is>
          <x:t xml:space="preserve">Canto dos volumes</x:t>
        </x:is>
      </x:c>
      <x:c r="J197" s="35" t="inlineStr">
        <x:is>
          <x:t xml:space="preserve">abrir partitura</x:t>
        </x:is>
      </x:c>
    </x:row>
    <x:row r="198" s="29" customFormat="1" ht="23.850000381469727" customHeight="1">
      <x:c r="A198" s="33" t="inlineStr">
        <x:is>
          <x:t xml:space="preserve">23,8</x:t>
        </x:is>
      </x:c>
      <x:c r="B198" s="33" t="n"/>
      <x:c r="C198" s="33" t="n"/>
      <x:c r="D198" s="33" t="n"/>
      <x:c r="E198" s="33" t="inlineStr">
        <x:is>
          <x:t xml:space="preserve">Sl 130</x:t>
        </x:is>
      </x:c>
      <x:c r="F198" s="34" t="inlineStr">
        <x:is>
          <x:t xml:space="preserve">31. A</x:t>
        </x:is>
      </x:c>
      <x:c r="G198" s="34" t="inlineStr">
        <x:is>
          <x:t xml:space="preserve">Um só é vosso Mestre</x:t>
        </x:is>
      </x:c>
      <x:c r="H198" s="34" t="inlineStr">
        <x:is>
          <x:t xml:space="preserve">Pe. Weber</x:t>
        </x:is>
      </x:c>
      <x:c r="I198" s="34" t="inlineStr">
        <x:is>
          <x:t xml:space="preserve">Canto do Evangelho</x:t>
        </x:is>
      </x:c>
      <x:c r="J198" s="35" t="inlineStr">
        <x:is>
          <x:t xml:space="preserve">abrir partitura</x:t>
        </x:is>
      </x:c>
    </x:row>
    <x:row r="199" s="29" customFormat="1" ht="15" customHeight="1">
      <x:c r="A199" s="36" t="inlineStr">
        <x:is>
          <x:t xml:space="preserve">23,8.10</x:t>
        </x:is>
      </x:c>
      <x:c r="B199" s="36" t="n"/>
      <x:c r="C199" s="36" t="n"/>
      <x:c r="D199" s="36" t="n"/>
      <x:c r="E199" s="36" t="inlineStr">
        <x:is>
          <x:t xml:space="preserve">Sl 118</x:t>
        </x:is>
      </x:c>
      <x:c r="F199" s="37" t="inlineStr">
        <x:is>
          <x:t xml:space="preserve">31. A</x:t>
        </x:is>
      </x:c>
      <x:c r="G199" s="37" t="inlineStr">
        <x:is>
          <x:t xml:space="preserve">Um só é o vosso Mestre: Cristo Senhor</x:t>
        </x:is>
      </x:c>
      <x:c r="H199" s="37" t="inlineStr">
        <x:is>
          <x:t xml:space="preserve">Abadia da Ressurreição</x:t>
        </x:is>
      </x:c>
      <x:c r="I199" s="37" t="inlineStr">
        <x:is>
          <x:t xml:space="preserve">Antífona das oferendas</x:t>
        </x:is>
      </x:c>
      <x:c r="J199" s="38" t="inlineStr">
        <x:is>
          <x:t xml:space="preserve">abrir partitura</x:t>
        </x:is>
      </x:c>
    </x:row>
    <x:row r="200" s="29" customFormat="1" ht="23.850000381469727" customHeight="1">
      <x:c r="A200" s="33" t="inlineStr">
        <x:is>
          <x:t xml:space="preserve">23,8-10</x:t>
        </x:is>
      </x:c>
      <x:c r="B200" s="33" t="n"/>
      <x:c r="C200" s="33" t="n"/>
      <x:c r="D200" s="33" t="n"/>
      <x:c r="E200" s="33" t="n"/>
      <x:c r="F200" s="34" t="n"/>
      <x:c r="G200" s="34" t="inlineStr">
        <x:is>
          <x:t xml:space="preserve">Jesus único mestre e guia; todos nós somos irmãos</x:t>
        </x:is>
      </x:c>
      <x:c r="H200" s="34" t="inlineStr">
        <x:is>
          <x:t xml:space="preserve">Pe. Weber (volumes) · vol. 2</x:t>
        </x:is>
      </x:c>
      <x:c r="I200" s="34" t="inlineStr">
        <x:is>
          <x:t xml:space="preserve">Canto dos volumes</x:t>
        </x:is>
      </x:c>
      <x:c r="J200" s="35" t="inlineStr">
        <x:is>
          <x:t xml:space="preserve">abrir partitura</x:t>
        </x:is>
      </x:c>
    </x:row>
    <x:row r="201" s="29" customFormat="1" ht="15" customHeight="1">
      <x:c r="A201" s="33" t="inlineStr">
        <x:is>
          <x:t xml:space="preserve">23,11-12</x:t>
        </x:is>
      </x:c>
      <x:c r="B201" s="33" t="inlineStr">
        <x:is>
          <x:t xml:space="preserve">9,35</x:t>
        </x:is>
      </x:c>
      <x:c r="C201" s="33" t="n"/>
      <x:c r="D201" s="33" t="n"/>
      <x:c r="E201" s="33" t="inlineStr">
        <x:is>
          <x:t xml:space="preserve">Sl 85</x:t>
        </x:is>
      </x:c>
      <x:c r="F201" s="34" t="inlineStr">
        <x:is>
          <x:t xml:space="preserve">25. B</x:t>
        </x:is>
      </x:c>
      <x:c r="G201" s="34" t="inlineStr">
        <x:is>
          <x:t xml:space="preserve">O maior dentre vós há de ser o que serve</x:t>
        </x:is>
      </x:c>
      <x:c r="H201" s="34" t="inlineStr">
        <x:is>
          <x:t xml:space="preserve">Abadia da Ressurreição</x:t>
        </x:is>
      </x:c>
      <x:c r="I201" s="34" t="inlineStr">
        <x:is>
          <x:t xml:space="preserve">Antífona das oferendas</x:t>
        </x:is>
      </x:c>
      <x:c r="J201" s="35" t="inlineStr">
        <x:is>
          <x:t xml:space="preserve">abrir partitura</x:t>
        </x:is>
      </x:c>
    </x:row>
    <x:row r="202" s="29" customFormat="1" ht="15" customHeight="1">
      <x:c r="A202" s="36" t="inlineStr">
        <x:is>
          <x:t xml:space="preserve">23,12</x:t>
        </x:is>
      </x:c>
      <x:c r="B202" s="36" t="n"/>
      <x:c r="C202" s="36" t="inlineStr">
        <x:is>
          <x:t xml:space="preserve">14,11</x:t>
        </x:is>
      </x:c>
      <x:c r="D202" s="36" t="n"/>
      <x:c r="E202" s="36" t="inlineStr">
        <x:is>
          <x:t xml:space="preserve">Sl 130</x:t>
        </x:is>
      </x:c>
      <x:c r="F202" s="37" t="inlineStr">
        <x:is>
          <x:t xml:space="preserve">22. C</x:t>
        </x:is>
      </x:c>
      <x:c r="G202" s="37" t="inlineStr">
        <x:is>
          <x:t xml:space="preserve">Quem se exaltar será humilhado</x:t>
        </x:is>
      </x:c>
      <x:c r="H202" s="37" t="inlineStr">
        <x:is>
          <x:t xml:space="preserve">Pe. Weber</x:t>
        </x:is>
      </x:c>
      <x:c r="I202" s="37" t="inlineStr">
        <x:is>
          <x:t xml:space="preserve">Canto do Evangelho</x:t>
        </x:is>
      </x:c>
      <x:c r="J202" s="38" t="inlineStr">
        <x:is>
          <x:t xml:space="preserve">abrir partitura</x:t>
        </x:is>
      </x:c>
    </x:row>
    <x:row r="203" s="29" customFormat="1" ht="23.850000381469727" customHeight="1">
      <x:c r="A203" s="33" t="inlineStr">
        <x:is>
          <x:t xml:space="preserve">24,13</x:t>
        </x:is>
      </x:c>
      <x:c r="B203" s="33" t="inlineStr">
        <x:is>
          <x:t xml:space="preserve">13,13</x:t>
        </x:is>
      </x:c>
      <x:c r="C203" s="33" t="inlineStr">
        <x:is>
          <x:t xml:space="preserve">21,18</x:t>
        </x:is>
      </x:c>
      <x:c r="D203" s="33" t="n"/>
      <x:c r="E203" s="33" t="inlineStr">
        <x:is>
          <x:t xml:space="preserve">Sl 26</x:t>
        </x:is>
      </x:c>
      <x:c r="F203" s="34" t="inlineStr">
        <x:is>
          <x:t xml:space="preserve">33. C</x:t>
        </x:is>
      </x:c>
      <x:c r="G203" s="34" t="inlineStr">
        <x:is>
          <x:t xml:space="preserve">Nenhum dos cabelos</x:t>
        </x:is>
      </x:c>
      <x:c r="H203" s="34" t="inlineStr">
        <x:is>
          <x:t xml:space="preserve">Pe. Weber</x:t>
        </x:is>
      </x:c>
      <x:c r="I203" s="34" t="inlineStr">
        <x:is>
          <x:t xml:space="preserve">Canto do Evangelho</x:t>
        </x:is>
      </x:c>
      <x:c r="J203" s="35" t="inlineStr">
        <x:is>
          <x:t xml:space="preserve">abrir partitura</x:t>
        </x:is>
      </x:c>
    </x:row>
    <x:row r="204" s="29" customFormat="1" ht="23.850000381469727" customHeight="1">
      <x:c r="A204" s="40" t="inlineStr">
        <x:is>
          <x:t xml:space="preserve">24,33</x:t>
        </x:is>
      </x:c>
      <x:c r="B204" s="36" t="inlineStr">
        <x:is>
          <x:t xml:space="preserve">13,31</x:t>
        </x:is>
      </x:c>
      <x:c r="C204" s="36" t="inlineStr">
        <x:is>
          <x:t xml:space="preserve">21,33</x:t>
        </x:is>
      </x:c>
      <x:c r="D204" s="36" t="n"/>
      <x:c r="E204" s="36" t="inlineStr">
        <x:is>
          <x:t xml:space="preserve">Sl 18B</x:t>
        </x:is>
      </x:c>
      <x:c r="F204" s="37" t="inlineStr">
        <x:is>
          <x:t xml:space="preserve">33. B</x:t>
        </x:is>
      </x:c>
      <x:c r="G204" s="37" t="inlineStr">
        <x:is>
          <x:t xml:space="preserve">O céu e a terra passarão</x:t>
        </x:is>
      </x:c>
      <x:c r="H204" s="37" t="inlineStr">
        <x:is>
          <x:t xml:space="preserve">Pe. Weber</x:t>
        </x:is>
      </x:c>
      <x:c r="I204" s="37" t="inlineStr">
        <x:is>
          <x:t xml:space="preserve">Canto do Evangelho</x:t>
        </x:is>
      </x:c>
      <x:c r="J204" s="38" t="inlineStr">
        <x:is>
          <x:t xml:space="preserve">abrir partitura</x:t>
        </x:is>
      </x:c>
    </x:row>
    <x:row r="205" s="29" customFormat="1" ht="23.850000381469727" customHeight="1">
      <x:c r="A205" s="33" t="inlineStr">
        <x:is>
          <x:t xml:space="preserve">24,35</x:t>
        </x:is>
      </x:c>
      <x:c r="B205" s="33" t="inlineStr">
        <x:is>
          <x:t xml:space="preserve">13,31</x:t>
        </x:is>
      </x:c>
      <x:c r="C205" s="33" t="inlineStr">
        <x:is>
          <x:t xml:space="preserve">21,33</x:t>
        </x:is>
      </x:c>
      <x:c r="D205" s="33" t="n"/>
      <x:c r="E205" s="33" t="inlineStr">
        <x:is>
          <x:t xml:space="preserve">AT 27</x:t>
        </x:is>
      </x:c>
      <x:c r="F205" s="34" t="inlineStr">
        <x:is>
          <x:t xml:space="preserve">33. B</x:t>
        </x:is>
      </x:c>
      <x:c r="G205" s="34" t="inlineStr">
        <x:is>
          <x:t xml:space="preserve">O céu e a terra passarão, porém jamais minhas palavras passarão</x:t>
        </x:is>
      </x:c>
      <x:c r="H205" s="34" t="inlineStr">
        <x:is>
          <x:t xml:space="preserve">Abadia da Ressurreição</x:t>
        </x:is>
      </x:c>
      <x:c r="I205" s="34" t="inlineStr">
        <x:is>
          <x:t xml:space="preserve">Antífona das oferendas</x:t>
        </x:is>
      </x:c>
      <x:c r="J205" s="35" t="inlineStr">
        <x:is>
          <x:t xml:space="preserve">abrir partitura</x:t>
        </x:is>
      </x:c>
    </x:row>
    <x:row r="206" s="29" customFormat="1" ht="23.850000381469727" customHeight="1">
      <x:c r="A206" s="36" t="inlineStr">
        <x:is>
          <x:t xml:space="preserve">24,35</x:t>
        </x:is>
      </x:c>
      <x:c r="B206" s="36" t="inlineStr">
        <x:is>
          <x:t xml:space="preserve">13,31</x:t>
        </x:is>
      </x:c>
      <x:c r="C206" s="36" t="inlineStr">
        <x:is>
          <x:t xml:space="preserve">21,33</x:t>
        </x:is>
      </x:c>
      <x:c r="D206" s="36" t="n"/>
      <x:c r="E206" s="36" t="n"/>
      <x:c r="F206" s="37" t="n"/>
      <x:c r="G206" s="37" t="inlineStr">
        <x:is>
          <x:t xml:space="preserve">O céu e a terra passarão, mas minhas palavras, não!</x:t>
        </x:is>
      </x:c>
      <x:c r="H206" s="37" t="inlineStr">
        <x:is>
          <x:t xml:space="preserve">Pe. Weber (volumes) · vol. 3</x:t>
        </x:is>
      </x:c>
      <x:c r="I206" s="37" t="inlineStr">
        <x:is>
          <x:t xml:space="preserve">Canto dos volumes</x:t>
        </x:is>
      </x:c>
      <x:c r="J206" s="38" t="inlineStr">
        <x:is>
          <x:t xml:space="preserve">abrir partitura</x:t>
        </x:is>
      </x:c>
    </x:row>
    <x:row r="207" s="29" customFormat="1" ht="15" customHeight="1">
      <x:c r="A207" s="33" t="inlineStr">
        <x:is>
          <x:t xml:space="preserve">24,42</x:t>
        </x:is>
      </x:c>
      <x:c r="B207" s="33" t="inlineStr">
        <x:is>
          <x:t xml:space="preserve">13,35</x:t>
        </x:is>
      </x:c>
      <x:c r="C207" s="33" t="n"/>
      <x:c r="D207" s="33" t="n"/>
      <x:c r="E207" s="33" t="inlineStr">
        <x:is>
          <x:t xml:space="preserve">Sl 84</x:t>
        </x:is>
      </x:c>
      <x:c r="F207" s="34" t="inlineStr">
        <x:is>
          <x:t xml:space="preserve">1 Adv. AB</x:t>
        </x:is>
      </x:c>
      <x:c r="G207" s="34" t="inlineStr">
        <x:is>
          <x:t xml:space="preserve">Vigiai, diz Jesus</x:t>
        </x:is>
      </x:c>
      <x:c r="H207" s="34" t="inlineStr">
        <x:is>
          <x:t xml:space="preserve">Pe. Weber</x:t>
        </x:is>
      </x:c>
      <x:c r="I207" s="34" t="inlineStr">
        <x:is>
          <x:t xml:space="preserve">Canto do Evangelho</x:t>
        </x:is>
      </x:c>
      <x:c r="J207" s="35" t="inlineStr">
        <x:is>
          <x:t xml:space="preserve">abrir partitura</x:t>
        </x:is>
      </x:c>
    </x:row>
    <x:row r="208" s="29" customFormat="1" ht="23.850000381469727" customHeight="1">
      <x:c r="A208" s="36" t="inlineStr">
        <x:is>
          <x:t xml:space="preserve">24,45</x:t>
        </x:is>
      </x:c>
      <x:c r="B208" s="36" t="n"/>
      <x:c r="C208" s="36" t="inlineStr">
        <x:is>
          <x:t xml:space="preserve">12,42</x:t>
        </x:is>
      </x:c>
      <x:c r="D208" s="36" t="n"/>
      <x:c r="E208" s="36" t="inlineStr">
        <x:is>
          <x:t xml:space="preserve">Sl 22</x:t>
        </x:is>
      </x:c>
      <x:c r="F208" s="37" t="n"/>
      <x:c r="G208" s="37" t="inlineStr">
        <x:is>
          <x:t xml:space="preserve">Eis o servo prudente e fiel</x:t>
        </x:is>
      </x:c>
      <x:c r="H208" s="37" t="inlineStr">
        <x:is>
          <x:t xml:space="preserve">Delphim</x:t>
        </x:is>
      </x:c>
      <x:c r="I208" s="37" t="inlineStr">
        <x:is>
          <x:t xml:space="preserve">Antífona de comunhão</x:t>
        </x:is>
      </x:c>
      <x:c r="J208" s="38" t="inlineStr">
        <x:is>
          <x:t xml:space="preserve">abrir partitura</x:t>
        </x:is>
      </x:c>
    </x:row>
    <x:row r="209" s="29" customFormat="1" ht="15" customHeight="1">
      <x:c r="A209" s="33" t="inlineStr">
        <x:is>
          <x:t xml:space="preserve">25,6</x:t>
        </x:is>
      </x:c>
      <x:c r="B209" s="33" t="n"/>
      <x:c r="C209" s="33" t="n"/>
      <x:c r="D209" s="33" t="n"/>
      <x:c r="E209" s="33" t="inlineStr">
        <x:is>
          <x:t xml:space="preserve">Sl 72</x:t>
        </x:is>
      </x:c>
      <x:c r="F209" s="34" t="inlineStr">
        <x:is>
          <x:t xml:space="preserve">32. A</x:t>
        </x:is>
      </x:c>
      <x:c r="G209" s="34" t="inlineStr">
        <x:is>
          <x:t xml:space="preserve">No meio da noite ouviu-se um grito: vem chegando o Esposo</x:t>
        </x:is>
      </x:c>
      <x:c r="H209" s="34" t="inlineStr">
        <x:is>
          <x:t xml:space="preserve">Abadia da Ressurreição</x:t>
        </x:is>
      </x:c>
      <x:c r="I209" s="34" t="inlineStr">
        <x:is>
          <x:t xml:space="preserve">Antífona das oferendas</x:t>
        </x:is>
      </x:c>
      <x:c r="J209" s="35" t="inlineStr">
        <x:is>
          <x:t xml:space="preserve">abrir partitura</x:t>
        </x:is>
      </x:c>
    </x:row>
    <x:row r="210" s="29" customFormat="1" ht="23.850000381469727" customHeight="1">
      <x:c r="A210" s="36" t="inlineStr">
        <x:is>
          <x:t xml:space="preserve">25,13</x:t>
        </x:is>
      </x:c>
      <x:c r="B210" s="36" t="n"/>
      <x:c r="C210" s="36" t="n"/>
      <x:c r="D210" s="36" t="n"/>
      <x:c r="E210" s="36" t="inlineStr">
        <x:is>
          <x:t xml:space="preserve">Sl 62</x:t>
        </x:is>
      </x:c>
      <x:c r="F210" s="37" t="inlineStr">
        <x:is>
          <x:t xml:space="preserve">32. A</x:t>
        </x:is>
      </x:c>
      <x:c r="G210" s="37" t="inlineStr">
        <x:is>
          <x:t xml:space="preserve">Vigiai, pois não sabeis</x:t>
        </x:is>
      </x:c>
      <x:c r="H210" s="37" t="inlineStr">
        <x:is>
          <x:t xml:space="preserve">Pe. Weber</x:t>
        </x:is>
      </x:c>
      <x:c r="I210" s="37" t="inlineStr">
        <x:is>
          <x:t xml:space="preserve">Canto do Evangelho</x:t>
        </x:is>
      </x:c>
      <x:c r="J210" s="38" t="inlineStr">
        <x:is>
          <x:t xml:space="preserve">abrir partitura</x:t>
        </x:is>
      </x:c>
    </x:row>
    <x:row r="211" s="29" customFormat="1" ht="15" customHeight="1">
      <x:c r="A211" s="33" t="inlineStr">
        <x:is>
          <x:t xml:space="preserve">25,21</x:t>
        </x:is>
      </x:c>
      <x:c r="B211" s="33" t="n"/>
      <x:c r="C211" s="33" t="inlineStr">
        <x:is>
          <x:t xml:space="preserve">19,17</x:t>
        </x:is>
      </x:c>
      <x:c r="D211" s="33" t="n"/>
      <x:c r="E211" s="33" t="inlineStr">
        <x:is>
          <x:t xml:space="preserve">Sl 111</x:t>
        </x:is>
      </x:c>
      <x:c r="F211" s="34" t="inlineStr">
        <x:is>
          <x:t xml:space="preserve">33. A</x:t>
        </x:is>
      </x:c>
      <x:c r="G211" s="34" t="inlineStr">
        <x:is>
          <x:t xml:space="preserve">Servo bom e fiel, porque foste fiel no pouco</x:t>
        </x:is>
      </x:c>
      <x:c r="H211" s="34" t="inlineStr">
        <x:is>
          <x:t xml:space="preserve">Abadia da Ressurreição</x:t>
        </x:is>
      </x:c>
      <x:c r="I211" s="34" t="inlineStr">
        <x:is>
          <x:t xml:space="preserve">Antífona das oferendas</x:t>
        </x:is>
      </x:c>
      <x:c r="J211" s="35" t="inlineStr">
        <x:is>
          <x:t xml:space="preserve">abrir partitura</x:t>
        </x:is>
      </x:c>
    </x:row>
    <x:row r="212" s="29" customFormat="1" ht="23.850000381469727" customHeight="1">
      <x:c r="A212" s="36" t="inlineStr">
        <x:is>
          <x:t xml:space="preserve">25,21</x:t>
        </x:is>
      </x:c>
      <x:c r="B212" s="36" t="n"/>
      <x:c r="C212" s="36" t="inlineStr">
        <x:is>
          <x:t xml:space="preserve">19,17</x:t>
        </x:is>
      </x:c>
      <x:c r="D212" s="36" t="n"/>
      <x:c r="E212" s="36" t="inlineStr">
        <x:is>
          <x:t xml:space="preserve">Sl 111</x:t>
        </x:is>
      </x:c>
      <x:c r="F212" s="37" t="n"/>
      <x:c r="G212" s="37" t="inlineStr">
        <x:is>
          <x:t xml:space="preserve">A recompensa do servo bom e fiel</x:t>
        </x:is>
      </x:c>
      <x:c r="H212" s="37" t="inlineStr">
        <x:is>
          <x:t xml:space="preserve">Pe. Weber (volumes) · vol. 3</x:t>
        </x:is>
      </x:c>
      <x:c r="I212" s="37" t="inlineStr">
        <x:is>
          <x:t xml:space="preserve">Canto dos volumes</x:t>
        </x:is>
      </x:c>
      <x:c r="J212" s="38" t="inlineStr">
        <x:is>
          <x:t xml:space="preserve">abrir partitura</x:t>
        </x:is>
      </x:c>
    </x:row>
    <x:row r="213" s="29" customFormat="1" ht="23.850000381469727" customHeight="1">
      <x:c r="A213" s="33" t="inlineStr">
        <x:is>
          <x:t xml:space="preserve">25,23</x:t>
        </x:is>
      </x:c>
      <x:c r="B213" s="33" t="n"/>
      <x:c r="C213" s="33" t="n"/>
      <x:c r="D213" s="33" t="n"/>
      <x:c r="E213" s="33" t="inlineStr">
        <x:is>
          <x:t xml:space="preserve">Sl 33</x:t>
        </x:is>
      </x:c>
      <x:c r="F213" s="34" t="inlineStr">
        <x:is>
          <x:t xml:space="preserve">33. A</x:t>
        </x:is>
      </x:c>
      <x:c r="G213" s="34" t="inlineStr">
        <x:is>
          <x:t xml:space="preserve">Muito bem, meu servidor</x:t>
        </x:is>
      </x:c>
      <x:c r="H213" s="34" t="inlineStr">
        <x:is>
          <x:t xml:space="preserve">Pe. Weber</x:t>
        </x:is>
      </x:c>
      <x:c r="I213" s="34" t="inlineStr">
        <x:is>
          <x:t xml:space="preserve">Canto do Evangelho</x:t>
        </x:is>
      </x:c>
      <x:c r="J213" s="35" t="inlineStr">
        <x:is>
          <x:t xml:space="preserve">abrir partitura</x:t>
        </x:is>
      </x:c>
    </x:row>
    <x:row r="214" s="29" customFormat="1" ht="23.850000381469727" customHeight="1">
      <x:c r="A214" s="36" t="inlineStr">
        <x:is>
          <x:t xml:space="preserve">25,31-32</x:t>
        </x:is>
      </x:c>
      <x:c r="B214" s="36" t="n"/>
      <x:c r="C214" s="36" t="n"/>
      <x:c r="D214" s="36" t="n"/>
      <x:c r="E214" s="36" t="inlineStr">
        <x:is>
          <x:t xml:space="preserve">Sl 49</x:t>
        </x:is>
      </x:c>
      <x:c r="F214" s="37" t="inlineStr">
        <x:is>
          <x:t xml:space="preserve">Advento e vigilância</x:t>
        </x:is>
      </x:c>
      <x:c r="G214" s="37" t="inlineStr">
        <x:is>
          <x:t xml:space="preserve">O Filho do Homem virá...</x:t>
        </x:is>
      </x:c>
      <x:c r="H214" s="37" t="inlineStr">
        <x:is>
          <x:t xml:space="preserve">Pe. Weber (volumes) · vol. 9</x:t>
        </x:is>
      </x:c>
      <x:c r="I214" s="37" t="inlineStr">
        <x:is>
          <x:t xml:space="preserve">Canto dos volumes</x:t>
        </x:is>
      </x:c>
      <x:c r="J214" s="38" t="inlineStr">
        <x:is>
          <x:t xml:space="preserve">abrir partitura</x:t>
        </x:is>
      </x:c>
    </x:row>
    <x:row r="215" s="29" customFormat="1" ht="15" customHeight="1">
      <x:c r="A215" s="33" t="inlineStr">
        <x:is>
          <x:t xml:space="preserve">25,34</x:t>
        </x:is>
      </x:c>
      <x:c r="B215" s="33" t="n"/>
      <x:c r="C215" s="33" t="n"/>
      <x:c r="D215" s="33" t="n"/>
      <x:c r="E215" s="33" t="inlineStr">
        <x:is>
          <x:t xml:space="preserve">Sl 22</x:t>
        </x:is>
      </x:c>
      <x:c r="F215" s="34" t="inlineStr">
        <x:is>
          <x:t xml:space="preserve">34. A</x:t>
        </x:is>
      </x:c>
      <x:c r="G215" s="34" t="inlineStr">
        <x:is>
          <x:t xml:space="preserve">Vinde, benditos</x:t>
        </x:is>
      </x:c>
      <x:c r="H215" s="34" t="inlineStr">
        <x:is>
          <x:t xml:space="preserve">Pe. Weber</x:t>
        </x:is>
      </x:c>
      <x:c r="I215" s="34" t="inlineStr">
        <x:is>
          <x:t xml:space="preserve">Canto do Evangelho</x:t>
        </x:is>
      </x:c>
      <x:c r="J215" s="35" t="inlineStr">
        <x:is>
          <x:t xml:space="preserve">abrir partitura</x:t>
        </x:is>
      </x:c>
    </x:row>
    <x:row r="216" s="29" customFormat="1" ht="23.850000381469727" customHeight="1">
      <x:c r="A216" s="33" t="inlineStr">
        <x:is>
          <x:t xml:space="preserve">25,34</x:t>
        </x:is>
      </x:c>
      <x:c r="B216" s="33" t="n"/>
      <x:c r="C216" s="33" t="n"/>
      <x:c r="D216" s="33" t="n"/>
      <x:c r="E216" s="33" t="n"/>
      <x:c r="F216" s="34" t="n"/>
      <x:c r="G216" s="34" t="inlineStr">
        <x:is>
          <x:t xml:space="preserve">Vinde, benditos do meu Pai</x:t>
        </x:is>
      </x:c>
      <x:c r="H216" s="34" t="inlineStr">
        <x:is>
          <x:t xml:space="preserve">Pe. Weber (volumes) · vol. 2</x:t>
        </x:is>
      </x:c>
      <x:c r="I216" s="34" t="inlineStr">
        <x:is>
          <x:t xml:space="preserve">Canto dos volumes</x:t>
        </x:is>
      </x:c>
      <x:c r="J216" s="35" t="inlineStr">
        <x:is>
          <x:t xml:space="preserve">abrir partitura</x:t>
        </x:is>
      </x:c>
    </x:row>
    <x:row r="217" s="29" customFormat="1" ht="23.850000381469727" customHeight="1">
      <x:c r="A217" s="36" t="inlineStr">
        <x:is>
          <x:t xml:space="preserve">25,40</x:t>
        </x:is>
      </x:c>
      <x:c r="B217" s="36" t="n"/>
      <x:c r="C217" s="36" t="n"/>
      <x:c r="D217" s="36" t="n"/>
      <x:c r="E217" s="36" t="inlineStr">
        <x:is>
          <x:t xml:space="preserve">1Sm 2</x:t>
        </x:is>
      </x:c>
      <x:c r="F217" s="37" t="n"/>
      <x:c r="G217" s="37" t="inlineStr">
        <x:is>
          <x:t xml:space="preserve">Em verdade eu vos digo</x:t>
        </x:is>
      </x:c>
      <x:c r="H217" s="37" t="inlineStr">
        <x:is>
          <x:t xml:space="preserve">Delphim</x:t>
        </x:is>
      </x:c>
      <x:c r="I217" s="37" t="inlineStr">
        <x:is>
          <x:t xml:space="preserve">Antífona de comunhão</x:t>
        </x:is>
      </x:c>
      <x:c r="J217" s="38" t="inlineStr">
        <x:is>
          <x:t xml:space="preserve">abrir partitura</x:t>
        </x:is>
      </x:c>
    </x:row>
    <x:row r="218" s="29" customFormat="1" ht="15" customHeight="1">
      <x:c r="A218" s="33" t="inlineStr">
        <x:is>
          <x:t xml:space="preserve">26,21</x:t>
        </x:is>
      </x:c>
      <x:c r="B218" s="33" t="inlineStr">
        <x:is>
          <x:t xml:space="preserve">14,18</x:t>
        </x:is>
      </x:c>
      <x:c r="C218" s="33" t="inlineStr">
        <x:is>
          <x:t xml:space="preserve">22,21</x:t>
        </x:is>
      </x:c>
      <x:c r="D218" s="33" t="inlineStr">
        <x:is>
          <x:t xml:space="preserve">13,21</x:t>
        </x:is>
      </x:c>
      <x:c r="E218" s="33" t="inlineStr">
        <x:is>
          <x:t xml:space="preserve">Sl 40</x:t>
        </x:is>
      </x:c>
      <x:c r="F218" s="34" t="inlineStr">
        <x:is>
          <x:t xml:space="preserve">4ª feira da Semana Santa</x:t>
        </x:is>
      </x:c>
      <x:c r="G218" s="34" t="inlineStr">
        <x:is>
          <x:t xml:space="preserve">Na Ceia Jesus declarou</x:t>
        </x:is>
      </x:c>
      <x:c r="H218" s="34" t="inlineStr">
        <x:is>
          <x:t xml:space="preserve">Pe. Weber (volumes) · vol. 20</x:t>
        </x:is>
      </x:c>
      <x:c r="I218" s="34" t="inlineStr">
        <x:is>
          <x:t xml:space="preserve">Canto dos volumes</x:t>
        </x:is>
      </x:c>
      <x:c r="J218" s="35" t="inlineStr">
        <x:is>
          <x:t xml:space="preserve">abrir partitura</x:t>
        </x:is>
      </x:c>
    </x:row>
    <x:row r="219" s="29" customFormat="1" ht="23.850000381469727" customHeight="1">
      <x:c r="A219" s="36" t="inlineStr">
        <x:is>
          <x:t xml:space="preserve">26,26-28</x:t>
        </x:is>
      </x:c>
      <x:c r="B219" s="36" t="inlineStr">
        <x:is>
          <x:t xml:space="preserve">14,22-24</x:t>
        </x:is>
      </x:c>
      <x:c r="C219" s="36" t="inlineStr">
        <x:is>
          <x:t xml:space="preserve">22,19-20</x:t>
        </x:is>
      </x:c>
      <x:c r="D219" s="36" t="n"/>
      <x:c r="E219" s="36" t="n"/>
      <x:c r="F219" s="37" t="inlineStr">
        <x:is>
          <x:t xml:space="preserve">Eucaristia</x:t>
        </x:is>
      </x:c>
      <x:c r="G219" s="37" t="inlineStr">
        <x:is>
          <x:t xml:space="preserve">Eis meu corpo</x:t>
        </x:is>
      </x:c>
      <x:c r="H219" s="37" t="inlineStr">
        <x:is>
          <x:t xml:space="preserve">Pe. Weber (volumes) · vol. 1</x:t>
        </x:is>
      </x:c>
      <x:c r="I219" s="37" t="inlineStr">
        <x:is>
          <x:t xml:space="preserve">Canto dos volumes</x:t>
        </x:is>
      </x:c>
      <x:c r="J219" s="38" t="inlineStr">
        <x:is>
          <x:t xml:space="preserve">abrir partitura</x:t>
        </x:is>
      </x:c>
    </x:row>
    <x:row r="220" s="29" customFormat="1" ht="15" customHeight="1">
      <x:c r="A220" s="33" t="inlineStr">
        <x:is>
          <x:t xml:space="preserve">26,26-28</x:t>
        </x:is>
      </x:c>
      <x:c r="B220" s="33" t="n"/>
      <x:c r="C220" s="33" t="n"/>
      <x:c r="D220" s="33" t="inlineStr">
        <x:is>
          <x:t xml:space="preserve">6,35</x:t>
        </x:is>
      </x:c>
      <x:c r="E220" s="33" t="n"/>
      <x:c r="F220" s="34" t="n"/>
      <x:c r="G220" s="34" t="inlineStr">
        <x:is>
          <x:t xml:space="preserve">Todos vós que tendes sede...</x:t>
        </x:is>
      </x:c>
      <x:c r="H220" s="34" t="inlineStr">
        <x:is>
          <x:t xml:space="preserve">Pe. Weber (volumes) · vol. 5</x:t>
        </x:is>
      </x:c>
      <x:c r="I220" s="34" t="inlineStr">
        <x:is>
          <x:t xml:space="preserve">Canto dos volumes</x:t>
        </x:is>
      </x:c>
      <x:c r="J220" s="35" t="inlineStr">
        <x:is>
          <x:t xml:space="preserve">abrir partitura</x:t>
        </x:is>
      </x:c>
    </x:row>
    <x:row r="221" s="29" customFormat="1" ht="23.850000381469727" customHeight="1">
      <x:c r="A221" s="36" t="inlineStr">
        <x:is>
          <x:t xml:space="preserve">26,26-28</x:t>
        </x:is>
      </x:c>
      <x:c r="B221" s="36" t="inlineStr">
        <x:is>
          <x:t xml:space="preserve">14,22-24</x:t>
        </x:is>
      </x:c>
      <x:c r="C221" s="36" t="inlineStr">
        <x:is>
          <x:t xml:space="preserve">22,15-20</x:t>
        </x:is>
      </x:c>
      <x:c r="D221" s="36" t="n"/>
      <x:c r="E221" s="36" t="n"/>
      <x:c r="F221" s="37" t="inlineStr">
        <x:is>
          <x:t xml:space="preserve">Comunhão | 5ª feira Santa | Corpus Christi</x:t>
        </x:is>
      </x:c>
      <x:c r="G221" s="37" t="inlineStr">
        <x:is>
          <x:t xml:space="preserve">Eu quis comer...</x:t>
        </x:is>
      </x:c>
      <x:c r="H221" s="37" t="inlineStr">
        <x:is>
          <x:t xml:space="preserve">Pe. Weber (volumes) · vol. 13</x:t>
        </x:is>
      </x:c>
      <x:c r="I221" s="37" t="inlineStr">
        <x:is>
          <x:t xml:space="preserve">Canto dos volumes</x:t>
        </x:is>
      </x:c>
      <x:c r="J221" s="38" t="inlineStr">
        <x:is>
          <x:t xml:space="preserve">abrir partitura</x:t>
        </x:is>
      </x:c>
    </x:row>
    <x:row r="222" s="29" customFormat="1" ht="23.850000381469727" customHeight="1">
      <x:c r="A222" s="33" t="inlineStr">
        <x:is>
          <x:t xml:space="preserve">28,6</x:t>
        </x:is>
      </x:c>
      <x:c r="B222" s="33" t="inlineStr">
        <x:is>
          <x:t xml:space="preserve">16,6</x:t>
        </x:is>
      </x:c>
      <x:c r="C222" s="33" t="inlineStr">
        <x:is>
          <x:t xml:space="preserve">24,5</x:t>
        </x:is>
      </x:c>
      <x:c r="D222" s="33" t="n"/>
      <x:c r="E222" s="33" t="inlineStr">
        <x:is>
          <x:t xml:space="preserve">Sl 117</x:t>
        </x:is>
      </x:c>
      <x:c r="F222" s="34" t="inlineStr">
        <x:is>
          <x:t xml:space="preserve">1 Pasc ABC</x:t>
        </x:is>
      </x:c>
      <x:c r="G222" s="34" t="inlineStr">
        <x:is>
          <x:t xml:space="preserve">Não procureis entre os mortos</x:t>
        </x:is>
      </x:c>
      <x:c r="H222" s="34" t="inlineStr">
        <x:is>
          <x:t xml:space="preserve">Pe. Weber</x:t>
        </x:is>
      </x:c>
      <x:c r="I222" s="34" t="inlineStr">
        <x:is>
          <x:t xml:space="preserve">Canto do Evangelho</x:t>
        </x:is>
      </x:c>
      <x:c r="J222" s="35" t="inlineStr">
        <x:is>
          <x:t xml:space="preserve">abrir partitura</x:t>
        </x:is>
      </x:c>
    </x:row>
    <x:row r="223" s="29" customFormat="1" ht="23.850000381469727" customHeight="1">
      <x:c r="A223" s="36" t="inlineStr">
        <x:is>
          <x:t xml:space="preserve">28,6</x:t>
        </x:is>
      </x:c>
      <x:c r="B223" s="36" t="n"/>
      <x:c r="C223" s="36" t="n"/>
      <x:c r="D223" s="36" t="n"/>
      <x:c r="E223" s="36" t="inlineStr">
        <x:is>
          <x:t xml:space="preserve">Sl 117</x:t>
        </x:is>
      </x:c>
      <x:c r="F223" s="37" t="inlineStr">
        <x:is>
          <x:t xml:space="preserve">2ª feira da oitava da Páscoa | Tempo Pascal</x:t>
        </x:is>
      </x:c>
      <x:c r="G223" s="37" t="inlineStr">
        <x:is>
          <x:t xml:space="preserve">O Senhor ressuscitou</x:t>
        </x:is>
      </x:c>
      <x:c r="H223" s="37" t="inlineStr">
        <x:is>
          <x:t xml:space="preserve">Pe. Weber (volumes) · vol. 21</x:t>
        </x:is>
      </x:c>
      <x:c r="I223" s="37" t="inlineStr">
        <x:is>
          <x:t xml:space="preserve">Canto dos volumes</x:t>
        </x:is>
      </x:c>
      <x:c r="J223" s="38" t="inlineStr">
        <x:is>
          <x:t xml:space="preserve">abrir partitura</x:t>
        </x:is>
      </x:c>
    </x:row>
    <x:row r="224" s="29" customFormat="1" ht="23.850000381469727" customHeight="1">
      <x:c r="A224" s="33" t="inlineStr">
        <x:is>
          <x:t xml:space="preserve">28,18</x:t>
        </x:is>
      </x:c>
      <x:c r="B224" s="33" t="n"/>
      <x:c r="C224" s="33" t="n"/>
      <x:c r="D224" s="33" t="n"/>
      <x:c r="E224" s="33" t="inlineStr">
        <x:is>
          <x:t xml:space="preserve">Sl 71</x:t>
        </x:is>
      </x:c>
      <x:c r="F224" s="34" t="inlineStr">
        <x:is>
          <x:t xml:space="preserve">34. C</x:t>
        </x:is>
      </x:c>
      <x:c r="G224" s="34" t="inlineStr">
        <x:is>
          <x:t xml:space="preserve">Todo o poder foi-me dado</x:t>
        </x:is>
      </x:c>
      <x:c r="H224" s="34" t="inlineStr">
        <x:is>
          <x:t xml:space="preserve">Pe. Weber</x:t>
        </x:is>
      </x:c>
      <x:c r="I224" s="34" t="inlineStr">
        <x:is>
          <x:t xml:space="preserve">Canto do Evangelho</x:t>
        </x:is>
      </x:c>
      <x:c r="J224" s="35" t="inlineStr">
        <x:is>
          <x:t xml:space="preserve">abrir partitura</x:t>
        </x:is>
      </x:c>
    </x:row>
    <x:row r="225" s="29" customFormat="1" ht="23.850000381469727" customHeight="1">
      <x:c r="A225" s="36" t="inlineStr">
        <x:is>
          <x:t xml:space="preserve">28,19</x:t>
        </x:is>
      </x:c>
      <x:c r="B225" s="36" t="n"/>
      <x:c r="C225" s="36" t="n"/>
      <x:c r="D225" s="36" t="n"/>
      <x:c r="E225" s="36" t="n"/>
      <x:c r="F225" s="37" t="n"/>
      <x:c r="G225" s="37" t="inlineStr">
        <x:is>
          <x:t xml:space="preserve">Santíssima Trindade, Ano B</x:t>
        </x:is>
      </x:c>
      <x:c r="H225" s="37" t="inlineStr">
        <x:is>
          <x:t xml:space="preserve">Pe. Weber (volumes) · vol. 11</x:t>
        </x:is>
      </x:c>
      <x:c r="I225" s="37" t="inlineStr">
        <x:is>
          <x:t xml:space="preserve">Canto dos volumes</x:t>
        </x:is>
      </x:c>
      <x:c r="J225" s="38" t="inlineStr">
        <x:is>
          <x:t xml:space="preserve">abrir partitura</x:t>
        </x:is>
      </x:c>
    </x:row>
    <x:row r="226" s="29" customFormat="1" ht="23.850000381469727" customHeight="1">
      <x:c r="A226" s="39" t="inlineStr">
        <x:is>
          <x:t xml:space="preserve">28,20</x:t>
        </x:is>
      </x:c>
      <x:c r="B226" s="33" t="n"/>
      <x:c r="C226" s="33" t="n"/>
      <x:c r="D226" s="33" t="n"/>
      <x:c r="E226" s="33" t="inlineStr">
        <x:is>
          <x:t xml:space="preserve">Sl 46</x:t>
        </x:is>
      </x:c>
      <x:c r="F226" s="34" t="inlineStr">
        <x:is>
          <x:t xml:space="preserve">Ascensão do Senhor</x:t>
        </x:is>
      </x:c>
      <x:c r="G226" s="34" t="inlineStr">
        <x:is>
          <x:t xml:space="preserve">Convosco eu estarei</x:t>
        </x:is>
      </x:c>
      <x:c r="H226" s="34" t="inlineStr">
        <x:is>
          <x:t xml:space="preserve">Pe. Weber</x:t>
        </x:is>
      </x:c>
      <x:c r="I226" s="34" t="inlineStr">
        <x:is>
          <x:t xml:space="preserve">Canto do Evangelho</x:t>
        </x:is>
      </x:c>
      <x:c r="J226" s="35" t="inlineStr">
        <x:is>
          <x:t xml:space="preserve">abrir partitura</x:t>
        </x:is>
      </x:c>
    </x:row>
    <x:row r="227" s="29" customFormat="1" ht="23.850000381469727" customHeight="1">
      <x:c r="A227" s="36" t="inlineStr">
        <x:is>
          <x:t xml:space="preserve">28,20</x:t>
        </x:is>
      </x:c>
      <x:c r="B227" s="36" t="n"/>
      <x:c r="C227" s="36" t="n"/>
      <x:c r="D227" s="36" t="n"/>
      <x:c r="E227" s="36" t="inlineStr">
        <x:is>
          <x:t xml:space="preserve">Sl 149</x:t>
        </x:is>
      </x:c>
      <x:c r="F227" s="37" t="inlineStr">
        <x:is>
          <x:t xml:space="preserve">8. ABC</x:t>
        </x:is>
      </x:c>
      <x:c r="G227" s="37" t="inlineStr">
        <x:is>
          <x:t xml:space="preserve">Eis que estou convosco todos os dias</x:t>
        </x:is>
      </x:c>
      <x:c r="H227" s="37" t="inlineStr">
        <x:is>
          <x:t xml:space="preserve">Abadia da Ressurreição</x:t>
        </x:is>
      </x:c>
      <x:c r="I227" s="37" t="inlineStr">
        <x:is>
          <x:t xml:space="preserve">Antífona de comunhão</x:t>
        </x:is>
      </x:c>
      <x:c r="J227" s="38" t="e">
        <x:f>HYPERLINK("https://drive.google.com/file/d/1Ogfik0ihP43HFvjDJJhD39JVt6OkI1vL/view","abrir partitura")</x:f>
        <x:v>HYPERLINK is not implemented. linkLocation=https://drive.google.com/file/d/1Ogfik0ihP43HFvjDJJhD39JVt6OkI1vL/view, friendlyName=abrir partitura</x:v>
      </x:c>
    </x:row>
    <x:row r="228" s="29" customFormat="1" ht="23.850000381469727" customHeight="1">
      <x:c r="A228" s="33" t="n"/>
      <x:c r="B228" s="33" t="inlineStr">
        <x:is>
          <x:t xml:space="preserve">1,15</x:t>
        </x:is>
      </x:c>
      <x:c r="C228" s="33" t="n"/>
      <x:c r="D228" s="33" t="n"/>
      <x:c r="E228" s="33" t="n"/>
      <x:c r="F228" s="34" t="inlineStr">
        <x:is>
          <x:t xml:space="preserve">Para imposição das Cinzas | Quaresma</x:t>
        </x:is>
      </x:c>
      <x:c r="G228" s="34" t="inlineStr">
        <x:is>
          <x:t xml:space="preserve">Não esqueças: Somos pó</x:t>
        </x:is>
      </x:c>
      <x:c r="H228" s="34" t="inlineStr">
        <x:is>
          <x:t xml:space="preserve">Pe. Weber (volumes) · vol. 10</x:t>
        </x:is>
      </x:c>
      <x:c r="I228" s="34" t="inlineStr">
        <x:is>
          <x:t xml:space="preserve">Canto dos volumes</x:t>
        </x:is>
      </x:c>
      <x:c r="J228" s="35" t="inlineStr">
        <x:is>
          <x:t xml:space="preserve">abrir partitura</x:t>
        </x:is>
      </x:c>
    </x:row>
    <x:row r="229" s="29" customFormat="1" ht="23.850000381469727" customHeight="1">
      <x:c r="A229" s="36" t="n"/>
      <x:c r="B229" s="36" t="inlineStr">
        <x:is>
          <x:t xml:space="preserve">1,15</x:t>
        </x:is>
      </x:c>
      <x:c r="C229" s="36" t="n"/>
      <x:c r="D229" s="36" t="n"/>
      <x:c r="E229" s="36" t="inlineStr">
        <x:is>
          <x:t xml:space="preserve">Sl 129</x:t>
        </x:is>
      </x:c>
      <x:c r="F229" s="37" t="n"/>
      <x:c r="G229" s="37" t="inlineStr">
        <x:is>
          <x:t xml:space="preserve">Convertei-vos e crede no Evangelho</x:t>
        </x:is>
      </x:c>
      <x:c r="H229" s="37" t="inlineStr">
        <x:is>
          <x:t xml:space="preserve">Pe. Weber (volumes) · vol. 11</x:t>
        </x:is>
      </x:c>
      <x:c r="I229" s="37" t="inlineStr">
        <x:is>
          <x:t xml:space="preserve">Canto dos volumes</x:t>
        </x:is>
      </x:c>
      <x:c r="J229" s="38" t="inlineStr">
        <x:is>
          <x:t xml:space="preserve">abrir partitura</x:t>
        </x:is>
      </x:c>
    </x:row>
    <x:row r="230" s="29" customFormat="1" ht="23.850000381469727" customHeight="1">
      <x:c r="A230" s="33" t="n"/>
      <x:c r="B230" s="33" t="inlineStr">
        <x:is>
          <x:t xml:space="preserve">1,27</x:t>
        </x:is>
      </x:c>
      <x:c r="C230" s="33" t="inlineStr">
        <x:is>
          <x:t xml:space="preserve">4,36</x:t>
        </x:is>
      </x:c>
      <x:c r="D230" s="33" t="n"/>
      <x:c r="E230" s="33" t="inlineStr">
        <x:is>
          <x:t xml:space="preserve">Sl 94</x:t>
        </x:is>
      </x:c>
      <x:c r="F230" s="34" t="inlineStr">
        <x:is>
          <x:t xml:space="preserve">4. B</x:t>
        </x:is>
      </x:c>
      <x:c r="G230" s="34" t="inlineStr">
        <x:is>
          <x:t xml:space="preserve">Eis um novo ensinamento</x:t>
        </x:is>
      </x:c>
      <x:c r="H230" s="34" t="inlineStr">
        <x:is>
          <x:t xml:space="preserve">Pe. Weber</x:t>
        </x:is>
      </x:c>
      <x:c r="I230" s="34" t="inlineStr">
        <x:is>
          <x:t xml:space="preserve">Canto do Evangelho</x:t>
        </x:is>
      </x:c>
      <x:c r="J230" s="35" t="inlineStr">
        <x:is>
          <x:t xml:space="preserve">abrir partitura</x:t>
        </x:is>
      </x:c>
    </x:row>
    <x:row r="231" s="29" customFormat="1" ht="23.850000381469727" customHeight="1">
      <x:c r="A231" s="36" t="n"/>
      <x:c r="B231" s="36" t="inlineStr">
        <x:is>
          <x:t xml:space="preserve">1,28</x:t>
        </x:is>
      </x:c>
      <x:c r="C231" s="36" t="inlineStr">
        <x:is>
          <x:t xml:space="preserve">4,37</x:t>
        </x:is>
      </x:c>
      <x:c r="D231" s="36" t="n"/>
      <x:c r="E231" s="36" t="inlineStr">
        <x:is>
          <x:t xml:space="preserve">Sl 146</x:t>
        </x:is>
      </x:c>
      <x:c r="F231" s="37" t="inlineStr">
        <x:is>
          <x:t xml:space="preserve">4. B</x:t>
        </x:is>
      </x:c>
      <x:c r="G231" s="37" t="inlineStr">
        <x:is>
          <x:t xml:space="preserve">A fama de Jesus se espalhou</x:t>
        </x:is>
      </x:c>
      <x:c r="H231" s="37" t="inlineStr">
        <x:is>
          <x:t xml:space="preserve">Abadia da Ressurreição</x:t>
        </x:is>
      </x:c>
      <x:c r="I231" s="37" t="inlineStr">
        <x:is>
          <x:t xml:space="preserve">Antífona das oferendas</x:t>
        </x:is>
      </x:c>
      <x:c r="J231" s="38" t="inlineStr">
        <x:is>
          <x:t xml:space="preserve">abrir partitura</x:t>
        </x:is>
      </x:c>
    </x:row>
    <x:row r="232" s="29" customFormat="1" ht="15" customHeight="1">
      <x:c r="A232" s="33" t="n"/>
      <x:c r="B232" s="33" t="inlineStr">
        <x:is>
          <x:t xml:space="preserve">1,35</x:t>
        </x:is>
      </x:c>
      <x:c r="C232" s="33" t="inlineStr">
        <x:is>
          <x:t xml:space="preserve">4,42</x:t>
        </x:is>
      </x:c>
      <x:c r="D232" s="33" t="n"/>
      <x:c r="E232" s="33" t="inlineStr">
        <x:is>
          <x:t xml:space="preserve">Sl 62</x:t>
        </x:is>
      </x:c>
      <x:c r="F232" s="34" t="inlineStr">
        <x:is>
          <x:t xml:space="preserve">5. B</x:t>
        </x:is>
      </x:c>
      <x:c r="G232" s="34" t="inlineStr">
        <x:is>
          <x:t xml:space="preserve">Jesus se levantou bem cedo e dedicou-se à oração</x:t>
        </x:is>
      </x:c>
      <x:c r="H232" s="34" t="inlineStr">
        <x:is>
          <x:t xml:space="preserve">Abadia da Ressurreição</x:t>
        </x:is>
      </x:c>
      <x:c r="I232" s="34" t="inlineStr">
        <x:is>
          <x:t xml:space="preserve">Antífona das oferendas</x:t>
        </x:is>
      </x:c>
      <x:c r="J232" s="35" t="inlineStr">
        <x:is>
          <x:t xml:space="preserve">abrir partitura</x:t>
        </x:is>
      </x:c>
    </x:row>
    <x:row r="233" s="29" customFormat="1" ht="23.850000381469727" customHeight="1">
      <x:c r="A233" s="36" t="n"/>
      <x:c r="B233" s="36" t="inlineStr">
        <x:is>
          <x:t xml:space="preserve">1,38</x:t>
        </x:is>
      </x:c>
      <x:c r="C233" s="36" t="inlineStr">
        <x:is>
          <x:t xml:space="preserve">4,43</x:t>
        </x:is>
      </x:c>
      <x:c r="D233" s="36" t="n"/>
      <x:c r="E233" s="36" t="inlineStr">
        <x:is>
          <x:t xml:space="preserve">Sl 65</x:t>
        </x:is>
      </x:c>
      <x:c r="F233" s="37" t="inlineStr">
        <x:is>
          <x:t xml:space="preserve">5. B</x:t>
        </x:is>
      </x:c>
      <x:c r="G233" s="37" t="inlineStr">
        <x:is>
          <x:t xml:space="preserve">Vamos também a outros lugares</x:t>
        </x:is>
      </x:c>
      <x:c r="H233" s="37" t="inlineStr">
        <x:is>
          <x:t xml:space="preserve">Pe. Weber</x:t>
        </x:is>
      </x:c>
      <x:c r="I233" s="37" t="inlineStr">
        <x:is>
          <x:t xml:space="preserve">Canto do Evangelho</x:t>
        </x:is>
      </x:c>
      <x:c r="J233" s="38" t="inlineStr">
        <x:is>
          <x:t xml:space="preserve">abrir partitura</x:t>
        </x:is>
      </x:c>
    </x:row>
    <x:row r="234" s="29" customFormat="1" ht="23.850000381469727" customHeight="1">
      <x:c r="A234" s="33" t="n"/>
      <x:c r="B234" s="33" t="inlineStr">
        <x:is>
          <x:t xml:space="preserve">1,40</x:t>
        </x:is>
      </x:c>
      <x:c r="C234" s="33" t="n"/>
      <x:c r="D234" s="33" t="n"/>
      <x:c r="E234" s="33" t="n"/>
      <x:c r="F234" s="34" t="n"/>
      <x:c r="G234" s="34" t="inlineStr">
        <x:is>
          <x:t xml:space="preserve">Se queres, Senhor</x:t>
        </x:is>
      </x:c>
      <x:c r="H234" s="34" t="inlineStr">
        <x:is>
          <x:t xml:space="preserve">Pe. Weber (volumes) · vol. 2</x:t>
        </x:is>
      </x:c>
      <x:c r="I234" s="34" t="inlineStr">
        <x:is>
          <x:t xml:space="preserve">Canto dos volumes</x:t>
        </x:is>
      </x:c>
      <x:c r="J234" s="35" t="inlineStr">
        <x:is>
          <x:t xml:space="preserve">abrir partitura</x:t>
        </x:is>
      </x:c>
    </x:row>
    <x:row r="235" s="29" customFormat="1" ht="23.850000381469727" customHeight="1">
      <x:c r="A235" s="33" t="n"/>
      <x:c r="B235" s="33" t="inlineStr">
        <x:is>
          <x:t xml:space="preserve">2,12</x:t>
        </x:is>
      </x:c>
      <x:c r="C235" s="33" t="inlineStr">
        <x:is>
          <x:t xml:space="preserve">5,25-26</x:t>
        </x:is>
      </x:c>
      <x:c r="D235" s="33" t="n"/>
      <x:c r="E235" s="33" t="inlineStr">
        <x:is>
          <x:t xml:space="preserve">Sl 145</x:t>
        </x:is>
      </x:c>
      <x:c r="F235" s="34" t="inlineStr">
        <x:is>
          <x:t xml:space="preserve">7. B</x:t>
        </x:is>
      </x:c>
      <x:c r="G235" s="34" t="inlineStr">
        <x:is>
          <x:t xml:space="preserve">Então o paralítico tomou a sua maca</x:t>
        </x:is>
      </x:c>
      <x:c r="H235" s="34" t="inlineStr">
        <x:is>
          <x:t xml:space="preserve">Abadia da Ressurreição</x:t>
        </x:is>
      </x:c>
      <x:c r="I235" s="34" t="inlineStr">
        <x:is>
          <x:t xml:space="preserve">Antífona das oferendas</x:t>
        </x:is>
      </x:c>
      <x:c r="J235" s="35" t="inlineStr">
        <x:is>
          <x:t xml:space="preserve">abrir partitura</x:t>
        </x:is>
      </x:c>
    </x:row>
    <x:row r="236" s="29" customFormat="1" ht="23.850000381469727" customHeight="1">
      <x:c r="A236" s="33" t="n"/>
      <x:c r="B236" s="33" t="inlineStr">
        <x:is>
          <x:t xml:space="preserve">2,21</x:t>
        </x:is>
      </x:c>
      <x:c r="C236" s="33" t="n"/>
      <x:c r="D236" s="33" t="n"/>
      <x:c r="E236" s="33" t="n"/>
      <x:c r="F236" s="34" t="n"/>
      <x:c r="G236" s="34" t="inlineStr">
        <x:is>
          <x:t xml:space="preserve">Ninguém põe remendo</x:t>
        </x:is>
      </x:c>
      <x:c r="H236" s="34" t="inlineStr">
        <x:is>
          <x:t xml:space="preserve">Pe. Weber (volumes) · vol. 2</x:t>
        </x:is>
      </x:c>
      <x:c r="I236" s="34" t="inlineStr">
        <x:is>
          <x:t xml:space="preserve">Canto dos volumes</x:t>
        </x:is>
      </x:c>
      <x:c r="J236" s="35" t="inlineStr">
        <x:is>
          <x:t xml:space="preserve">abrir partitura</x:t>
        </x:is>
      </x:c>
    </x:row>
    <x:row r="237" s="29" customFormat="1" ht="15" customHeight="1">
      <x:c r="A237" s="36" t="n"/>
      <x:c r="B237" s="36" t="inlineStr">
        <x:is>
          <x:t xml:space="preserve">4,26</x:t>
        </x:is>
      </x:c>
      <x:c r="C237" s="36" t="n"/>
      <x:c r="D237" s="36" t="n"/>
      <x:c r="E237" s="36" t="inlineStr">
        <x:is>
          <x:t xml:space="preserve">Sl 1</x:t>
        </x:is>
      </x:c>
      <x:c r="F237" s="37" t="inlineStr">
        <x:is>
          <x:t xml:space="preserve">11. B</x:t>
        </x:is>
      </x:c>
      <x:c r="G237" s="37" t="inlineStr">
        <x:is>
          <x:t xml:space="preserve">O Reino de Deus é como a semente</x:t>
        </x:is>
      </x:c>
      <x:c r="H237" s="37" t="inlineStr">
        <x:is>
          <x:t xml:space="preserve">Pe. Weber</x:t>
        </x:is>
      </x:c>
      <x:c r="I237" s="37" t="inlineStr">
        <x:is>
          <x:t xml:space="preserve">Canto do Evangelho</x:t>
        </x:is>
      </x:c>
      <x:c r="J237" s="38" t="inlineStr">
        <x:is>
          <x:t xml:space="preserve">abrir partitura</x:t>
        </x:is>
      </x:c>
    </x:row>
    <x:row r="238" s="29" customFormat="1" ht="23.850000381469727" customHeight="1">
      <x:c r="A238" s="33" t="n"/>
      <x:c r="B238" s="33" t="inlineStr">
        <x:is>
          <x:t xml:space="preserve">4,26-27</x:t>
        </x:is>
      </x:c>
      <x:c r="C238" s="33" t="n"/>
      <x:c r="D238" s="33" t="n"/>
      <x:c r="E238" s="33" t="inlineStr">
        <x:is>
          <x:t xml:space="preserve">Sl 118</x:t>
        </x:is>
      </x:c>
      <x:c r="F238" s="34" t="inlineStr">
        <x:is>
          <x:t xml:space="preserve">11. B</x:t>
        </x:is>
      </x:c>
      <x:c r="G238" s="34" t="inlineStr">
        <x:is>
          <x:t xml:space="preserve">O Reino de Deus é semelhante a um homem que lançou a semente</x:t>
        </x:is>
      </x:c>
      <x:c r="H238" s="34" t="inlineStr">
        <x:is>
          <x:t xml:space="preserve">Abadia da Ressurreição</x:t>
        </x:is>
      </x:c>
      <x:c r="I238" s="34" t="inlineStr">
        <x:is>
          <x:t xml:space="preserve">Antífona das oferendas</x:t>
        </x:is>
      </x:c>
      <x:c r="J238" s="35" t="inlineStr">
        <x:is>
          <x:t xml:space="preserve">abrir partitura</x:t>
        </x:is>
      </x:c>
    </x:row>
    <x:row r="239" s="29" customFormat="1" ht="23.850000381469727" customHeight="1">
      <x:c r="A239" s="33" t="n"/>
      <x:c r="B239" s="33" t="inlineStr">
        <x:is>
          <x:t xml:space="preserve">4,26</x:t>
        </x:is>
      </x:c>
      <x:c r="C239" s="33" t="n"/>
      <x:c r="D239" s="33" t="n"/>
      <x:c r="E239" s="33" t="n"/>
      <x:c r="F239" s="34" t="n"/>
      <x:c r="G239" s="34" t="inlineStr">
        <x:is>
          <x:t xml:space="preserve">O Reino de Deus é como a semente</x:t>
        </x:is>
      </x:c>
      <x:c r="H239" s="34" t="inlineStr">
        <x:is>
          <x:t xml:space="preserve">Pe. Weber (volumes) · vol. 2</x:t>
        </x:is>
      </x:c>
      <x:c r="I239" s="34" t="inlineStr">
        <x:is>
          <x:t xml:space="preserve">Canto dos volumes</x:t>
        </x:is>
      </x:c>
      <x:c r="J239" s="35" t="inlineStr">
        <x:is>
          <x:t xml:space="preserve">abrir partitura</x:t>
        </x:is>
      </x:c>
    </x:row>
    <x:row r="240" s="29" customFormat="1" ht="23.850000381469727" customHeight="1">
      <x:c r="A240" s="33" t="n"/>
      <x:c r="B240" s="33" t="inlineStr">
        <x:is>
          <x:t xml:space="preserve">5,41</x:t>
        </x:is>
      </x:c>
      <x:c r="C240" s="33" t="n"/>
      <x:c r="D240" s="33" t="n"/>
      <x:c r="E240" s="33" t="n"/>
      <x:c r="F240" s="34" t="n"/>
      <x:c r="G240" s="34" t="inlineStr">
        <x:is>
          <x:t xml:space="preserve">Menina, eu te digo</x:t>
        </x:is>
      </x:c>
      <x:c r="H240" s="34" t="inlineStr">
        <x:is>
          <x:t xml:space="preserve">Pe. Weber (volumes) · vol. 2</x:t>
        </x:is>
      </x:c>
      <x:c r="I240" s="34" t="inlineStr">
        <x:is>
          <x:t xml:space="preserve">Canto dos volumes</x:t>
        </x:is>
      </x:c>
      <x:c r="J240" s="35" t="inlineStr">
        <x:is>
          <x:t xml:space="preserve">abrir partitura</x:t>
        </x:is>
      </x:c>
    </x:row>
    <x:row r="241" s="29" customFormat="1" ht="23.850000381469727" customHeight="1">
      <x:c r="A241" s="36" t="n"/>
      <x:c r="B241" s="36" t="inlineStr">
        <x:is>
          <x:t xml:space="preserve">6,8.12</x:t>
        </x:is>
      </x:c>
      <x:c r="C241" s="36" t="inlineStr">
        <x:is>
          <x:t xml:space="preserve">9,3.6</x:t>
        </x:is>
      </x:c>
      <x:c r="D241" s="36" t="n"/>
      <x:c r="E241" s="36" t="inlineStr">
        <x:is>
          <x:t xml:space="preserve">Sl 102</x:t>
        </x:is>
      </x:c>
      <x:c r="F241" s="37" t="inlineStr">
        <x:is>
          <x:t xml:space="preserve">15. B</x:t>
        </x:is>
      </x:c>
      <x:c r="G241" s="37" t="inlineStr">
        <x:is>
          <x:t xml:space="preserve">Os discípulos foram sem levar nem pão, nem alforje</x:t>
        </x:is>
      </x:c>
      <x:c r="H241" s="37" t="inlineStr">
        <x:is>
          <x:t xml:space="preserve">Abadia da Ressurreição</x:t>
        </x:is>
      </x:c>
      <x:c r="I241" s="37" t="inlineStr">
        <x:is>
          <x:t xml:space="preserve">Antífona das oferendas</x:t>
        </x:is>
      </x:c>
      <x:c r="J241" s="38" t="inlineStr">
        <x:is>
          <x:t xml:space="preserve">abrir partitura</x:t>
        </x:is>
      </x:c>
    </x:row>
    <x:row r="242" s="29" customFormat="1" ht="23.850000381469727" customHeight="1">
      <x:c r="A242" s="33" t="n"/>
      <x:c r="B242" s="33" t="inlineStr">
        <x:is>
          <x:t xml:space="preserve">6,31</x:t>
        </x:is>
      </x:c>
      <x:c r="C242" s="33" t="n"/>
      <x:c r="D242" s="33" t="n"/>
      <x:c r="E242" s="33" t="inlineStr">
        <x:is>
          <x:t xml:space="preserve">Sl 61</x:t>
        </x:is>
      </x:c>
      <x:c r="F242" s="34" t="inlineStr">
        <x:is>
          <x:t xml:space="preserve">16. B</x:t>
        </x:is>
      </x:c>
      <x:c r="G242" s="34" t="inlineStr">
        <x:is>
          <x:t xml:space="preserve">Vinde a sós a um lugar bem tranquilo</x:t>
        </x:is>
      </x:c>
      <x:c r="H242" s="34" t="inlineStr">
        <x:is>
          <x:t xml:space="preserve">Abadia da Ressurreição</x:t>
        </x:is>
      </x:c>
      <x:c r="I242" s="34" t="inlineStr">
        <x:is>
          <x:t xml:space="preserve">Antífona das oferendas</x:t>
        </x:is>
      </x:c>
      <x:c r="J242" s="35" t="inlineStr">
        <x:is>
          <x:t xml:space="preserve">abrir partitura</x:t>
        </x:is>
      </x:c>
    </x:row>
    <x:row r="243" s="29" customFormat="1" ht="15" customHeight="1">
      <x:c r="A243" s="33" t="n"/>
      <x:c r="B243" s="33" t="inlineStr">
        <x:is>
          <x:t xml:space="preserve">7,37</x:t>
        </x:is>
      </x:c>
      <x:c r="C243" s="33" t="n"/>
      <x:c r="D243" s="33" t="n"/>
      <x:c r="E243" s="33" t="n"/>
      <x:c r="F243" s="34" t="n"/>
      <x:c r="G243" s="34" t="inlineStr">
        <x:is>
          <x:t xml:space="preserve">Jesus fez muito bem</x:t>
        </x:is>
      </x:c>
      <x:c r="H243" s="34" t="inlineStr">
        <x:is>
          <x:t xml:space="preserve">Pe. Weber (volumes) · vol. 2</x:t>
        </x:is>
      </x:c>
      <x:c r="I243" s="34" t="inlineStr">
        <x:is>
          <x:t xml:space="preserve">Canto dos volumes</x:t>
        </x:is>
      </x:c>
      <x:c r="J243" s="35" t="inlineStr">
        <x:is>
          <x:t xml:space="preserve">abrir partitura</x:t>
        </x:is>
      </x:c>
    </x:row>
    <x:row r="244" s="29" customFormat="1" ht="23.850000381469727" customHeight="1">
      <x:c r="A244" s="33" t="n"/>
      <x:c r="B244" s="33" t="inlineStr">
        <x:is>
          <x:t xml:space="preserve">8,34</x:t>
        </x:is>
      </x:c>
      <x:c r="C244" s="33" t="n"/>
      <x:c r="D244" s="33" t="n"/>
      <x:c r="E244" s="33" t="n"/>
      <x:c r="F244" s="34" t="n"/>
      <x:c r="G244" s="34" t="inlineStr">
        <x:is>
          <x:t xml:space="preserve">Seguimento de Cristo: renúncia e cruz</x:t>
        </x:is>
      </x:c>
      <x:c r="H244" s="34" t="inlineStr">
        <x:is>
          <x:t xml:space="preserve">Pe. Weber (volumes) · vol. 2</x:t>
        </x:is>
      </x:c>
      <x:c r="I244" s="34" t="inlineStr">
        <x:is>
          <x:t xml:space="preserve">Canto dos volumes</x:t>
        </x:is>
      </x:c>
      <x:c r="J244" s="35" t="inlineStr">
        <x:is>
          <x:t xml:space="preserve">abrir partitura</x:t>
        </x:is>
      </x:c>
    </x:row>
    <x:row r="245" s="29" customFormat="1" ht="23.850000381469727" customHeight="1">
      <x:c r="A245" s="36" t="n"/>
      <x:c r="B245" s="36" t="inlineStr">
        <x:is>
          <x:t xml:space="preserve">9,40</x:t>
        </x:is>
      </x:c>
      <x:c r="C245" s="36" t="inlineStr">
        <x:is>
          <x:t xml:space="preserve">9,50</x:t>
        </x:is>
      </x:c>
      <x:c r="D245" s="36" t="n"/>
      <x:c r="E245" s="36" t="inlineStr">
        <x:is>
          <x:t xml:space="preserve">Sl 39</x:t>
        </x:is>
      </x:c>
      <x:c r="F245" s="37" t="inlineStr">
        <x:is>
          <x:t xml:space="preserve">26. B</x:t>
        </x:is>
      </x:c>
      <x:c r="G245" s="37" t="inlineStr">
        <x:is>
          <x:t xml:space="preserve">Quem não é contra nós é a nosso favor</x:t>
        </x:is>
      </x:c>
      <x:c r="H245" s="37" t="inlineStr">
        <x:is>
          <x:t xml:space="preserve">Abadia da Ressurreição</x:t>
        </x:is>
      </x:c>
      <x:c r="I245" s="37" t="inlineStr">
        <x:is>
          <x:t xml:space="preserve">Antífona das oferendas</x:t>
        </x:is>
      </x:c>
      <x:c r="J245" s="38" t="inlineStr">
        <x:is>
          <x:t xml:space="preserve">abrir partitura</x:t>
        </x:is>
      </x:c>
    </x:row>
    <x:row r="246" s="29" customFormat="1" ht="23.850000381469727" customHeight="1">
      <x:c r="A246" s="33" t="n"/>
      <x:c r="B246" s="33" t="inlineStr">
        <x:is>
          <x:t xml:space="preserve">9,40</x:t>
        </x:is>
      </x:c>
      <x:c r="C246" s="33" t="inlineStr">
        <x:is>
          <x:t xml:space="preserve">9,50</x:t>
        </x:is>
      </x:c>
      <x:c r="D246" s="33" t="n"/>
      <x:c r="E246" s="33" t="n"/>
      <x:c r="F246" s="34" t="n"/>
      <x:c r="G246" s="34" t="inlineStr">
        <x:is>
          <x:t xml:space="preserve">Quem não é contra nós</x:t>
        </x:is>
      </x:c>
      <x:c r="H246" s="34" t="inlineStr">
        <x:is>
          <x:t xml:space="preserve">Pe. Weber (volumes) · vol. 22</x:t>
        </x:is>
      </x:c>
      <x:c r="I246" s="34" t="inlineStr">
        <x:is>
          <x:t xml:space="preserve">Canto dos volumes</x:t>
        </x:is>
      </x:c>
      <x:c r="J246" s="35" t="inlineStr">
        <x:is>
          <x:t xml:space="preserve">abrir partitura</x:t>
        </x:is>
      </x:c>
    </x:row>
    <x:row r="247" s="29" customFormat="1" ht="23.850000381469727" customHeight="1">
      <x:c r="A247" s="36" t="n"/>
      <x:c r="B247" s="36" t="inlineStr">
        <x:is>
          <x:t xml:space="preserve">10,45</x:t>
        </x:is>
      </x:c>
      <x:c r="C247" s="36" t="n"/>
      <x:c r="D247" s="36" t="n"/>
      <x:c r="E247" s="36" t="inlineStr">
        <x:is>
          <x:t xml:space="preserve">Sl 32</x:t>
        </x:is>
      </x:c>
      <x:c r="F247" s="37" t="inlineStr">
        <x:is>
          <x:t xml:space="preserve">29. ABC</x:t>
        </x:is>
      </x:c>
      <x:c r="G247" s="37" t="inlineStr">
        <x:is>
          <x:t xml:space="preserve">O Filho do Homem veio para dar a sua vida</x:t>
        </x:is>
      </x:c>
      <x:c r="H247" s="37" t="inlineStr">
        <x:is>
          <x:t xml:space="preserve">Abadia da Ressurreição</x:t>
        </x:is>
      </x:c>
      <x:c r="I247" s="37" t="inlineStr">
        <x:is>
          <x:t xml:space="preserve">Antífona de comunhão</x:t>
        </x:is>
      </x:c>
      <x:c r="J247" s="38" t="e">
        <x:f>HYPERLINK("https://drive.google.com/file/d/1pc53WI5Jv460XSSTkliNARjiWWUr7Qgq/view","abrir partitura")</x:f>
        <x:v>HYPERLINK is not implemented. linkLocation=https://drive.google.com/file/d/1pc53WI5Jv460XSSTkliNARjiWWUr7Qgq/view, friendlyName=abrir partitura</x:v>
      </x:c>
    </x:row>
    <x:row r="248" s="29" customFormat="1" ht="23.850000381469727" customHeight="1">
      <x:c r="A248" s="33" t="n"/>
      <x:c r="B248" s="33" t="inlineStr">
        <x:is>
          <x:t xml:space="preserve">10,46-52</x:t>
        </x:is>
      </x:c>
      <x:c r="C248" s="33" t="inlineStr">
        <x:is>
          <x:t xml:space="preserve">18,35-43</x:t>
        </x:is>
      </x:c>
      <x:c r="D248" s="33" t="n"/>
      <x:c r="E248" s="33" t="n"/>
      <x:c r="F248" s="34" t="n"/>
      <x:c r="G248" s="34" t="inlineStr">
        <x:is>
          <x:t xml:space="preserve">Senhor, abri os meus olhos</x:t>
        </x:is>
      </x:c>
      <x:c r="H248" s="34" t="inlineStr">
        <x:is>
          <x:t xml:space="preserve">Pe. Weber (volumes) · vol. 16</x:t>
        </x:is>
      </x:c>
      <x:c r="I248" s="34" t="inlineStr">
        <x:is>
          <x:t xml:space="preserve">Canto dos volumes</x:t>
        </x:is>
      </x:c>
      <x:c r="J248" s="35" t="inlineStr">
        <x:is>
          <x:t xml:space="preserve">abrir partitura</x:t>
        </x:is>
      </x:c>
    </x:row>
    <x:row r="249" s="29" customFormat="1" ht="23.850000381469727" customHeight="1">
      <x:c r="A249" s="36" t="n"/>
      <x:c r="B249" s="36" t="inlineStr">
        <x:is>
          <x:t xml:space="preserve">11,23-24</x:t>
        </x:is>
      </x:c>
      <x:c r="C249" s="36" t="n"/>
      <x:c r="D249" s="36" t="n"/>
      <x:c r="E249" s="36" t="inlineStr">
        <x:is>
          <x:t xml:space="preserve">Sl 16</x:t>
        </x:is>
      </x:c>
      <x:c r="F249" s="37" t="inlineStr">
        <x:is>
          <x:t xml:space="preserve">9. ABC</x:t>
        </x:is>
      </x:c>
      <x:c r="G249" s="37" t="inlineStr">
        <x:is>
          <x:t xml:space="preserve">Em verdade eu vos digo: o que pedirdes em oração</x:t>
        </x:is>
      </x:c>
      <x:c r="H249" s="37" t="inlineStr">
        <x:is>
          <x:t xml:space="preserve">Abadia da Ressurreição</x:t>
        </x:is>
      </x:c>
      <x:c r="I249" s="37" t="inlineStr">
        <x:is>
          <x:t xml:space="preserve">Antífona de comunhão</x:t>
        </x:is>
      </x:c>
      <x:c r="J249" s="38" t="e">
        <x:f>HYPERLINK("https://drive.google.com/file/d/1lUv8tJIHl_8ca4A3ZC-BXXUA_CwP5I9i/view","abrir partitura")</x:f>
        <x:v>HYPERLINK is not implemented. linkLocation=https://drive.google.com/file/d/1lUv8tJIHl_8ca4A3ZC-BXXUA_CwP5I9i/view, friendlyName=abrir partitura</x:v>
      </x:c>
    </x:row>
    <x:row r="250" s="29" customFormat="1" ht="23.850000381469727" customHeight="1">
      <x:c r="A250" s="33" t="n"/>
      <x:c r="B250" s="33" t="inlineStr">
        <x:is>
          <x:t xml:space="preserve">11,23-24</x:t>
        </x:is>
      </x:c>
      <x:c r="C250" s="33" t="n"/>
      <x:c r="D250" s="33" t="n"/>
      <x:c r="E250" s="33" t="inlineStr">
        <x:is>
          <x:t xml:space="preserve">Sl 72</x:t>
        </x:is>
      </x:c>
      <x:c r="F250" s="34" t="inlineStr">
        <x:is>
          <x:t xml:space="preserve">33. ABC</x:t>
        </x:is>
      </x:c>
      <x:c r="G250" s="34" t="inlineStr">
        <x:is>
          <x:t xml:space="preserve">Em verdade eu vos digo: o que pedirdes</x:t>
        </x:is>
      </x:c>
      <x:c r="H250" s="34" t="inlineStr">
        <x:is>
          <x:t xml:space="preserve">Abadia da Ressurreição</x:t>
        </x:is>
      </x:c>
      <x:c r="I250" s="34" t="inlineStr">
        <x:is>
          <x:t xml:space="preserve">Antífona de comunhão</x:t>
        </x:is>
      </x:c>
      <x:c r="J250" s="35" t="e">
        <x:f>HYPERLINK("https://drive.google.com/file/d/17_ecGlIC6M9HFsVO2oMlCk1aWYlvZnCv/view","abrir partitura")</x:f>
        <x:v>HYPERLINK is not implemented. linkLocation=https://drive.google.com/file/d/17_ecGlIC6M9HFsVO2oMlCk1aWYlvZnCv/view, friendlyName=abrir partitura</x:v>
      </x:c>
    </x:row>
    <x:row r="251" s="29" customFormat="1" ht="23.850000381469727" customHeight="1">
      <x:c r="A251" s="33" t="n"/>
      <x:c r="B251" s="33" t="inlineStr">
        <x:is>
          <x:t xml:space="preserve">12,28-31</x:t>
        </x:is>
      </x:c>
      <x:c r="C251" s="33" t="n"/>
      <x:c r="D251" s="33" t="n"/>
      <x:c r="E251" s="33" t="n"/>
      <x:c r="F251" s="34" t="n"/>
      <x:c r="G251" s="34" t="inlineStr">
        <x:is>
          <x:t xml:space="preserve">O maior mandamento</x:t>
        </x:is>
      </x:c>
      <x:c r="H251" s="34" t="inlineStr">
        <x:is>
          <x:t xml:space="preserve">Pe. Weber (volumes) · vol. 2</x:t>
        </x:is>
      </x:c>
      <x:c r="I251" s="34" t="inlineStr">
        <x:is>
          <x:t xml:space="preserve">Canto dos volumes</x:t>
        </x:is>
      </x:c>
      <x:c r="J251" s="35" t="inlineStr">
        <x:is>
          <x:t xml:space="preserve">abrir partitura</x:t>
        </x:is>
      </x:c>
    </x:row>
    <x:row r="252" s="29" customFormat="1" ht="23.850000381469727" customHeight="1">
      <x:c r="A252" s="36" t="n"/>
      <x:c r="B252" s="36" t="inlineStr">
        <x:is>
          <x:t xml:space="preserve">12,29</x:t>
        </x:is>
      </x:c>
      <x:c r="C252" s="36" t="n"/>
      <x:c r="D252" s="36" t="n"/>
      <x:c r="E252" s="36" t="n"/>
      <x:c r="F252" s="37" t="n"/>
      <x:c r="G252" s="37" t="inlineStr">
        <x:is>
          <x:t xml:space="preserve">Shemá, Israel - Escuta, Israel</x:t>
        </x:is>
      </x:c>
      <x:c r="H252" s="37" t="inlineStr">
        <x:is>
          <x:t xml:space="preserve">Pe. Weber (volumes) · vol. 28</x:t>
        </x:is>
      </x:c>
      <x:c r="I252" s="37" t="inlineStr">
        <x:is>
          <x:t xml:space="preserve">Canto dos volumes</x:t>
        </x:is>
      </x:c>
      <x:c r="J252" s="38" t="inlineStr">
        <x:is>
          <x:t xml:space="preserve">abrir partitura</x:t>
        </x:is>
      </x:c>
    </x:row>
    <x:row r="253" s="29" customFormat="1" ht="23.850000381469727" customHeight="1">
      <x:c r="A253" s="33" t="n"/>
      <x:c r="B253" s="33" t="inlineStr">
        <x:is>
          <x:t xml:space="preserve">12,29</x:t>
        </x:is>
      </x:c>
      <x:c r="C253" s="33" t="n"/>
      <x:c r="D253" s="33" t="n"/>
      <x:c r="E253" s="33" t="n"/>
      <x:c r="F253" s="34" t="n"/>
      <x:c r="G253" s="34" t="inlineStr">
        <x:is>
          <x:t xml:space="preserve">Único Deus, um só Senhor</x:t>
        </x:is>
      </x:c>
      <x:c r="H253" s="34" t="inlineStr">
        <x:is>
          <x:t xml:space="preserve">Pe. Weber (volumes) · vol. 2</x:t>
        </x:is>
      </x:c>
      <x:c r="I253" s="34" t="inlineStr">
        <x:is>
          <x:t xml:space="preserve">Canto dos volumes</x:t>
        </x:is>
      </x:c>
      <x:c r="J253" s="35" t="inlineStr">
        <x:is>
          <x:t xml:space="preserve">abrir partitura</x:t>
        </x:is>
      </x:c>
    </x:row>
    <x:row r="254" s="29" customFormat="1" ht="23.850000381469727" customHeight="1">
      <x:c r="A254" s="33" t="n"/>
      <x:c r="B254" s="33" t="inlineStr">
        <x:is>
          <x:t xml:space="preserve">12,33</x:t>
        </x:is>
      </x:c>
      <x:c r="C254" s="33" t="n"/>
      <x:c r="D254" s="33" t="n"/>
      <x:c r="E254" s="33" t="inlineStr">
        <x:is>
          <x:t xml:space="preserve">Sl 118</x:t>
        </x:is>
      </x:c>
      <x:c r="F254" s="34" t="inlineStr">
        <x:is>
          <x:t xml:space="preserve">31. B</x:t>
        </x:is>
      </x:c>
      <x:c r="G254" s="34" t="inlineStr">
        <x:is>
          <x:t xml:space="preserve">Amar o próximo como a si mesmo vale mais que qualquer sacrifício</x:t>
        </x:is>
      </x:c>
      <x:c r="H254" s="34" t="inlineStr">
        <x:is>
          <x:t xml:space="preserve">Abadia da Ressurreição</x:t>
        </x:is>
      </x:c>
      <x:c r="I254" s="34" t="inlineStr">
        <x:is>
          <x:t xml:space="preserve">Antífona das oferendas</x:t>
        </x:is>
      </x:c>
      <x:c r="J254" s="35" t="inlineStr">
        <x:is>
          <x:t xml:space="preserve">abrir partitura</x:t>
        </x:is>
      </x:c>
    </x:row>
    <x:row r="255" s="29" customFormat="1" ht="23.850000381469727" customHeight="1">
      <x:c r="A255" s="36" t="n"/>
      <x:c r="B255" s="36" t="inlineStr">
        <x:is>
          <x:t xml:space="preserve">12,43</x:t>
        </x:is>
      </x:c>
      <x:c r="C255" s="36" t="inlineStr">
        <x:is>
          <x:t xml:space="preserve">21,3</x:t>
        </x:is>
      </x:c>
      <x:c r="D255" s="36" t="n"/>
      <x:c r="E255" s="36" t="inlineStr">
        <x:is>
          <x:t xml:space="preserve">Sl 145</x:t>
        </x:is>
      </x:c>
      <x:c r="F255" s="37" t="inlineStr">
        <x:is>
          <x:t xml:space="preserve">32. B</x:t>
        </x:is>
      </x:c>
      <x:c r="G255" s="37" t="inlineStr">
        <x:is>
          <x:t xml:space="preserve">Eu vos digo que a viúva</x:t>
        </x:is>
      </x:c>
      <x:c r="H255" s="37" t="inlineStr">
        <x:is>
          <x:t xml:space="preserve">Pe. Weber</x:t>
        </x:is>
      </x:c>
      <x:c r="I255" s="37" t="inlineStr">
        <x:is>
          <x:t xml:space="preserve">Canto do Evangelho</x:t>
        </x:is>
      </x:c>
      <x:c r="J255" s="38" t="inlineStr">
        <x:is>
          <x:t xml:space="preserve">abrir partitura</x:t>
        </x:is>
      </x:c>
    </x:row>
    <x:row r="256" s="29" customFormat="1" ht="23.850000381469727" customHeight="1">
      <x:c r="A256" s="33" t="n"/>
      <x:c r="B256" s="33" t="inlineStr">
        <x:is>
          <x:t xml:space="preserve">12,43-44</x:t>
        </x:is>
      </x:c>
      <x:c r="C256" s="33" t="inlineStr">
        <x:is>
          <x:t xml:space="preserve">21,3-4</x:t>
        </x:is>
      </x:c>
      <x:c r="D256" s="33" t="n"/>
      <x:c r="E256" s="33" t="inlineStr">
        <x:is>
          <x:t xml:space="preserve">Sl 139</x:t>
        </x:is>
      </x:c>
      <x:c r="F256" s="34" t="inlineStr">
        <x:is>
          <x:t xml:space="preserve">32. B</x:t>
        </x:is>
      </x:c>
      <x:c r="G256" s="34" t="inlineStr">
        <x:is>
          <x:t xml:space="preserve">Esta viúva ofereceu ao Senhor tudo o que tinha</x:t>
        </x:is>
      </x:c>
      <x:c r="H256" s="34" t="inlineStr">
        <x:is>
          <x:t xml:space="preserve">Abadia da Ressurreição</x:t>
        </x:is>
      </x:c>
      <x:c r="I256" s="34" t="inlineStr">
        <x:is>
          <x:t xml:space="preserve">Antífona das oferendas</x:t>
        </x:is>
      </x:c>
      <x:c r="J256" s="35" t="inlineStr">
        <x:is>
          <x:t xml:space="preserve">abrir partitura</x:t>
        </x:is>
      </x:c>
    </x:row>
    <x:row r="257" s="29" customFormat="1" ht="15" customHeight="1">
      <x:c r="A257" s="33" t="n"/>
      <x:c r="B257" s="33" t="inlineStr">
        <x:is>
          <x:t xml:space="preserve">13,31</x:t>
        </x:is>
      </x:c>
      <x:c r="C257" s="33" t="n"/>
      <x:c r="D257" s="33" t="n"/>
      <x:c r="E257" s="33" t="n"/>
      <x:c r="F257" s="34" t="n"/>
      <x:c r="G257" s="34" t="inlineStr">
        <x:is>
          <x:t xml:space="preserve">O céu e a terra passarão; mas minhas palavras não passarão</x:t>
        </x:is>
      </x:c>
      <x:c r="H257" s="34" t="inlineStr">
        <x:is>
          <x:t xml:space="preserve">Pe. Weber (volumes) · vol. 2</x:t>
        </x:is>
      </x:c>
      <x:c r="I257" s="34" t="inlineStr">
        <x:is>
          <x:t xml:space="preserve">Canto dos volumes</x:t>
        </x:is>
      </x:c>
      <x:c r="J257" s="35" t="inlineStr">
        <x:is>
          <x:t xml:space="preserve">abrir partitura</x:t>
        </x:is>
      </x:c>
    </x:row>
    <x:row r="258" s="29" customFormat="1" ht="23.850000381469727" customHeight="1">
      <x:c r="A258" s="36" t="n"/>
      <x:c r="B258" s="36" t="inlineStr">
        <x:is>
          <x:t xml:space="preserve">16,1-7</x:t>
        </x:is>
      </x:c>
      <x:c r="C258" s="36" t="n"/>
      <x:c r="D258" s="36" t="inlineStr">
        <x:is>
          <x:t xml:space="preserve">20,19-29</x:t>
        </x:is>
      </x:c>
      <x:c r="E258" s="36" t="n"/>
      <x:c r="F258" s="37" t="inlineStr">
        <x:is>
          <x:t xml:space="preserve">Páscoa</x:t>
        </x:is>
      </x:c>
      <x:c r="G258" s="37" t="inlineStr">
        <x:is>
          <x:t xml:space="preserve">Ouvi, ó filhos e filhas, ouvi!</x:t>
        </x:is>
      </x:c>
      <x:c r="H258" s="37" t="inlineStr">
        <x:is>
          <x:t xml:space="preserve">Pe. Weber (volumes) · vol. 16</x:t>
        </x:is>
      </x:c>
      <x:c r="I258" s="37" t="inlineStr">
        <x:is>
          <x:t xml:space="preserve">Canto dos volumes</x:t>
        </x:is>
      </x:c>
      <x:c r="J258" s="38" t="inlineStr">
        <x:is>
          <x:t xml:space="preserve">abrir partitura</x:t>
        </x:is>
      </x:c>
    </x:row>
    <x:row r="259" s="29" customFormat="1" ht="23.850000381469727" customHeight="1">
      <x:c r="A259" s="33" t="n"/>
      <x:c r="B259" s="33" t="inlineStr">
        <x:is>
          <x:t xml:space="preserve">16,15</x:t>
        </x:is>
      </x:c>
      <x:c r="C259" s="33" t="n"/>
      <x:c r="D259" s="33" t="n"/>
      <x:c r="E259" s="33" t="n"/>
      <x:c r="F259" s="34" t="inlineStr">
        <x:is>
          <x:t xml:space="preserve">Missão</x:t>
        </x:is>
      </x:c>
      <x:c r="G259" s="34" t="inlineStr">
        <x:is>
          <x:t xml:space="preserve">Aleluia! Ide pelo mundo</x:t>
        </x:is>
      </x:c>
      <x:c r="H259" s="34" t="inlineStr">
        <x:is>
          <x:t xml:space="preserve">Pe. Weber (volumes) · vol. 29</x:t>
        </x:is>
      </x:c>
      <x:c r="I259" s="34" t="inlineStr">
        <x:is>
          <x:t xml:space="preserve">Canto dos volumes</x:t>
        </x:is>
      </x:c>
      <x:c r="J259" s="35" t="inlineStr">
        <x:is>
          <x:t xml:space="preserve">abrir partitura</x:t>
        </x:is>
      </x:c>
    </x:row>
    <x:row r="260" s="29" customFormat="1" ht="23.850000381469727" customHeight="1">
      <x:c r="A260" s="36" t="n"/>
      <x:c r="B260" s="36" t="n"/>
      <x:c r="C260" s="36" t="inlineStr">
        <x:is>
          <x:t xml:space="preserve">1,26-38</x:t>
        </x:is>
      </x:c>
      <x:c r="D260" s="36" t="n"/>
      <x:c r="E260" s="36" t="n"/>
      <x:c r="F260" s="37" t="inlineStr">
        <x:is>
          <x:t xml:space="preserve">Advento | Anunciação</x:t>
        </x:is>
      </x:c>
      <x:c r="G260" s="37" t="inlineStr">
        <x:is>
          <x:t xml:space="preserve">Um Anjo à Virgem Santa</x:t>
        </x:is>
      </x:c>
      <x:c r="H260" s="37" t="inlineStr">
        <x:is>
          <x:t xml:space="preserve">Pe. Weber (volumes) · vol. 30</x:t>
        </x:is>
      </x:c>
      <x:c r="I260" s="37" t="inlineStr">
        <x:is>
          <x:t xml:space="preserve">Canto dos volumes</x:t>
        </x:is>
      </x:c>
      <x:c r="J260" s="38" t="inlineStr">
        <x:is>
          <x:t xml:space="preserve">abrir partitura</x:t>
        </x:is>
      </x:c>
    </x:row>
    <x:row r="261" s="29" customFormat="1" ht="23.850000381469727" customHeight="1">
      <x:c r="A261" s="33" t="n"/>
      <x:c r="B261" s="33" t="n"/>
      <x:c r="C261" s="33" t="inlineStr">
        <x:is>
          <x:t xml:space="preserve">1,28</x:t>
        </x:is>
      </x:c>
      <x:c r="D261" s="33" t="n"/>
      <x:c r="E261" s="33" t="inlineStr">
        <x:is>
          <x:t xml:space="preserve">Lc 1, 46</x:t>
        </x:is>
      </x:c>
      <x:c r="F261" s="34" t="inlineStr">
        <x:is>
          <x:t xml:space="preserve">4 Adv. B</x:t>
        </x:is>
      </x:c>
      <x:c r="G261" s="34" t="inlineStr">
        <x:is>
          <x:t xml:space="preserve">Maria, alegra-te</x:t>
        </x:is>
      </x:c>
      <x:c r="H261" s="34" t="inlineStr">
        <x:is>
          <x:t xml:space="preserve">Pe. Weber</x:t>
        </x:is>
      </x:c>
      <x:c r="I261" s="34" t="inlineStr">
        <x:is>
          <x:t xml:space="preserve">Canto do Evangelho</x:t>
        </x:is>
      </x:c>
      <x:c r="J261" s="35" t="inlineStr">
        <x:is>
          <x:t xml:space="preserve">abrir partitura</x:t>
        </x:is>
      </x:c>
    </x:row>
    <x:row r="262" s="29" customFormat="1" ht="23.850000381469727" customHeight="1">
      <x:c r="A262" s="36" t="n"/>
      <x:c r="B262" s="36" t="n"/>
      <x:c r="C262" s="36" t="inlineStr">
        <x:is>
          <x:t xml:space="preserve">1,28</x:t>
        </x:is>
      </x:c>
      <x:c r="D262" s="36" t="n"/>
      <x:c r="E262" s="36" t="n"/>
      <x:c r="F262" s="37" t="n"/>
      <x:c r="G262" s="37" t="inlineStr">
        <x:is>
          <x:t xml:space="preserve">Maria, cheia de graça... e da Palavra de Deus</x:t>
        </x:is>
      </x:c>
      <x:c r="H262" s="37" t="inlineStr">
        <x:is>
          <x:t xml:space="preserve">Pe. Weber (volumes) · vol. 7</x:t>
        </x:is>
      </x:c>
      <x:c r="I262" s="37" t="inlineStr">
        <x:is>
          <x:t xml:space="preserve">Canto dos volumes</x:t>
        </x:is>
      </x:c>
      <x:c r="J262" s="38" t="inlineStr">
        <x:is>
          <x:t xml:space="preserve">abrir partitura</x:t>
        </x:is>
      </x:c>
    </x:row>
    <x:row r="263" s="29" customFormat="1" ht="23.850000381469727" customHeight="1">
      <x:c r="A263" s="33" t="n"/>
      <x:c r="B263" s="33" t="n"/>
      <x:c r="C263" s="33" t="inlineStr">
        <x:is>
          <x:t xml:space="preserve">1,28.42</x:t>
        </x:is>
      </x:c>
      <x:c r="D263" s="33" t="n"/>
      <x:c r="E263" s="33" t="n"/>
      <x:c r="F263" s="34" t="n"/>
      <x:c r="G263" s="34" t="inlineStr">
        <x:is>
          <x:t xml:space="preserve">Ave Maria II</x:t>
        </x:is>
      </x:c>
      <x:c r="H263" s="34" t="inlineStr">
        <x:is>
          <x:t xml:space="preserve">Pe. Weber (volumes) · vol. 11</x:t>
        </x:is>
      </x:c>
      <x:c r="I263" s="34" t="inlineStr">
        <x:is>
          <x:t xml:space="preserve">Canto dos volumes</x:t>
        </x:is>
      </x:c>
      <x:c r="J263" s="35" t="inlineStr">
        <x:is>
          <x:t xml:space="preserve">abrir partitura</x:t>
        </x:is>
      </x:c>
    </x:row>
    <x:row r="264" s="29" customFormat="1" ht="23.850000381469727" customHeight="1">
      <x:c r="A264" s="36" t="n"/>
      <x:c r="B264" s="36" t="n"/>
      <x:c r="C264" s="36" t="inlineStr">
        <x:is>
          <x:t xml:space="preserve">1,28.38.45</x:t>
        </x:is>
      </x:c>
      <x:c r="D264" s="36" t="n"/>
      <x:c r="E264" s="36" t="n"/>
      <x:c r="F264" s="37" t="n"/>
      <x:c r="G264" s="37" t="inlineStr">
        <x:is>
          <x:t xml:space="preserve">Eu te saúdo, cheia de graça!</x:t>
        </x:is>
      </x:c>
      <x:c r="H264" s="37" t="inlineStr">
        <x:is>
          <x:t xml:space="preserve">Pe. Weber (volumes) · vol. 16</x:t>
        </x:is>
      </x:c>
      <x:c r="I264" s="37" t="inlineStr">
        <x:is>
          <x:t xml:space="preserve">Canto dos volumes</x:t>
        </x:is>
      </x:c>
      <x:c r="J264" s="38" t="inlineStr">
        <x:is>
          <x:t xml:space="preserve">abrir partitura</x:t>
        </x:is>
      </x:c>
    </x:row>
    <x:row r="265" s="29" customFormat="1" ht="23.850000381469727" customHeight="1">
      <x:c r="A265" s="33" t="n"/>
      <x:c r="B265" s="33" t="n"/>
      <x:c r="C265" s="33" t="inlineStr">
        <x:is>
          <x:t xml:space="preserve">1,28.42</x:t>
        </x:is>
      </x:c>
      <x:c r="D265" s="33" t="n"/>
      <x:c r="E265" s="33" t="n"/>
      <x:c r="F265" s="34" t="inlineStr">
        <x:is>
          <x:t xml:space="preserve">Anunciação de Nossa Senhora</x:t>
        </x:is>
      </x:c>
      <x:c r="G265" s="34" t="inlineStr">
        <x:is>
          <x:t xml:space="preserve">Ave Maria</x:t>
        </x:is>
      </x:c>
      <x:c r="H265" s="34" t="inlineStr">
        <x:is>
          <x:t xml:space="preserve">Pe. Weber (volumes) · vol. 20</x:t>
        </x:is>
      </x:c>
      <x:c r="I265" s="34" t="inlineStr">
        <x:is>
          <x:t xml:space="preserve">Canto dos volumes</x:t>
        </x:is>
      </x:c>
      <x:c r="J265" s="35" t="inlineStr">
        <x:is>
          <x:t xml:space="preserve">abrir partitura</x:t>
        </x:is>
      </x:c>
    </x:row>
    <x:row r="266" s="29" customFormat="1" ht="23.850000381469727" customHeight="1">
      <x:c r="A266" s="33" t="n"/>
      <x:c r="B266" s="33" t="n"/>
      <x:c r="C266" s="33" t="inlineStr">
        <x:is>
          <x:t xml:space="preserve">1,28</x:t>
        </x:is>
      </x:c>
      <x:c r="D266" s="33" t="n"/>
      <x:c r="E266" s="33" t="n"/>
      <x:c r="F266" s="34" t="n"/>
      <x:c r="G266" s="34" t="inlineStr">
        <x:is>
          <x:t xml:space="preserve">Ave, Maria</x:t>
        </x:is>
      </x:c>
      <x:c r="H266" s="34" t="inlineStr">
        <x:is>
          <x:t xml:space="preserve">Pe. Weber (volumes) · vol. 4</x:t>
        </x:is>
      </x:c>
      <x:c r="I266" s="34" t="inlineStr">
        <x:is>
          <x:t xml:space="preserve">Canto dos volumes</x:t>
        </x:is>
      </x:c>
      <x:c r="J266" s="35" t="inlineStr">
        <x:is>
          <x:t xml:space="preserve">abrir partitura</x:t>
        </x:is>
      </x:c>
    </x:row>
    <x:row r="267" s="29" customFormat="1" ht="23.850000381469727" customHeight="1">
      <x:c r="A267" s="36" t="n"/>
      <x:c r="B267" s="36" t="n"/>
      <x:c r="C267" s="36" t="inlineStr">
        <x:is>
          <x:t xml:space="preserve">1,30-38</x:t>
        </x:is>
      </x:c>
      <x:c r="D267" s="36" t="n"/>
      <x:c r="E267" s="36" t="n"/>
      <x:c r="F267" s="37" t="inlineStr">
        <x:is>
          <x:t xml:space="preserve">Missa de Nossa Senhora | Comunhão</x:t>
        </x:is>
      </x:c>
      <x:c r="G267" s="37" t="inlineStr">
        <x:is>
          <x:t xml:space="preserve">Este é o pão da vida, o corpo do Senhor</x:t>
        </x:is>
      </x:c>
      <x:c r="H267" s="37" t="inlineStr">
        <x:is>
          <x:t xml:space="preserve">Pe. Weber (volumes) · vol. 27</x:t>
        </x:is>
      </x:c>
      <x:c r="I267" s="37" t="inlineStr">
        <x:is>
          <x:t xml:space="preserve">Canto dos volumes</x:t>
        </x:is>
      </x:c>
      <x:c r="J267" s="38" t="inlineStr">
        <x:is>
          <x:t xml:space="preserve">abrir partitura</x:t>
        </x:is>
      </x:c>
    </x:row>
    <x:row r="268" s="29" customFormat="1" ht="23.850000381469727" customHeight="1">
      <x:c r="A268" s="33" t="n"/>
      <x:c r="B268" s="33" t="n"/>
      <x:c r="C268" s="33" t="inlineStr">
        <x:is>
          <x:t xml:space="preserve">1,42</x:t>
        </x:is>
      </x:c>
      <x:c r="D268" s="33" t="n"/>
      <x:c r="E268" s="33" t="inlineStr">
        <x:is>
          <x:t xml:space="preserve">Lc 1, 46</x:t>
        </x:is>
      </x:c>
      <x:c r="F268" s="34" t="inlineStr">
        <x:is>
          <x:t xml:space="preserve">4 Adv. C</x:t>
        </x:is>
      </x:c>
      <x:c r="G268" s="34" t="inlineStr">
        <x:is>
          <x:t xml:space="preserve">Maria, és bendita</x:t>
        </x:is>
      </x:c>
      <x:c r="H268" s="34" t="inlineStr">
        <x:is>
          <x:t xml:space="preserve">Pe. Weber</x:t>
        </x:is>
      </x:c>
      <x:c r="I268" s="34" t="inlineStr">
        <x:is>
          <x:t xml:space="preserve">Canto do Evangelho</x:t>
        </x:is>
      </x:c>
      <x:c r="J268" s="35" t="inlineStr">
        <x:is>
          <x:t xml:space="preserve">abrir partitura</x:t>
        </x:is>
      </x:c>
    </x:row>
    <x:row r="269" s="29" customFormat="1" ht="23.850000381469727" customHeight="1">
      <x:c r="A269" s="33" t="n"/>
      <x:c r="B269" s="33" t="n"/>
      <x:c r="C269" s="33" t="inlineStr">
        <x:is>
          <x:t xml:space="preserve">1,42</x:t>
        </x:is>
      </x:c>
      <x:c r="D269" s="33" t="n"/>
      <x:c r="E269" s="33" t="n"/>
      <x:c r="F269" s="34" t="n"/>
      <x:c r="G269" s="34" t="inlineStr">
        <x:is>
          <x:t xml:space="preserve">Bendita sejais</x:t>
        </x:is>
      </x:c>
      <x:c r="H269" s="34" t="inlineStr">
        <x:is>
          <x:t xml:space="preserve">Pe. Weber (volumes) · vol. 2</x:t>
        </x:is>
      </x:c>
      <x:c r="I269" s="34" t="inlineStr">
        <x:is>
          <x:t xml:space="preserve">Canto dos volumes</x:t>
        </x:is>
      </x:c>
      <x:c r="J269" s="35" t="inlineStr">
        <x:is>
          <x:t xml:space="preserve">abrir partitura</x:t>
        </x:is>
      </x:c>
    </x:row>
    <x:row r="270" s="29" customFormat="1" ht="15" customHeight="1">
      <x:c r="A270" s="36" t="n"/>
      <x:c r="B270" s="36" t="n"/>
      <x:c r="C270" s="36" t="inlineStr">
        <x:is>
          <x:t xml:space="preserve">1,43</x:t>
        </x:is>
      </x:c>
      <x:c r="D270" s="36" t="n"/>
      <x:c r="E270" s="36" t="n"/>
      <x:c r="F270" s="37" t="n"/>
      <x:c r="G270" s="37" t="inlineStr">
        <x:is>
          <x:t xml:space="preserve">Mãe do meu Senhor e da Igreja</x:t>
        </x:is>
      </x:c>
      <x:c r="H270" s="37" t="inlineStr">
        <x:is>
          <x:t xml:space="preserve">Pe. Weber (volumes) · vol. 10</x:t>
        </x:is>
      </x:c>
      <x:c r="I270" s="37" t="inlineStr">
        <x:is>
          <x:t xml:space="preserve">Canto dos volumes</x:t>
        </x:is>
      </x:c>
      <x:c r="J270" s="38" t="inlineStr">
        <x:is>
          <x:t xml:space="preserve">abrir partitura</x:t>
        </x:is>
      </x:c>
    </x:row>
    <x:row r="271" s="29" customFormat="1" ht="23.850000381469727" customHeight="1">
      <x:c r="A271" s="33" t="n"/>
      <x:c r="B271" s="33" t="n"/>
      <x:c r="C271" s="33" t="inlineStr">
        <x:is>
          <x:t xml:space="preserve">1,45; 11,28</x:t>
        </x:is>
      </x:c>
      <x:c r="D271" s="33" t="n"/>
      <x:c r="E271" s="33" t="n"/>
      <x:c r="F271" s="34" t="n"/>
      <x:c r="G271" s="34" t="inlineStr">
        <x:is>
          <x:t xml:space="preserve">Ouviste a Palavra de Deus</x:t>
        </x:is>
      </x:c>
      <x:c r="H271" s="34" t="inlineStr">
        <x:is>
          <x:t xml:space="preserve">Pe. Weber (volumes) · vol. 14</x:t>
        </x:is>
      </x:c>
      <x:c r="I271" s="34" t="inlineStr">
        <x:is>
          <x:t xml:space="preserve">Canto dos volumes</x:t>
        </x:is>
      </x:c>
      <x:c r="J271" s="35" t="inlineStr">
        <x:is>
          <x:t xml:space="preserve">abrir partitura</x:t>
        </x:is>
      </x:c>
    </x:row>
    <x:row r="272" s="29" customFormat="1" ht="23.850000381469727" customHeight="1">
      <x:c r="A272" s="36" t="n"/>
      <x:c r="B272" s="36" t="n"/>
      <x:c r="C272" s="36" t="inlineStr">
        <x:is>
          <x:t xml:space="preserve">1,46-55</x:t>
        </x:is>
      </x:c>
      <x:c r="D272" s="36" t="n"/>
      <x:c r="E272" s="36" t="inlineStr">
        <x:is>
          <x:t xml:space="preserve">Lc 1,46-55</x:t>
        </x:is>
      </x:c>
      <x:c r="F272" s="37" t="n"/>
      <x:c r="G272" s="37" t="inlineStr">
        <x:is>
          <x:t xml:space="preserve">Minha alma glorifica o Senhor</x:t>
        </x:is>
      </x:c>
      <x:c r="H272" s="37" t="inlineStr">
        <x:is>
          <x:t xml:space="preserve">Pe. Weber (volumes) · vol. 8</x:t>
        </x:is>
      </x:c>
      <x:c r="I272" s="37" t="inlineStr">
        <x:is>
          <x:t xml:space="preserve">Canto dos volumes</x:t>
        </x:is>
      </x:c>
      <x:c r="J272" s="38" t="inlineStr">
        <x:is>
          <x:t xml:space="preserve">abrir partitura</x:t>
        </x:is>
      </x:c>
    </x:row>
    <x:row r="273" s="29" customFormat="1" ht="15" customHeight="1">
      <x:c r="A273" s="33" t="n"/>
      <x:c r="B273" s="33" t="n"/>
      <x:c r="C273" s="33" t="inlineStr">
        <x:is>
          <x:t xml:space="preserve">1,46-55</x:t>
        </x:is>
      </x:c>
      <x:c r="D273" s="33" t="n"/>
      <x:c r="E273" s="33" t="inlineStr">
        <x:is>
          <x:t xml:space="preserve">Lc 1,46-55</x:t>
        </x:is>
      </x:c>
      <x:c r="F273" s="34" t="n"/>
      <x:c r="G273" s="34" t="inlineStr">
        <x:is>
          <x:t xml:space="preserve">Salve, ó Santa Mãe!</x:t>
        </x:is>
      </x:c>
      <x:c r="H273" s="34" t="inlineStr">
        <x:is>
          <x:t xml:space="preserve">Pe. Weber (volumes) · vol. 11</x:t>
        </x:is>
      </x:c>
      <x:c r="I273" s="34" t="inlineStr">
        <x:is>
          <x:t xml:space="preserve">Canto dos volumes</x:t>
        </x:is>
      </x:c>
      <x:c r="J273" s="35" t="inlineStr">
        <x:is>
          <x:t xml:space="preserve">abrir partitura</x:t>
        </x:is>
      </x:c>
    </x:row>
    <x:row r="274" s="29" customFormat="1" ht="23.850000381469727" customHeight="1">
      <x:c r="A274" s="36" t="n"/>
      <x:c r="B274" s="36" t="n"/>
      <x:c r="C274" s="36" t="inlineStr">
        <x:is>
          <x:t xml:space="preserve">1,46-55</x:t>
        </x:is>
      </x:c>
      <x:c r="D274" s="36" t="n"/>
      <x:c r="E274" s="36" t="inlineStr">
        <x:is>
          <x:t xml:space="preserve">Lc 1,46-55</x:t>
        </x:is>
      </x:c>
      <x:c r="F274" s="37" t="n"/>
      <x:c r="G274" s="37" t="inlineStr">
        <x:is>
          <x:t xml:space="preserve">Maria, a Mãe do Senhor</x:t>
        </x:is>
      </x:c>
      <x:c r="H274" s="37" t="inlineStr">
        <x:is>
          <x:t xml:space="preserve">Pe. Weber (volumes) · vol. 13</x:t>
        </x:is>
      </x:c>
      <x:c r="I274" s="37" t="inlineStr">
        <x:is>
          <x:t xml:space="preserve">Canto dos volumes</x:t>
        </x:is>
      </x:c>
      <x:c r="J274" s="38" t="inlineStr">
        <x:is>
          <x:t xml:space="preserve">abrir partitura</x:t>
        </x:is>
      </x:c>
    </x:row>
    <x:row r="275" s="29" customFormat="1" ht="23.850000381469727" customHeight="1">
      <x:c r="A275" s="33" t="n"/>
      <x:c r="B275" s="33" t="n"/>
      <x:c r="C275" s="33" t="inlineStr">
        <x:is>
          <x:t xml:space="preserve">1,46-55</x:t>
        </x:is>
      </x:c>
      <x:c r="D275" s="33" t="n"/>
      <x:c r="E275" s="33" t="inlineStr">
        <x:is>
          <x:t xml:space="preserve">Lc 1,46-55</x:t>
        </x:is>
      </x:c>
      <x:c r="F275" s="34" t="inlineStr">
        <x:is>
          <x:t xml:space="preserve">Festas de Maria | Saudação</x:t>
        </x:is>
      </x:c>
      <x:c r="G275" s="34" t="inlineStr">
        <x:is>
          <x:t xml:space="preserve">Com os anjos de Deus</x:t>
        </x:is>
      </x:c>
      <x:c r="H275" s="34" t="inlineStr">
        <x:is>
          <x:t xml:space="preserve">Pe. Weber (volumes) · vol. 13</x:t>
        </x:is>
      </x:c>
      <x:c r="I275" s="34" t="inlineStr">
        <x:is>
          <x:t xml:space="preserve">Canto dos volumes</x:t>
        </x:is>
      </x:c>
      <x:c r="J275" s="35" t="inlineStr">
        <x:is>
          <x:t xml:space="preserve">abrir partitura</x:t>
        </x:is>
      </x:c>
    </x:row>
    <x:row r="276" s="29" customFormat="1" ht="15" customHeight="1">
      <x:c r="A276" s="36" t="n"/>
      <x:c r="B276" s="36" t="n"/>
      <x:c r="C276" s="36" t="inlineStr">
        <x:is>
          <x:t xml:space="preserve">1,46-55</x:t>
        </x:is>
      </x:c>
      <x:c r="D276" s="36" t="n"/>
      <x:c r="E276" s="36" t="inlineStr">
        <x:is>
          <x:t xml:space="preserve">Lc 1,46-55</x:t>
        </x:is>
      </x:c>
      <x:c r="F276" s="37" t="inlineStr">
        <x:is>
          <x:t xml:space="preserve">Nossa Senhora Aparecida | Ladainha 2ª</x:t>
        </x:is>
      </x:c>
      <x:c r="G276" s="37" t="inlineStr">
        <x:is>
          <x:t xml:space="preserve">Magnificat</x:t>
        </x:is>
      </x:c>
      <x:c r="H276" s="37" t="inlineStr">
        <x:is>
          <x:t xml:space="preserve">Pe. Weber (volumes) · vol. 13</x:t>
        </x:is>
      </x:c>
      <x:c r="I276" s="37" t="inlineStr">
        <x:is>
          <x:t xml:space="preserve">Canto dos volumes</x:t>
        </x:is>
      </x:c>
      <x:c r="J276" s="38" t="inlineStr">
        <x:is>
          <x:t xml:space="preserve">abrir partitura</x:t>
        </x:is>
      </x:c>
    </x:row>
    <x:row r="277" s="29" customFormat="1" ht="23.850000381469727" customHeight="1">
      <x:c r="A277" s="33" t="n"/>
      <x:c r="B277" s="33" t="n"/>
      <x:c r="C277" s="33" t="inlineStr">
        <x:is>
          <x:t xml:space="preserve">1,46-55</x:t>
        </x:is>
      </x:c>
      <x:c r="D277" s="33" t="n"/>
      <x:c r="E277" s="33" t="inlineStr">
        <x:is>
          <x:t xml:space="preserve">Magnificat (Lc 1,46-55)</x:t>
        </x:is>
      </x:c>
      <x:c r="F277" s="34" t="n"/>
      <x:c r="G277" s="34" t="inlineStr">
        <x:is>
          <x:t xml:space="preserve">A minha alma engrandece</x:t>
        </x:is>
      </x:c>
      <x:c r="H277" s="34" t="inlineStr">
        <x:is>
          <x:t xml:space="preserve">Pe. Weber (volumes) · vol. 14</x:t>
        </x:is>
      </x:c>
      <x:c r="I277" s="34" t="inlineStr">
        <x:is>
          <x:t xml:space="preserve">Canto dos volumes</x:t>
        </x:is>
      </x:c>
      <x:c r="J277" s="35" t="inlineStr">
        <x:is>
          <x:t xml:space="preserve">abrir partitura</x:t>
        </x:is>
      </x:c>
    </x:row>
    <x:row r="278" s="29" customFormat="1" ht="23.850000381469727" customHeight="1">
      <x:c r="A278" s="36" t="n"/>
      <x:c r="B278" s="36" t="n"/>
      <x:c r="C278" s="36" t="inlineStr">
        <x:is>
          <x:t xml:space="preserve">1,46-55</x:t>
        </x:is>
      </x:c>
      <x:c r="D278" s="36" t="n"/>
      <x:c r="E278" s="36" t="inlineStr">
        <x:is>
          <x:t xml:space="preserve">Lc 1,46-55</x:t>
        </x:is>
      </x:c>
      <x:c r="F278" s="37" t="inlineStr">
        <x:is>
          <x:t xml:space="preserve">Maria | Magnificat</x:t>
        </x:is>
      </x:c>
      <x:c r="G278" s="37" t="inlineStr">
        <x:is>
          <x:t xml:space="preserve">Minh'alma glorifica o Senhor</x:t>
        </x:is>
      </x:c>
      <x:c r="H278" s="37" t="inlineStr">
        <x:is>
          <x:t xml:space="preserve">Pe. Weber (volumes) · vol. 17</x:t>
        </x:is>
      </x:c>
      <x:c r="I278" s="37" t="inlineStr">
        <x:is>
          <x:t xml:space="preserve">Canto dos volumes</x:t>
        </x:is>
      </x:c>
      <x:c r="J278" s="38" t="inlineStr">
        <x:is>
          <x:t xml:space="preserve">abrir partitura</x:t>
        </x:is>
      </x:c>
    </x:row>
    <x:row r="279" s="29" customFormat="1" ht="15" customHeight="1">
      <x:c r="A279" s="33" t="n"/>
      <x:c r="B279" s="33" t="n"/>
      <x:c r="C279" s="33" t="inlineStr">
        <x:is>
          <x:t xml:space="preserve">1,46-55</x:t>
        </x:is>
      </x:c>
      <x:c r="D279" s="33" t="n"/>
      <x:c r="E279" s="33" t="inlineStr">
        <x:is>
          <x:t xml:space="preserve">Lc 1,46-55</x:t>
        </x:is>
      </x:c>
      <x:c r="F279" s="34" t="n"/>
      <x:c r="G279" s="34" t="inlineStr">
        <x:is>
          <x:t xml:space="preserve">Deus te salve, ó Maria!</x:t>
        </x:is>
      </x:c>
      <x:c r="H279" s="34" t="inlineStr">
        <x:is>
          <x:t xml:space="preserve">Pe. Weber (volumes) · vol. 19</x:t>
        </x:is>
      </x:c>
      <x:c r="I279" s="34" t="inlineStr">
        <x:is>
          <x:t xml:space="preserve">Canto dos volumes</x:t>
        </x:is>
      </x:c>
      <x:c r="J279" s="35" t="inlineStr">
        <x:is>
          <x:t xml:space="preserve">abrir partitura</x:t>
        </x:is>
      </x:c>
    </x:row>
    <x:row r="280" s="29" customFormat="1" ht="23.850000381469727" customHeight="1">
      <x:c r="A280" s="36" t="n"/>
      <x:c r="B280" s="36" t="n"/>
      <x:c r="C280" s="36" t="inlineStr">
        <x:is>
          <x:t xml:space="preserve">1,46-55</x:t>
        </x:is>
      </x:c>
      <x:c r="D280" s="36" t="n"/>
      <x:c r="E280" s="36" t="n"/>
      <x:c r="F280" s="37" t="n"/>
      <x:c r="G280" s="37" t="inlineStr">
        <x:is>
          <x:t xml:space="preserve">Maria o Magnificat cantou</x:t>
        </x:is>
      </x:c>
      <x:c r="H280" s="37" t="inlineStr">
        <x:is>
          <x:t xml:space="preserve">Pe. Weber (volumes) · vol. 22</x:t>
        </x:is>
      </x:c>
      <x:c r="I280" s="37" t="inlineStr">
        <x:is>
          <x:t xml:space="preserve">Canto dos volumes</x:t>
        </x:is>
      </x:c>
      <x:c r="J280" s="38" t="inlineStr">
        <x:is>
          <x:t xml:space="preserve">abrir partitura</x:t>
        </x:is>
      </x:c>
    </x:row>
    <x:row r="281" s="29" customFormat="1" ht="15" customHeight="1">
      <x:c r="A281" s="33" t="n"/>
      <x:c r="B281" s="33" t="n"/>
      <x:c r="C281" s="33" t="inlineStr">
        <x:is>
          <x:t xml:space="preserve">1,48</x:t>
        </x:is>
      </x:c>
      <x:c r="D281" s="33" t="n"/>
      <x:c r="E281" s="33" t="n"/>
      <x:c r="F281" s="34" t="inlineStr">
        <x:is>
          <x:t xml:space="preserve">Maria</x:t>
        </x:is>
      </x:c>
      <x:c r="G281" s="34" t="inlineStr">
        <x:is>
          <x:t xml:space="preserve">Todas as gerações</x:t>
        </x:is>
      </x:c>
      <x:c r="H281" s="34" t="inlineStr">
        <x:is>
          <x:t xml:space="preserve">Pe. Weber (volumes) · vol. 15</x:t>
        </x:is>
      </x:c>
      <x:c r="I281" s="34" t="inlineStr">
        <x:is>
          <x:t xml:space="preserve">Canto dos volumes</x:t>
        </x:is>
      </x:c>
      <x:c r="J281" s="35" t="inlineStr">
        <x:is>
          <x:t xml:space="preserve">abrir partitura</x:t>
        </x:is>
      </x:c>
    </x:row>
    <x:row r="282" s="29" customFormat="1" ht="23.850000381469727" customHeight="1">
      <x:c r="A282" s="36" t="n"/>
      <x:c r="B282" s="36" t="n"/>
      <x:c r="C282" s="36" t="inlineStr">
        <x:is>
          <x:t xml:space="preserve">1,49</x:t>
        </x:is>
      </x:c>
      <x:c r="D282" s="36" t="n"/>
      <x:c r="E282" s="36" t="inlineStr">
        <x:is>
          <x:t xml:space="preserve">Magnificat (Lc 1,46-55)</x:t>
        </x:is>
      </x:c>
      <x:c r="F282" s="37" t="inlineStr">
        <x:is>
          <x:t xml:space="preserve">15 de agosto - Assunção de Nª Srª | Entrada</x:t>
        </x:is>
      </x:c>
      <x:c r="G282" s="37" t="inlineStr">
        <x:is>
          <x:t xml:space="preserve">O Deus poderoso</x:t>
        </x:is>
      </x:c>
      <x:c r="H282" s="37" t="inlineStr">
        <x:is>
          <x:t xml:space="preserve">Pe. Weber (volumes) · vol. 14</x:t>
        </x:is>
      </x:c>
      <x:c r="I282" s="37" t="inlineStr">
        <x:is>
          <x:t xml:space="preserve">Canto dos volumes</x:t>
        </x:is>
      </x:c>
      <x:c r="J282" s="38" t="inlineStr">
        <x:is>
          <x:t xml:space="preserve">abrir partitura</x:t>
        </x:is>
      </x:c>
    </x:row>
    <x:row r="283" s="29" customFormat="1" ht="23.850000381469727" customHeight="1">
      <x:c r="A283" s="33" t="n"/>
      <x:c r="B283" s="33" t="n"/>
      <x:c r="C283" s="33" t="inlineStr">
        <x:is>
          <x:t xml:space="preserve">1,63.76</x:t>
        </x:is>
      </x:c>
      <x:c r="D283" s="33" t="n"/>
      <x:c r="E283" s="33" t="inlineStr">
        <x:is>
          <x:t xml:space="preserve">Sl 138</x:t>
        </x:is>
      </x:c>
      <x:c r="F283" s="34" t="inlineStr">
        <x:is>
          <x:t xml:space="preserve">João Batista</x:t>
        </x:is>
      </x:c>
      <x:c r="G283" s="34" t="inlineStr">
        <x:is>
          <x:t xml:space="preserve">João Batista é seu nome</x:t>
        </x:is>
      </x:c>
      <x:c r="H283" s="34" t="inlineStr">
        <x:is>
          <x:t xml:space="preserve">Pe. Weber</x:t>
        </x:is>
      </x:c>
      <x:c r="I283" s="34" t="inlineStr">
        <x:is>
          <x:t xml:space="preserve">Canto do Evangelho</x:t>
        </x:is>
      </x:c>
      <x:c r="J283" s="35" t="inlineStr">
        <x:is>
          <x:t xml:space="preserve">abrir partitura</x:t>
        </x:is>
      </x:c>
    </x:row>
    <x:row r="284" s="29" customFormat="1" ht="23.850000381469727" customHeight="1">
      <x:c r="A284" s="36" t="n"/>
      <x:c r="B284" s="36" t="n"/>
      <x:c r="C284" s="36" t="inlineStr">
        <x:is>
          <x:t xml:space="preserve">2,8-14</x:t>
        </x:is>
      </x:c>
      <x:c r="D284" s="36" t="n"/>
      <x:c r="E284" s="36" t="n"/>
      <x:c r="F284" s="37" t="inlineStr">
        <x:is>
          <x:t xml:space="preserve">Natal; Comunhão</x:t>
        </x:is>
      </x:c>
      <x:c r="G284" s="37" t="inlineStr">
        <x:is>
          <x:t xml:space="preserve">Missa de Natal – Comunhão: No presépio pequenino</x:t>
        </x:is>
      </x:c>
      <x:c r="H284" s="37" t="inlineStr">
        <x:is>
          <x:t xml:space="preserve">Pe. Weber (volumes) · vol. 1</x:t>
        </x:is>
      </x:c>
      <x:c r="I284" s="37" t="inlineStr">
        <x:is>
          <x:t xml:space="preserve">Canto dos volumes</x:t>
        </x:is>
      </x:c>
      <x:c r="J284" s="38" t="inlineStr">
        <x:is>
          <x:t xml:space="preserve">abrir partitura</x:t>
        </x:is>
      </x:c>
    </x:row>
    <x:row r="285" s="29" customFormat="1" ht="23.850000381469727" customHeight="1">
      <x:c r="A285" s="33" t="n"/>
      <x:c r="B285" s="33" t="n"/>
      <x:c r="C285" s="33" t="inlineStr">
        <x:is>
          <x:t xml:space="preserve">2,10-11</x:t>
        </x:is>
      </x:c>
      <x:c r="D285" s="33" t="n"/>
      <x:c r="E285" s="33" t="n"/>
      <x:c r="F285" s="34" t="inlineStr">
        <x:is>
          <x:t xml:space="preserve">Natal; Aclamação</x:t>
        </x:is>
      </x:c>
      <x:c r="G285" s="34" t="inlineStr">
        <x:is>
          <x:t xml:space="preserve">Missa de Natal – Aclamação: Uma grande alegria, aleluia!</x:t>
        </x:is>
      </x:c>
      <x:c r="H285" s="34" t="inlineStr">
        <x:is>
          <x:t xml:space="preserve">Pe. Weber (volumes) · vol. 1</x:t>
        </x:is>
      </x:c>
      <x:c r="I285" s="34" t="inlineStr">
        <x:is>
          <x:t xml:space="preserve">Canto dos volumes</x:t>
        </x:is>
      </x:c>
      <x:c r="J285" s="35" t="inlineStr">
        <x:is>
          <x:t xml:space="preserve">abrir partitura</x:t>
        </x:is>
      </x:c>
    </x:row>
    <x:row r="286" s="29" customFormat="1" ht="15" customHeight="1">
      <x:c r="A286" s="33" t="n"/>
      <x:c r="B286" s="33" t="n"/>
      <x:c r="C286" s="33" t="inlineStr">
        <x:is>
          <x:t xml:space="preserve">2,11</x:t>
        </x:is>
      </x:c>
      <x:c r="D286" s="33" t="n"/>
      <x:c r="E286" s="33" t="n"/>
      <x:c r="F286" s="34" t="n"/>
      <x:c r="G286" s="34" t="inlineStr">
        <x:is>
          <x:t xml:space="preserve">Nasceu hoje</x:t>
        </x:is>
      </x:c>
      <x:c r="H286" s="34" t="inlineStr">
        <x:is>
          <x:t xml:space="preserve">Pe. Weber (volumes) · vol. 2</x:t>
        </x:is>
      </x:c>
      <x:c r="I286" s="34" t="inlineStr">
        <x:is>
          <x:t xml:space="preserve">Canto dos volumes</x:t>
        </x:is>
      </x:c>
      <x:c r="J286" s="35" t="inlineStr">
        <x:is>
          <x:t xml:space="preserve">abrir partitura</x:t>
        </x:is>
      </x:c>
    </x:row>
    <x:row r="287" s="29" customFormat="1" ht="23.850000381469727" customHeight="1">
      <x:c r="A287" s="36" t="n"/>
      <x:c r="B287" s="36" t="n"/>
      <x:c r="C287" s="36" t="inlineStr">
        <x:is>
          <x:t xml:space="preserve">2,14</x:t>
        </x:is>
      </x:c>
      <x:c r="D287" s="36" t="n"/>
      <x:c r="E287" s="36" t="n"/>
      <x:c r="F287" s="37" t="inlineStr">
        <x:is>
          <x:t xml:space="preserve">Natal; Entrada</x:t>
        </x:is>
      </x:c>
      <x:c r="G287" s="37" t="inlineStr">
        <x:is>
          <x:t xml:space="preserve">Missa de Natal – Entrada: Aleluia, glória a Deus!</x:t>
        </x:is>
      </x:c>
      <x:c r="H287" s="37" t="inlineStr">
        <x:is>
          <x:t xml:space="preserve">Pe. Weber (volumes) · vol. 1</x:t>
        </x:is>
      </x:c>
      <x:c r="I287" s="37" t="inlineStr">
        <x:is>
          <x:t xml:space="preserve">Canto dos volumes</x:t>
        </x:is>
      </x:c>
      <x:c r="J287" s="38" t="inlineStr">
        <x:is>
          <x:t xml:space="preserve">abrir partitura</x:t>
        </x:is>
      </x:c>
    </x:row>
    <x:row r="288" s="29" customFormat="1" ht="15" customHeight="1">
      <x:c r="A288" s="33" t="n"/>
      <x:c r="B288" s="33" t="n"/>
      <x:c r="C288" s="33" t="inlineStr">
        <x:is>
          <x:t xml:space="preserve">2,14</x:t>
        </x:is>
      </x:c>
      <x:c r="D288" s="33" t="n"/>
      <x:c r="E288" s="33" t="n"/>
      <x:c r="F288" s="34" t="n"/>
      <x:c r="G288" s="34" t="inlineStr">
        <x:is>
          <x:t xml:space="preserve">Glória, aleluia!</x:t>
        </x:is>
      </x:c>
      <x:c r="H288" s="34" t="inlineStr">
        <x:is>
          <x:t xml:space="preserve">Pe. Weber (volumes) · vol. 10</x:t>
        </x:is>
      </x:c>
      <x:c r="I288" s="34" t="inlineStr">
        <x:is>
          <x:t xml:space="preserve">Canto dos volumes</x:t>
        </x:is>
      </x:c>
      <x:c r="J288" s="35" t="inlineStr">
        <x:is>
          <x:t xml:space="preserve">abrir partitura</x:t>
        </x:is>
      </x:c>
    </x:row>
    <x:row r="289" s="29" customFormat="1" ht="23.850000381469727" customHeight="1">
      <x:c r="A289" s="36" t="n"/>
      <x:c r="B289" s="36" t="n"/>
      <x:c r="C289" s="36" t="inlineStr">
        <x:is>
          <x:t xml:space="preserve">2,14</x:t>
        </x:is>
      </x:c>
      <x:c r="D289" s="36" t="n"/>
      <x:c r="E289" s="36" t="n"/>
      <x:c r="F289" s="37" t="inlineStr">
        <x:is>
          <x:t xml:space="preserve">Natal</x:t>
        </x:is>
      </x:c>
      <x:c r="G289" s="37" t="inlineStr">
        <x:is>
          <x:t xml:space="preserve">Vinde, cristãos, vinde à porfia</x:t>
        </x:is>
      </x:c>
      <x:c r="H289" s="37" t="inlineStr">
        <x:is>
          <x:t xml:space="preserve">Pe. Weber (volumes) · vol. 14</x:t>
        </x:is>
      </x:c>
      <x:c r="I289" s="37" t="inlineStr">
        <x:is>
          <x:t xml:space="preserve">Canto dos volumes</x:t>
        </x:is>
      </x:c>
      <x:c r="J289" s="38" t="inlineStr">
        <x:is>
          <x:t xml:space="preserve">abrir partitura</x:t>
        </x:is>
      </x:c>
    </x:row>
    <x:row r="290" s="29" customFormat="1" ht="23.850000381469727" customHeight="1">
      <x:c r="A290" s="33" t="n"/>
      <x:c r="B290" s="33" t="n"/>
      <x:c r="C290" s="33" t="inlineStr">
        <x:is>
          <x:t xml:space="preserve">2,16</x:t>
        </x:is>
      </x:c>
      <x:c r="D290" s="33" t="n"/>
      <x:c r="E290" s="33" t="inlineStr">
        <x:is>
          <x:t xml:space="preserve">Sl 126</x:t>
        </x:is>
      </x:c>
      <x:c r="F290" s="34" t="inlineStr">
        <x:is>
          <x:t xml:space="preserve">Sagrada família | Entrada</x:t>
        </x:is>
      </x:c>
      <x:c r="G290" s="34" t="inlineStr">
        <x:is>
          <x:t xml:space="preserve">Os pastores vieram depressa</x:t>
        </x:is>
      </x:c>
      <x:c r="H290" s="34" t="inlineStr">
        <x:is>
          <x:t xml:space="preserve">Pe. Weber (volumes) · vol. 16</x:t>
        </x:is>
      </x:c>
      <x:c r="I290" s="34" t="inlineStr">
        <x:is>
          <x:t xml:space="preserve">Canto dos volumes</x:t>
        </x:is>
      </x:c>
      <x:c r="J290" s="35" t="inlineStr">
        <x:is>
          <x:t xml:space="preserve">abrir partitura</x:t>
        </x:is>
      </x:c>
    </x:row>
    <x:row r="291" s="29" customFormat="1" ht="23.850000381469727" customHeight="1">
      <x:c r="A291" s="36" t="n"/>
      <x:c r="B291" s="36" t="n"/>
      <x:c r="C291" s="36" t="inlineStr">
        <x:is>
          <x:t xml:space="preserve">2,19</x:t>
        </x:is>
      </x:c>
      <x:c r="D291" s="36" t="n"/>
      <x:c r="E291" s="36" t="n"/>
      <x:c r="F291" s="37" t="n"/>
      <x:c r="G291" s="37" t="inlineStr">
        <x:is>
          <x:t xml:space="preserve">Maria ouve e guarda a Palavra de Deus</x:t>
        </x:is>
      </x:c>
      <x:c r="H291" s="37" t="inlineStr">
        <x:is>
          <x:t xml:space="preserve">Pe. Weber (volumes) · vol. 7</x:t>
        </x:is>
      </x:c>
      <x:c r="I291" s="37" t="inlineStr">
        <x:is>
          <x:t xml:space="preserve">Canto dos volumes</x:t>
        </x:is>
      </x:c>
      <x:c r="J291" s="38" t="inlineStr">
        <x:is>
          <x:t xml:space="preserve">abrir partitura</x:t>
        </x:is>
      </x:c>
    </x:row>
    <x:row r="292" s="29" customFormat="1" ht="23.850000381469727" customHeight="1">
      <x:c r="A292" s="33" t="n"/>
      <x:c r="B292" s="33" t="n"/>
      <x:c r="C292" s="33" t="inlineStr">
        <x:is>
          <x:t xml:space="preserve">2,22-35</x:t>
        </x:is>
      </x:c>
      <x:c r="D292" s="33" t="n"/>
      <x:c r="E292" s="33" t="n"/>
      <x:c r="F292" s="34" t="n"/>
      <x:c r="G292" s="34" t="inlineStr">
        <x:is>
          <x:t xml:space="preserve">Sobe a Jerusalém</x:t>
        </x:is>
      </x:c>
      <x:c r="H292" s="34" t="inlineStr">
        <x:is>
          <x:t xml:space="preserve">Pe. Weber (volumes) · vol. 1</x:t>
        </x:is>
      </x:c>
      <x:c r="I292" s="34" t="inlineStr">
        <x:is>
          <x:t xml:space="preserve">Canto dos volumes</x:t>
        </x:is>
      </x:c>
      <x:c r="J292" s="35" t="inlineStr">
        <x:is>
          <x:t xml:space="preserve">abrir partitura</x:t>
        </x:is>
      </x:c>
    </x:row>
    <x:row r="293" s="29" customFormat="1" ht="23.850000381469727" customHeight="1">
      <x:c r="A293" s="36" t="n"/>
      <x:c r="B293" s="36" t="n"/>
      <x:c r="C293" s="36" t="inlineStr">
        <x:is>
          <x:t xml:space="preserve">2,28-32</x:t>
        </x:is>
      </x:c>
      <x:c r="D293" s="36" t="n"/>
      <x:c r="E293" s="36" t="inlineStr">
        <x:is>
          <x:t xml:space="preserve">Lc 2,29-32</x:t>
        </x:is>
      </x:c>
      <x:c r="F293" s="37" t="inlineStr">
        <x:is>
          <x:t xml:space="preserve">Apresentação do Senhor</x:t>
        </x:is>
      </x:c>
      <x:c r="G293" s="37" t="inlineStr">
        <x:is>
          <x:t xml:space="preserve">Jesus, Luz das nações</x:t>
        </x:is>
      </x:c>
      <x:c r="H293" s="37" t="inlineStr">
        <x:is>
          <x:t xml:space="preserve">Pe. Weber (volumes) · vol. 13</x:t>
        </x:is>
      </x:c>
      <x:c r="I293" s="37" t="inlineStr">
        <x:is>
          <x:t xml:space="preserve">Canto dos volumes</x:t>
        </x:is>
      </x:c>
      <x:c r="J293" s="38" t="inlineStr">
        <x:is>
          <x:t xml:space="preserve">abrir partitura</x:t>
        </x:is>
      </x:c>
    </x:row>
    <x:row r="294" s="29" customFormat="1" ht="23.850000381469727" customHeight="1">
      <x:c r="A294" s="33" t="n"/>
      <x:c r="B294" s="33" t="n"/>
      <x:c r="C294" s="33" t="inlineStr">
        <x:is>
          <x:t xml:space="preserve">2,29-32</x:t>
        </x:is>
      </x:c>
      <x:c r="D294" s="33" t="n"/>
      <x:c r="E294" s="33" t="inlineStr">
        <x:is>
          <x:t xml:space="preserve">Lc 2,29-32</x:t>
        </x:is>
      </x:c>
      <x:c r="F294" s="34" t="n"/>
      <x:c r="G294" s="34" t="inlineStr">
        <x:is>
          <x:t xml:space="preserve">Cântico de Simeão</x:t>
        </x:is>
      </x:c>
      <x:c r="H294" s="34" t="inlineStr">
        <x:is>
          <x:t xml:space="preserve">Pe. Weber (volumes) · vol. 11</x:t>
        </x:is>
      </x:c>
      <x:c r="I294" s="34" t="inlineStr">
        <x:is>
          <x:t xml:space="preserve">Canto dos volumes</x:t>
        </x:is>
      </x:c>
      <x:c r="J294" s="35" t="inlineStr">
        <x:is>
          <x:t xml:space="preserve">abrir partitura</x:t>
        </x:is>
      </x:c>
    </x:row>
    <x:row r="295" s="29" customFormat="1" ht="15" customHeight="1">
      <x:c r="A295" s="36" t="n"/>
      <x:c r="B295" s="36" t="n"/>
      <x:c r="C295" s="36" t="inlineStr">
        <x:is>
          <x:t xml:space="preserve">2,29-32</x:t>
        </x:is>
      </x:c>
      <x:c r="D295" s="36" t="n"/>
      <x:c r="E295" s="36" t="inlineStr">
        <x:is>
          <x:t xml:space="preserve">Lc 2,29-32</x:t>
        </x:is>
      </x:c>
      <x:c r="F295" s="37" t="inlineStr">
        <x:is>
          <x:t xml:space="preserve">Apresentação do Senhor</x:t>
        </x:is>
      </x:c>
      <x:c r="G295" s="37" t="inlineStr">
        <x:is>
          <x:t xml:space="preserve">O ancião toma o Menino</x:t>
        </x:is>
      </x:c>
      <x:c r="H295" s="37" t="inlineStr">
        <x:is>
          <x:t xml:space="preserve">Pe. Weber (volumes) · vol. 15</x:t>
        </x:is>
      </x:c>
      <x:c r="I295" s="37" t="inlineStr">
        <x:is>
          <x:t xml:space="preserve">Canto dos volumes</x:t>
        </x:is>
      </x:c>
      <x:c r="J295" s="38" t="inlineStr">
        <x:is>
          <x:t xml:space="preserve">abrir partitura</x:t>
        </x:is>
      </x:c>
    </x:row>
    <x:row r="296" s="29" customFormat="1" ht="23.850000381469727" customHeight="1">
      <x:c r="A296" s="33" t="n"/>
      <x:c r="B296" s="33" t="n"/>
      <x:c r="C296" s="33" t="inlineStr">
        <x:is>
          <x:t xml:space="preserve">2,29-32</x:t>
        </x:is>
      </x:c>
      <x:c r="D296" s="33" t="n"/>
      <x:c r="E296" s="33" t="inlineStr">
        <x:is>
          <x:t xml:space="preserve">Lc 2,29-32</x:t>
        </x:is>
      </x:c>
      <x:c r="F296" s="34" t="inlineStr">
        <x:is>
          <x:t xml:space="preserve">02 de Fevereiro | Entrada</x:t>
        </x:is>
      </x:c>
      <x:c r="G296" s="34" t="inlineStr">
        <x:is>
          <x:t xml:space="preserve">Apresentação do Senhor (Lc 2,29-32)</x:t>
        </x:is>
      </x:c>
      <x:c r="H296" s="34" t="inlineStr">
        <x:is>
          <x:t xml:space="preserve">Pe. Weber (volumes) · vol. 23</x:t>
        </x:is>
      </x:c>
      <x:c r="I296" s="34" t="inlineStr">
        <x:is>
          <x:t xml:space="preserve">Canto dos volumes</x:t>
        </x:is>
      </x:c>
      <x:c r="J296" s="35" t="inlineStr">
        <x:is>
          <x:t xml:space="preserve">abrir partitura</x:t>
        </x:is>
      </x:c>
    </x:row>
    <x:row r="297" s="29" customFormat="1" ht="15" customHeight="1">
      <x:c r="A297" s="36" t="n"/>
      <x:c r="B297" s="36" t="n"/>
      <x:c r="C297" s="36" t="inlineStr">
        <x:is>
          <x:t xml:space="preserve">2,40</x:t>
        </x:is>
      </x:c>
      <x:c r="D297" s="36" t="n"/>
      <x:c r="E297" s="36" t="inlineStr">
        <x:is>
          <x:t xml:space="preserve">Sl 83</x:t>
        </x:is>
      </x:c>
      <x:c r="F297" s="37" t="inlineStr">
        <x:is>
          <x:t xml:space="preserve">Natal</x:t>
        </x:is>
      </x:c>
      <x:c r="G297" s="37" t="inlineStr">
        <x:is>
          <x:t xml:space="preserve">O menino crescia</x:t>
        </x:is>
      </x:c>
      <x:c r="H297" s="37" t="inlineStr">
        <x:is>
          <x:t xml:space="preserve">Pe. Weber</x:t>
        </x:is>
      </x:c>
      <x:c r="I297" s="37" t="inlineStr">
        <x:is>
          <x:t xml:space="preserve">Canto do Evangelho</x:t>
        </x:is>
      </x:c>
      <x:c r="J297" s="38" t="inlineStr">
        <x:is>
          <x:t xml:space="preserve">abrir partitura</x:t>
        </x:is>
      </x:c>
    </x:row>
    <x:row r="298" s="29" customFormat="1" ht="23.850000381469727" customHeight="1">
      <x:c r="A298" s="33" t="n"/>
      <x:c r="B298" s="33" t="n"/>
      <x:c r="C298" s="33" t="inlineStr">
        <x:is>
          <x:t xml:space="preserve">2,48-49</x:t>
        </x:is>
      </x:c>
      <x:c r="D298" s="33" t="n"/>
      <x:c r="E298" s="33" t="n"/>
      <x:c r="F298" s="34" t="n"/>
      <x:c r="G298" s="34" t="inlineStr">
        <x:is>
          <x:t xml:space="preserve">Família: Pais e filhos...</x:t>
        </x:is>
      </x:c>
      <x:c r="H298" s="34" t="inlineStr">
        <x:is>
          <x:t xml:space="preserve">Pe. Weber (volumes) · vol. 9</x:t>
        </x:is>
      </x:c>
      <x:c r="I298" s="34" t="inlineStr">
        <x:is>
          <x:t xml:space="preserve">Canto dos volumes</x:t>
        </x:is>
      </x:c>
      <x:c r="J298" s="35" t="inlineStr">
        <x:is>
          <x:t xml:space="preserve">abrir partitura</x:t>
        </x:is>
      </x:c>
    </x:row>
    <x:row r="299" s="29" customFormat="1" ht="23.850000381469727" customHeight="1">
      <x:c r="A299" s="36" t="n"/>
      <x:c r="B299" s="36" t="n"/>
      <x:c r="C299" s="36" t="inlineStr">
        <x:is>
          <x:t xml:space="preserve">2,51</x:t>
        </x:is>
      </x:c>
      <x:c r="D299" s="36" t="n"/>
      <x:c r="E299" s="36" t="n"/>
      <x:c r="F299" s="37" t="n"/>
      <x:c r="G299" s="37" t="inlineStr">
        <x:is>
          <x:t xml:space="preserve">Guarda a Palavra</x:t>
        </x:is>
      </x:c>
      <x:c r="H299" s="37" t="inlineStr">
        <x:is>
          <x:t xml:space="preserve">Pe. Weber (volumes) · vol. 8</x:t>
        </x:is>
      </x:c>
      <x:c r="I299" s="37" t="inlineStr">
        <x:is>
          <x:t xml:space="preserve">Canto dos volumes</x:t>
        </x:is>
      </x:c>
      <x:c r="J299" s="38" t="inlineStr">
        <x:is>
          <x:t xml:space="preserve">abrir partitura</x:t>
        </x:is>
      </x:c>
    </x:row>
    <x:row r="300" s="29" customFormat="1" ht="23.850000381469727" customHeight="1">
      <x:c r="A300" s="33" t="n"/>
      <x:c r="B300" s="33" t="n"/>
      <x:c r="C300" s="33" t="inlineStr">
        <x:is>
          <x:t xml:space="preserve">3,22</x:t>
        </x:is>
      </x:c>
      <x:c r="D300" s="33" t="n"/>
      <x:c r="E300" s="33" t="n"/>
      <x:c r="F300" s="34" t="n"/>
      <x:c r="G300" s="34" t="inlineStr">
        <x:is>
          <x:t xml:space="preserve">Uma voz do céu ressoa</x:t>
        </x:is>
      </x:c>
      <x:c r="H300" s="34" t="inlineStr">
        <x:is>
          <x:t xml:space="preserve">Pe. Weber (volumes) · vol. 2</x:t>
        </x:is>
      </x:c>
      <x:c r="I300" s="34" t="inlineStr">
        <x:is>
          <x:t xml:space="preserve">Canto dos volumes</x:t>
        </x:is>
      </x:c>
      <x:c r="J300" s="35" t="inlineStr">
        <x:is>
          <x:t xml:space="preserve">abrir partitura</x:t>
        </x:is>
      </x:c>
    </x:row>
    <x:row r="301" s="29" customFormat="1" ht="23.850000381469727" customHeight="1">
      <x:c r="A301" s="33" t="n"/>
      <x:c r="B301" s="33" t="n"/>
      <x:c r="C301" s="33" t="inlineStr">
        <x:is>
          <x:t xml:space="preserve">4,10</x:t>
        </x:is>
      </x:c>
      <x:c r="D301" s="33" t="n"/>
      <x:c r="E301" s="33" t="n"/>
      <x:c r="F301" s="34" t="n"/>
      <x:c r="G301" s="34" t="inlineStr">
        <x:is>
          <x:t xml:space="preserve">O Senhor mandou seus anjos</x:t>
        </x:is>
      </x:c>
      <x:c r="H301" s="34" t="inlineStr">
        <x:is>
          <x:t xml:space="preserve">Pe. Weber (volumes) · vol. 2</x:t>
        </x:is>
      </x:c>
      <x:c r="I301" s="34" t="inlineStr">
        <x:is>
          <x:t xml:space="preserve">Canto dos volumes</x:t>
        </x:is>
      </x:c>
      <x:c r="J301" s="35" t="inlineStr">
        <x:is>
          <x:t xml:space="preserve">abrir partitura</x:t>
        </x:is>
      </x:c>
    </x:row>
    <x:row r="302" s="29" customFormat="1" ht="23.850000381469727" customHeight="1">
      <x:c r="A302" s="33" t="n"/>
      <x:c r="B302" s="33" t="n"/>
      <x:c r="C302" s="33" t="inlineStr">
        <x:is>
          <x:t xml:space="preserve">4,18</x:t>
        </x:is>
      </x:c>
      <x:c r="D302" s="33" t="n"/>
      <x:c r="E302" s="33" t="inlineStr">
        <x:is>
          <x:t xml:space="preserve">Sl 142</x:t>
        </x:is>
      </x:c>
      <x:c r="F302" s="34" t="inlineStr">
        <x:is>
          <x:t xml:space="preserve">3. C</x:t>
        </x:is>
      </x:c>
      <x:c r="G302" s="34" t="inlineStr">
        <x:is>
          <x:t xml:space="preserve">O Espírito de Deus repousa</x:t>
        </x:is>
      </x:c>
      <x:c r="H302" s="34" t="inlineStr">
        <x:is>
          <x:t xml:space="preserve">Pe. Weber</x:t>
        </x:is>
      </x:c>
      <x:c r="I302" s="34" t="inlineStr">
        <x:is>
          <x:t xml:space="preserve">Canto do Evangelho</x:t>
        </x:is>
      </x:c>
      <x:c r="J302" s="35" t="inlineStr">
        <x:is>
          <x:t xml:space="preserve">abrir partitura</x:t>
        </x:is>
      </x:c>
    </x:row>
    <x:row r="303" s="29" customFormat="1" ht="23.850000381469727" customHeight="1">
      <x:c r="A303" s="36" t="n"/>
      <x:c r="B303" s="36" t="n"/>
      <x:c r="C303" s="36" t="inlineStr">
        <x:is>
          <x:t xml:space="preserve">4,18</x:t>
        </x:is>
      </x:c>
      <x:c r="D303" s="36" t="n"/>
      <x:c r="E303" s="36" t="inlineStr">
        <x:is>
          <x:t xml:space="preserve">AT 33</x:t>
        </x:is>
      </x:c>
      <x:c r="F303" s="37" t="inlineStr">
        <x:is>
          <x:t xml:space="preserve">3. C</x:t>
        </x:is>
      </x:c>
      <x:c r="G303" s="37" t="inlineStr">
        <x:is>
          <x:t xml:space="preserve">O Espírito do Senhor me ungiu para anunciar a Boa Nova aos pobres</x:t>
        </x:is>
      </x:c>
      <x:c r="H303" s="37" t="inlineStr">
        <x:is>
          <x:t xml:space="preserve">Abadia da Ressurreição</x:t>
        </x:is>
      </x:c>
      <x:c r="I303" s="37" t="inlineStr">
        <x:is>
          <x:t xml:space="preserve">Antífona das oferendas</x:t>
        </x:is>
      </x:c>
      <x:c r="J303" s="38" t="inlineStr">
        <x:is>
          <x:t xml:space="preserve">abrir partitura</x:t>
        </x:is>
      </x:c>
    </x:row>
    <x:row r="304" s="29" customFormat="1" ht="23.850000381469727" customHeight="1">
      <x:c r="A304" s="33" t="n"/>
      <x:c r="B304" s="33" t="n"/>
      <x:c r="C304" s="33" t="inlineStr">
        <x:is>
          <x:t xml:space="preserve">4,18-19</x:t>
        </x:is>
      </x:c>
      <x:c r="D304" s="33" t="n"/>
      <x:c r="E304" s="33" t="n"/>
      <x:c r="F304" s="34" t="inlineStr">
        <x:is>
          <x:t xml:space="preserve">Missão de Cristo | Evangelização</x:t>
        </x:is>
      </x:c>
      <x:c r="G304" s="34" t="inlineStr">
        <x:is>
          <x:t xml:space="preserve">O Espírito do Senhor repousa sobre mim</x:t>
        </x:is>
      </x:c>
      <x:c r="H304" s="34" t="inlineStr">
        <x:is>
          <x:t xml:space="preserve">Pe. Weber (volumes) · vol. 15</x:t>
        </x:is>
      </x:c>
      <x:c r="I304" s="34" t="inlineStr">
        <x:is>
          <x:t xml:space="preserve">Canto dos volumes</x:t>
        </x:is>
      </x:c>
      <x:c r="J304" s="35" t="inlineStr">
        <x:is>
          <x:t xml:space="preserve">abrir partitura</x:t>
        </x:is>
      </x:c>
    </x:row>
    <x:row r="305" s="29" customFormat="1" ht="23.850000381469727" customHeight="1">
      <x:c r="A305" s="33" t="n"/>
      <x:c r="B305" s="33" t="n"/>
      <x:c r="C305" s="33" t="inlineStr">
        <x:is>
          <x:t xml:space="preserve">4,24</x:t>
        </x:is>
      </x:c>
      <x:c r="D305" s="33" t="n"/>
      <x:c r="E305" s="33" t="n"/>
      <x:c r="F305" s="34" t="n"/>
      <x:c r="G305" s="34" t="inlineStr">
        <x:is>
          <x:t xml:space="preserve">O profeta rejeitado pelos homens e aceito por Deus</x:t>
        </x:is>
      </x:c>
      <x:c r="H305" s="34" t="inlineStr">
        <x:is>
          <x:t xml:space="preserve">Pe. Weber (volumes) · vol. 2</x:t>
        </x:is>
      </x:c>
      <x:c r="I305" s="34" t="inlineStr">
        <x:is>
          <x:t xml:space="preserve">Canto dos volumes</x:t>
        </x:is>
      </x:c>
      <x:c r="J305" s="35" t="inlineStr">
        <x:is>
          <x:t xml:space="preserve">abrir partitura</x:t>
        </x:is>
      </x:c>
    </x:row>
    <x:row r="306" s="29" customFormat="1" ht="15" customHeight="1">
      <x:c r="A306" s="36" t="n"/>
      <x:c r="B306" s="36" t="n"/>
      <x:c r="C306" s="36" t="inlineStr">
        <x:is>
          <x:t xml:space="preserve">5,5</x:t>
        </x:is>
      </x:c>
      <x:c r="D306" s="36" t="n"/>
      <x:c r="E306" s="36" t="inlineStr">
        <x:is>
          <x:t xml:space="preserve">Sl 148</x:t>
        </x:is>
      </x:c>
      <x:c r="F306" s="37" t="inlineStr">
        <x:is>
          <x:t xml:space="preserve">5. C</x:t>
        </x:is>
      </x:c>
      <x:c r="G306" s="37" t="inlineStr">
        <x:is>
          <x:t xml:space="preserve">Ó Mestre, trabalhamos toda a noite</x:t>
        </x:is>
      </x:c>
      <x:c r="H306" s="37" t="inlineStr">
        <x:is>
          <x:t xml:space="preserve">Pe. Weber</x:t>
        </x:is>
      </x:c>
      <x:c r="I306" s="37" t="inlineStr">
        <x:is>
          <x:t xml:space="preserve">Canto do Evangelho</x:t>
        </x:is>
      </x:c>
      <x:c r="J306" s="38" t="inlineStr">
        <x:is>
          <x:t xml:space="preserve">abrir partitura</x:t>
        </x:is>
      </x:c>
    </x:row>
    <x:row r="307" s="29" customFormat="1" ht="15" customHeight="1">
      <x:c r="A307" s="33" t="n"/>
      <x:c r="B307" s="33" t="n"/>
      <x:c r="C307" s="33" t="inlineStr">
        <x:is>
          <x:t xml:space="preserve">5,8</x:t>
        </x:is>
      </x:c>
      <x:c r="D307" s="33" t="n"/>
      <x:c r="E307" s="33" t="inlineStr">
        <x:is>
          <x:t xml:space="preserve">Sl 144</x:t>
        </x:is>
      </x:c>
      <x:c r="F307" s="34" t="inlineStr">
        <x:is>
          <x:t xml:space="preserve">5. C</x:t>
        </x:is>
      </x:c>
      <x:c r="G307" s="34" t="inlineStr">
        <x:is>
          <x:t xml:space="preserve">Afastai-vos de mim, Senhor, porque sou um homem pecador!</x:t>
        </x:is>
      </x:c>
      <x:c r="H307" s="34" t="inlineStr">
        <x:is>
          <x:t xml:space="preserve">Abadia da Ressurreição</x:t>
        </x:is>
      </x:c>
      <x:c r="I307" s="34" t="inlineStr">
        <x:is>
          <x:t xml:space="preserve">Antífona das oferendas</x:t>
        </x:is>
      </x:c>
      <x:c r="J307" s="35" t="inlineStr">
        <x:is>
          <x:t xml:space="preserve">abrir partitura</x:t>
        </x:is>
      </x:c>
    </x:row>
    <x:row r="308" s="29" customFormat="1" ht="23.850000381469727" customHeight="1">
      <x:c r="A308" s="33" t="n"/>
      <x:c r="B308" s="33" t="n"/>
      <x:c r="C308" s="33" t="inlineStr">
        <x:is>
          <x:t xml:space="preserve">6,44</x:t>
        </x:is>
      </x:c>
      <x:c r="D308" s="33" t="n"/>
      <x:c r="E308" s="33" t="n"/>
      <x:c r="F308" s="34" t="n"/>
      <x:c r="G308" s="34" t="inlineStr">
        <x:is>
          <x:t xml:space="preserve">Pelos frutos se conhece a árvore</x:t>
        </x:is>
      </x:c>
      <x:c r="H308" s="34" t="inlineStr">
        <x:is>
          <x:t xml:space="preserve">Pe. Weber (volumes) · vol. 2</x:t>
        </x:is>
      </x:c>
      <x:c r="I308" s="34" t="inlineStr">
        <x:is>
          <x:t xml:space="preserve">Canto dos volumes</x:t>
        </x:is>
      </x:c>
      <x:c r="J308" s="35" t="inlineStr">
        <x:is>
          <x:t xml:space="preserve">abrir partitura</x:t>
        </x:is>
      </x:c>
    </x:row>
    <x:row r="309" s="29" customFormat="1" ht="15" customHeight="1">
      <x:c r="A309" s="36" t="n"/>
      <x:c r="B309" s="36" t="n"/>
      <x:c r="C309" s="36" t="inlineStr">
        <x:is>
          <x:t xml:space="preserve">7,11-15</x:t>
        </x:is>
      </x:c>
      <x:c r="D309" s="36" t="n"/>
      <x:c r="E309" s="36" t="inlineStr">
        <x:is>
          <x:t xml:space="preserve">Sl 22</x:t>
        </x:is>
      </x:c>
      <x:c r="F309" s="37" t="inlineStr">
        <x:is>
          <x:t xml:space="preserve">10. C</x:t>
        </x:is>
      </x:c>
      <x:c r="G309" s="37" t="inlineStr">
        <x:is>
          <x:t xml:space="preserve">Às portas de Naim, Jesus reconfortou a mãe viúva</x:t>
        </x:is>
      </x:c>
      <x:c r="H309" s="37" t="inlineStr">
        <x:is>
          <x:t xml:space="preserve">Abadia da Ressurreição</x:t>
        </x:is>
      </x:c>
      <x:c r="I309" s="37" t="inlineStr">
        <x:is>
          <x:t xml:space="preserve">Antífona das oferendas</x:t>
        </x:is>
      </x:c>
      <x:c r="J309" s="38" t="inlineStr">
        <x:is>
          <x:t xml:space="preserve">abrir partitura</x:t>
        </x:is>
      </x:c>
    </x:row>
    <x:row r="310" s="29" customFormat="1" ht="15" customHeight="1">
      <x:c r="A310" s="33" t="n"/>
      <x:c r="B310" s="33" t="n"/>
      <x:c r="C310" s="33" t="inlineStr">
        <x:is>
          <x:t xml:space="preserve">7,14</x:t>
        </x:is>
      </x:c>
      <x:c r="D310" s="33" t="n"/>
      <x:c r="E310" s="33" t="inlineStr">
        <x:is>
          <x:t xml:space="preserve">Sl 29</x:t>
        </x:is>
      </x:c>
      <x:c r="F310" s="34" t="inlineStr">
        <x:is>
          <x:t xml:space="preserve">10. C</x:t>
        </x:is>
      </x:c>
      <x:c r="G310" s="34" t="inlineStr">
        <x:is>
          <x:t xml:space="preserve">Levanta-te, jovem</x:t>
        </x:is>
      </x:c>
      <x:c r="H310" s="34" t="inlineStr">
        <x:is>
          <x:t xml:space="preserve">Pe. Weber</x:t>
        </x:is>
      </x:c>
      <x:c r="I310" s="34" t="inlineStr">
        <x:is>
          <x:t xml:space="preserve">Canto do Evangelho</x:t>
        </x:is>
      </x:c>
      <x:c r="J310" s="35" t="inlineStr">
        <x:is>
          <x:t xml:space="preserve">abrir partitura</x:t>
        </x:is>
      </x:c>
    </x:row>
    <x:row r="311" s="29" customFormat="1" ht="23.850000381469727" customHeight="1">
      <x:c r="A311" s="36" t="n"/>
      <x:c r="B311" s="36" t="n"/>
      <x:c r="C311" s="36" t="inlineStr">
        <x:is>
          <x:t xml:space="preserve">7,36-50</x:t>
        </x:is>
      </x:c>
      <x:c r="D311" s="36" t="n"/>
      <x:c r="E311" s="36" t="n"/>
      <x:c r="F311" s="37" t="inlineStr">
        <x:is>
          <x:t xml:space="preserve">Penitencial</x:t>
        </x:is>
      </x:c>
      <x:c r="G311" s="37" t="inlineStr">
        <x:is>
          <x:t xml:space="preserve">Tanto que esperou</x:t>
        </x:is>
      </x:c>
      <x:c r="H311" s="37" t="inlineStr">
        <x:is>
          <x:t xml:space="preserve">Pe. Weber (volumes) · vol. 1</x:t>
        </x:is>
      </x:c>
      <x:c r="I311" s="37" t="inlineStr">
        <x:is>
          <x:t xml:space="preserve">Canto dos volumes</x:t>
        </x:is>
      </x:c>
      <x:c r="J311" s="38" t="inlineStr">
        <x:is>
          <x:t xml:space="preserve">abrir partitura</x:t>
        </x:is>
      </x:c>
    </x:row>
    <x:row r="312" s="29" customFormat="1" ht="15" customHeight="1">
      <x:c r="A312" s="33" t="n"/>
      <x:c r="B312" s="33" t="n"/>
      <x:c r="C312" s="33" t="inlineStr">
        <x:is>
          <x:t xml:space="preserve">7,47</x:t>
        </x:is>
      </x:c>
      <x:c r="D312" s="33" t="n"/>
      <x:c r="E312" s="33" t="inlineStr">
        <x:is>
          <x:t xml:space="preserve">Sl 129</x:t>
        </x:is>
      </x:c>
      <x:c r="F312" s="34" t="inlineStr">
        <x:is>
          <x:t xml:space="preserve">11. C</x:t>
        </x:is>
      </x:c>
      <x:c r="G312" s="34" t="inlineStr">
        <x:is>
          <x:t xml:space="preserve">Seus muitos pecados</x:t>
        </x:is>
      </x:c>
      <x:c r="H312" s="34" t="inlineStr">
        <x:is>
          <x:t xml:space="preserve">Pe. Weber</x:t>
        </x:is>
      </x:c>
      <x:c r="I312" s="34" t="inlineStr">
        <x:is>
          <x:t xml:space="preserve">Canto do Evangelho</x:t>
        </x:is>
      </x:c>
      <x:c r="J312" s="35" t="inlineStr">
        <x:is>
          <x:t xml:space="preserve">abrir partitura</x:t>
        </x:is>
      </x:c>
    </x:row>
    <x:row r="313" s="29" customFormat="1" ht="23.850000381469727" customHeight="1">
      <x:c r="A313" s="36" t="n"/>
      <x:c r="B313" s="36" t="n"/>
      <x:c r="C313" s="36" t="inlineStr">
        <x:is>
          <x:t xml:space="preserve">7,47-48</x:t>
        </x:is>
      </x:c>
      <x:c r="D313" s="36" t="n"/>
      <x:c r="E313" s="36" t="inlineStr">
        <x:is>
          <x:t xml:space="preserve">Sl 31</x:t>
        </x:is>
      </x:c>
      <x:c r="F313" s="37" t="inlineStr">
        <x:is>
          <x:t xml:space="preserve">11. C</x:t>
        </x:is>
      </x:c>
      <x:c r="G313" s="37" t="inlineStr">
        <x:is>
          <x:t xml:space="preserve">Mulher, teus pecados estão perdoados, porque muito amaste</x:t>
        </x:is>
      </x:c>
      <x:c r="H313" s="37" t="inlineStr">
        <x:is>
          <x:t xml:space="preserve">Abadia da Ressurreição</x:t>
        </x:is>
      </x:c>
      <x:c r="I313" s="37" t="inlineStr">
        <x:is>
          <x:t xml:space="preserve">Antífona das oferendas</x:t>
        </x:is>
      </x:c>
      <x:c r="J313" s="38" t="inlineStr">
        <x:is>
          <x:t xml:space="preserve">abrir partitura</x:t>
        </x:is>
      </x:c>
    </x:row>
    <x:row r="314" s="29" customFormat="1" ht="23.850000381469727" customHeight="1">
      <x:c r="A314" s="33" t="n"/>
      <x:c r="B314" s="33" t="n"/>
      <x:c r="C314" s="33" t="inlineStr">
        <x:is>
          <x:t xml:space="preserve">8,15</x:t>
        </x:is>
      </x:c>
      <x:c r="D314" s="33" t="n"/>
      <x:c r="E314" s="33" t="n"/>
      <x:c r="F314" s="34" t="n"/>
      <x:c r="G314" s="34" t="inlineStr">
        <x:is>
          <x:t xml:space="preserve">Guarda a Palavra</x:t>
        </x:is>
      </x:c>
      <x:c r="H314" s="34" t="inlineStr">
        <x:is>
          <x:t xml:space="preserve">Pe. Weber (volumes) · vol. 12</x:t>
        </x:is>
      </x:c>
      <x:c r="I314" s="34" t="inlineStr">
        <x:is>
          <x:t xml:space="preserve">Canto dos volumes</x:t>
        </x:is>
      </x:c>
      <x:c r="J314" s="35" t="inlineStr">
        <x:is>
          <x:t xml:space="preserve">abrir partitura</x:t>
        </x:is>
      </x:c>
    </x:row>
    <x:row r="315" s="29" customFormat="1" ht="15" customHeight="1">
      <x:c r="A315" s="36" t="n"/>
      <x:c r="B315" s="36" t="n"/>
      <x:c r="C315" s="36" t="inlineStr">
        <x:is>
          <x:t xml:space="preserve">8,15</x:t>
        </x:is>
      </x:c>
      <x:c r="D315" s="36" t="n"/>
      <x:c r="E315" s="36" t="n"/>
      <x:c r="F315" s="37" t="n"/>
      <x:c r="G315" s="37" t="inlineStr">
        <x:is>
          <x:t xml:space="preserve">Guarda a Palavra de Deus</x:t>
        </x:is>
      </x:c>
      <x:c r="H315" s="37" t="inlineStr">
        <x:is>
          <x:t xml:space="preserve">Pe. Weber (volumes) · vol. 12</x:t>
        </x:is>
      </x:c>
      <x:c r="I315" s="37" t="inlineStr">
        <x:is>
          <x:t xml:space="preserve">Canto dos volumes</x:t>
        </x:is>
      </x:c>
      <x:c r="J315" s="38" t="inlineStr">
        <x:is>
          <x:t xml:space="preserve">abrir partitura</x:t>
        </x:is>
      </x:c>
    </x:row>
    <x:row r="316" s="29" customFormat="1" ht="15" customHeight="1">
      <x:c r="A316" s="33" t="n"/>
      <x:c r="B316" s="33" t="n"/>
      <x:c r="C316" s="33" t="inlineStr">
        <x:is>
          <x:t xml:space="preserve">9,22</x:t>
        </x:is>
      </x:c>
      <x:c r="D316" s="33" t="n"/>
      <x:c r="E316" s="33" t="n"/>
      <x:c r="F316" s="34" t="n"/>
      <x:c r="G316" s="34" t="inlineStr">
        <x:is>
          <x:t xml:space="preserve">O mistério pascal da morte e ressurreição de Cristo</x:t>
        </x:is>
      </x:c>
      <x:c r="H316" s="34" t="inlineStr">
        <x:is>
          <x:t xml:space="preserve">Pe. Weber (volumes) · vol. 2</x:t>
        </x:is>
      </x:c>
      <x:c r="I316" s="34" t="inlineStr">
        <x:is>
          <x:t xml:space="preserve">Canto dos volumes</x:t>
        </x:is>
      </x:c>
      <x:c r="J316" s="35" t="inlineStr">
        <x:is>
          <x:t xml:space="preserve">abrir partitura</x:t>
        </x:is>
      </x:c>
    </x:row>
    <x:row r="317" s="29" customFormat="1" ht="23.850000381469727" customHeight="1">
      <x:c r="A317" s="33" t="n"/>
      <x:c r="B317" s="33" t="n"/>
      <x:c r="C317" s="33" t="inlineStr">
        <x:is>
          <x:t xml:space="preserve">9,35</x:t>
        </x:is>
      </x:c>
      <x:c r="D317" s="33" t="n"/>
      <x:c r="E317" s="33" t="n"/>
      <x:c r="F317" s="34" t="n"/>
      <x:c r="G317" s="34" t="inlineStr">
        <x:is>
          <x:t xml:space="preserve">Uma voz do céu ressoa</x:t>
        </x:is>
      </x:c>
      <x:c r="H317" s="34" t="inlineStr">
        <x:is>
          <x:t xml:space="preserve">Pe. Weber (volumes) · vol. 2</x:t>
        </x:is>
      </x:c>
      <x:c r="I317" s="34" t="inlineStr">
        <x:is>
          <x:t xml:space="preserve">Canto dos volumes</x:t>
        </x:is>
      </x:c>
      <x:c r="J317" s="35" t="inlineStr">
        <x:is>
          <x:t xml:space="preserve">abrir partitura</x:t>
        </x:is>
      </x:c>
    </x:row>
    <x:row r="318" s="29" customFormat="1" ht="15" customHeight="1">
      <x:c r="A318" s="33" t="n"/>
      <x:c r="B318" s="33" t="n"/>
      <x:c r="C318" s="33" t="inlineStr">
        <x:is>
          <x:t xml:space="preserve">9,62</x:t>
        </x:is>
      </x:c>
      <x:c r="D318" s="33" t="n"/>
      <x:c r="E318" s="33" t="inlineStr">
        <x:is>
          <x:t xml:space="preserve">Sl 83</x:t>
        </x:is>
      </x:c>
      <x:c r="F318" s="34" t="inlineStr">
        <x:is>
          <x:t xml:space="preserve">13. C</x:t>
        </x:is>
      </x:c>
      <x:c r="G318" s="34" t="inlineStr">
        <x:is>
          <x:t xml:space="preserve">Quem põe a mão no arado e olha para trás não serve para o Reino</x:t>
        </x:is>
      </x:c>
      <x:c r="H318" s="34" t="inlineStr">
        <x:is>
          <x:t xml:space="preserve">Abadia da Ressurreição</x:t>
        </x:is>
      </x:c>
      <x:c r="I318" s="34" t="inlineStr">
        <x:is>
          <x:t xml:space="preserve">Antífona das oferendas</x:t>
        </x:is>
      </x:c>
      <x:c r="J318" s="35" t="inlineStr">
        <x:is>
          <x:t xml:space="preserve">abrir partitura</x:t>
        </x:is>
      </x:c>
    </x:row>
    <x:row r="319" s="29" customFormat="1" ht="23.850000381469727" customHeight="1">
      <x:c r="A319" s="36" t="n"/>
      <x:c r="B319" s="36" t="n"/>
      <x:c r="C319" s="36" t="inlineStr">
        <x:is>
          <x:t xml:space="preserve">10,33</x:t>
        </x:is>
      </x:c>
      <x:c r="D319" s="36" t="n"/>
      <x:c r="E319" s="36" t="inlineStr">
        <x:is>
          <x:t xml:space="preserve">Sl 40</x:t>
        </x:is>
      </x:c>
      <x:c r="F319" s="37" t="inlineStr">
        <x:is>
          <x:t xml:space="preserve">15. C</x:t>
        </x:is>
      </x:c>
      <x:c r="G319" s="37" t="inlineStr">
        <x:is>
          <x:t xml:space="preserve">O bom samaritano</x:t>
        </x:is>
      </x:c>
      <x:c r="H319" s="37" t="inlineStr">
        <x:is>
          <x:t xml:space="preserve">Pe. Weber</x:t>
        </x:is>
      </x:c>
      <x:c r="I319" s="37" t="inlineStr">
        <x:is>
          <x:t xml:space="preserve">Canto do Evangelho</x:t>
        </x:is>
      </x:c>
      <x:c r="J319" s="38" t="inlineStr">
        <x:is>
          <x:t xml:space="preserve">abrir partitura</x:t>
        </x:is>
      </x:c>
    </x:row>
    <x:row r="320" s="29" customFormat="1" ht="15" customHeight="1">
      <x:c r="A320" s="33" t="n"/>
      <x:c r="B320" s="33" t="n"/>
      <x:c r="C320" s="33" t="inlineStr">
        <x:is>
          <x:t xml:space="preserve">10,35</x:t>
        </x:is>
      </x:c>
      <x:c r="D320" s="33" t="n"/>
      <x:c r="E320" s="33" t="inlineStr">
        <x:is>
          <x:t xml:space="preserve">Sl 102</x:t>
        </x:is>
      </x:c>
      <x:c r="F320" s="34" t="inlineStr">
        <x:is>
          <x:t xml:space="preserve">15. C</x:t>
        </x:is>
      </x:c>
      <x:c r="G320" s="34" t="inlineStr">
        <x:is>
          <x:t xml:space="preserve">Tem cuidado deste teu irmão que foi ferido</x:t>
        </x:is>
      </x:c>
      <x:c r="H320" s="34" t="inlineStr">
        <x:is>
          <x:t xml:space="preserve">Abadia da Ressurreição</x:t>
        </x:is>
      </x:c>
      <x:c r="I320" s="34" t="inlineStr">
        <x:is>
          <x:t xml:space="preserve">Antífona das oferendas</x:t>
        </x:is>
      </x:c>
      <x:c r="J320" s="35" t="inlineStr">
        <x:is>
          <x:t xml:space="preserve">abrir partitura</x:t>
        </x:is>
      </x:c>
    </x:row>
    <x:row r="321" s="29" customFormat="1" ht="23.850000381469727" customHeight="1">
      <x:c r="A321" s="36" t="n"/>
      <x:c r="B321" s="36" t="n"/>
      <x:c r="C321" s="36" t="inlineStr">
        <x:is>
          <x:t xml:space="preserve">10,42</x:t>
        </x:is>
      </x:c>
      <x:c r="D321" s="36" t="n"/>
      <x:c r="E321" s="36" t="inlineStr">
        <x:is>
          <x:t xml:space="preserve">Sl 18B</x:t>
        </x:is>
      </x:c>
      <x:c r="F321" s="37" t="inlineStr">
        <x:is>
          <x:t xml:space="preserve">16. C</x:t>
        </x:is>
      </x:c>
      <x:c r="G321" s="37" t="inlineStr">
        <x:is>
          <x:t xml:space="preserve">Maria escolheu a parte melhor</x:t>
        </x:is>
      </x:c>
      <x:c r="H321" s="37" t="inlineStr">
        <x:is>
          <x:t xml:space="preserve">Pe. Weber</x:t>
        </x:is>
      </x:c>
      <x:c r="I321" s="37" t="inlineStr">
        <x:is>
          <x:t xml:space="preserve">Canto do Evangelho</x:t>
        </x:is>
      </x:c>
      <x:c r="J321" s="38" t="inlineStr">
        <x:is>
          <x:t xml:space="preserve">abrir partitura</x:t>
        </x:is>
      </x:c>
    </x:row>
    <x:row r="322" s="29" customFormat="1" ht="23.850000381469727" customHeight="1">
      <x:c r="A322" s="33" t="n"/>
      <x:c r="B322" s="33" t="n"/>
      <x:c r="C322" s="33" t="inlineStr">
        <x:is>
          <x:t xml:space="preserve">10,42</x:t>
        </x:is>
      </x:c>
      <x:c r="D322" s="33" t="n"/>
      <x:c r="E322" s="33" t="inlineStr">
        <x:is>
          <x:t xml:space="preserve">Sl 18</x:t>
        </x:is>
      </x:c>
      <x:c r="F322" s="34" t="inlineStr">
        <x:is>
          <x:t xml:space="preserve">16. C</x:t>
        </x:is>
      </x:c>
      <x:c r="G322" s="34" t="inlineStr">
        <x:is>
          <x:t xml:space="preserve">Só uma coisa vos é necessária</x:t>
        </x:is>
      </x:c>
      <x:c r="H322" s="34" t="inlineStr">
        <x:is>
          <x:t xml:space="preserve">Abadia da Ressurreição</x:t>
        </x:is>
      </x:c>
      <x:c r="I322" s="34" t="inlineStr">
        <x:is>
          <x:t xml:space="preserve">Antífona das oferendas</x:t>
        </x:is>
      </x:c>
      <x:c r="J322" s="35" t="inlineStr">
        <x:is>
          <x:t xml:space="preserve">abrir partitura</x:t>
        </x:is>
      </x:c>
    </x:row>
    <x:row r="323" s="29" customFormat="1" ht="23.850000381469727" customHeight="1">
      <x:c r="A323" s="33" t="n"/>
      <x:c r="B323" s="33" t="n"/>
      <x:c r="C323" s="33" t="inlineStr">
        <x:is>
          <x:t xml:space="preserve">10,42</x:t>
        </x:is>
      </x:c>
      <x:c r="D323" s="33" t="n"/>
      <x:c r="E323" s="33" t="n"/>
      <x:c r="F323" s="34" t="n"/>
      <x:c r="G323" s="34" t="inlineStr">
        <x:is>
          <x:t xml:space="preserve">Maria escolheu a parte melhor</x:t>
        </x:is>
      </x:c>
      <x:c r="H323" s="34" t="inlineStr">
        <x:is>
          <x:t xml:space="preserve">Pe. Weber (volumes) · vol. 2</x:t>
        </x:is>
      </x:c>
      <x:c r="I323" s="34" t="inlineStr">
        <x:is>
          <x:t xml:space="preserve">Canto dos volumes</x:t>
        </x:is>
      </x:c>
      <x:c r="J323" s="35" t="inlineStr">
        <x:is>
          <x:t xml:space="preserve">abrir partitura</x:t>
        </x:is>
      </x:c>
    </x:row>
    <x:row r="324" s="29" customFormat="1" ht="15" customHeight="1">
      <x:c r="A324" s="33" t="n"/>
      <x:c r="B324" s="33" t="n"/>
      <x:c r="C324" s="33" t="inlineStr">
        <x:is>
          <x:t xml:space="preserve">11,1</x:t>
        </x:is>
      </x:c>
      <x:c r="D324" s="33" t="n"/>
      <x:c r="E324" s="33" t="n"/>
      <x:c r="F324" s="34" t="n"/>
      <x:c r="G324" s="34" t="inlineStr">
        <x:is>
          <x:t xml:space="preserve">Estando Jesus a rezar</x:t>
        </x:is>
      </x:c>
      <x:c r="H324" s="34" t="inlineStr">
        <x:is>
          <x:t xml:space="preserve">Pe. Weber (volumes) · vol. 2</x:t>
        </x:is>
      </x:c>
      <x:c r="I324" s="34" t="inlineStr">
        <x:is>
          <x:t xml:space="preserve">Canto dos volumes</x:t>
        </x:is>
      </x:c>
      <x:c r="J324" s="35" t="inlineStr">
        <x:is>
          <x:t xml:space="preserve">abrir partitura</x:t>
        </x:is>
      </x:c>
    </x:row>
    <x:row r="325" s="29" customFormat="1" ht="23.850000381469727" customHeight="1">
      <x:c r="A325" s="36" t="n"/>
      <x:c r="B325" s="36" t="n"/>
      <x:c r="C325" s="36" t="inlineStr">
        <x:is>
          <x:t xml:space="preserve">11,27-28</x:t>
        </x:is>
      </x:c>
      <x:c r="D325" s="36" t="n"/>
      <x:c r="E325" s="36" t="n"/>
      <x:c r="F325" s="37" t="n"/>
      <x:c r="G325" s="37" t="inlineStr">
        <x:is>
          <x:t xml:space="preserve">Aleluia! Alguém do povo exclama</x:t>
        </x:is>
      </x:c>
      <x:c r="H325" s="37" t="inlineStr">
        <x:is>
          <x:t xml:space="preserve">Pe. Weber (volumes) · vol. 27</x:t>
        </x:is>
      </x:c>
      <x:c r="I325" s="37" t="inlineStr">
        <x:is>
          <x:t xml:space="preserve">Canto dos volumes</x:t>
        </x:is>
      </x:c>
      <x:c r="J325" s="38" t="inlineStr">
        <x:is>
          <x:t xml:space="preserve">abrir partitura</x:t>
        </x:is>
      </x:c>
    </x:row>
    <x:row r="326" s="29" customFormat="1" ht="23.850000381469727" customHeight="1">
      <x:c r="A326" s="33" t="n"/>
      <x:c r="B326" s="33" t="n"/>
      <x:c r="C326" s="33" t="inlineStr">
        <x:is>
          <x:t xml:space="preserve">11,28</x:t>
        </x:is>
      </x:c>
      <x:c r="D326" s="33" t="n"/>
      <x:c r="E326" s="33" t="n"/>
      <x:c r="F326" s="34" t="n"/>
      <x:c r="G326" s="34" t="inlineStr">
        <x:is>
          <x:t xml:space="preserve">Felizes os que ouvem a Palavra do Senhor!</x:t>
        </x:is>
      </x:c>
      <x:c r="H326" s="34" t="inlineStr">
        <x:is>
          <x:t xml:space="preserve">Pe. Weber (volumes) · vol. 26</x:t>
        </x:is>
      </x:c>
      <x:c r="I326" s="34" t="inlineStr">
        <x:is>
          <x:t xml:space="preserve">Canto dos volumes</x:t>
        </x:is>
      </x:c>
      <x:c r="J326" s="35" t="inlineStr">
        <x:is>
          <x:t xml:space="preserve">abrir partitura</x:t>
        </x:is>
      </x:c>
    </x:row>
    <x:row r="327" s="29" customFormat="1" ht="23.850000381469727" customHeight="1">
      <x:c r="A327" s="33" t="n"/>
      <x:c r="B327" s="33" t="n"/>
      <x:c r="C327" s="33" t="inlineStr">
        <x:is>
          <x:t xml:space="preserve">12,34</x:t>
        </x:is>
      </x:c>
      <x:c r="D327" s="33" t="n"/>
      <x:c r="E327" s="33" t="n"/>
      <x:c r="F327" s="34" t="n"/>
      <x:c r="G327" s="34" t="inlineStr">
        <x:is>
          <x:t xml:space="preserve">O tesouro e o coração</x:t>
        </x:is>
      </x:c>
      <x:c r="H327" s="34" t="inlineStr">
        <x:is>
          <x:t xml:space="preserve">Pe. Weber (volumes) · vol. 2</x:t>
        </x:is>
      </x:c>
      <x:c r="I327" s="34" t="inlineStr">
        <x:is>
          <x:t xml:space="preserve">Canto dos volumes</x:t>
        </x:is>
      </x:c>
      <x:c r="J327" s="35" t="inlineStr">
        <x:is>
          <x:t xml:space="preserve">abrir partitura</x:t>
        </x:is>
      </x:c>
    </x:row>
    <x:row r="328" s="29" customFormat="1" ht="23.850000381469727" customHeight="1">
      <x:c r="A328" s="33" t="n"/>
      <x:c r="B328" s="33" t="n"/>
      <x:c r="C328" s="33" t="inlineStr">
        <x:is>
          <x:t xml:space="preserve">12,49</x:t>
        </x:is>
      </x:c>
      <x:c r="D328" s="33" t="n"/>
      <x:c r="E328" s="33" t="inlineStr">
        <x:is>
          <x:t xml:space="preserve">Sl 32</x:t>
        </x:is>
      </x:c>
      <x:c r="F328" s="34" t="inlineStr">
        <x:is>
          <x:t xml:space="preserve">20. C</x:t>
        </x:is>
      </x:c>
      <x:c r="G328" s="34" t="inlineStr">
        <x:is>
          <x:t xml:space="preserve">Vim trazer o fogo à terra</x:t>
        </x:is>
      </x:c>
      <x:c r="H328" s="34" t="inlineStr">
        <x:is>
          <x:t xml:space="preserve">Abadia da Ressurreição</x:t>
        </x:is>
      </x:c>
      <x:c r="I328" s="34" t="inlineStr">
        <x:is>
          <x:t xml:space="preserve">Antífona das oferendas</x:t>
        </x:is>
      </x:c>
      <x:c r="J328" s="35" t="inlineStr">
        <x:is>
          <x:t xml:space="preserve">abrir partitura</x:t>
        </x:is>
      </x:c>
    </x:row>
    <x:row r="329" s="29" customFormat="1" ht="23.850000381469727" customHeight="1">
      <x:c r="A329" s="36" t="n"/>
      <x:c r="B329" s="36" t="n"/>
      <x:c r="C329" s="36" t="inlineStr">
        <x:is>
          <x:t xml:space="preserve">13,1-9</x:t>
        </x:is>
      </x:c>
      <x:c r="D329" s="36" t="n"/>
      <x:c r="E329" s="36" t="n"/>
      <x:c r="F329" s="37" t="n"/>
      <x:c r="G329" s="37" t="inlineStr">
        <x:is>
          <x:t xml:space="preserve">3º Domingo da Quaresma, Ano C</x:t>
        </x:is>
      </x:c>
      <x:c r="H329" s="37" t="inlineStr">
        <x:is>
          <x:t xml:space="preserve">Pe. Weber (volumes) · vol. 11</x:t>
        </x:is>
      </x:c>
      <x:c r="I329" s="37" t="inlineStr">
        <x:is>
          <x:t xml:space="preserve">Canto dos volumes</x:t>
        </x:is>
      </x:c>
      <x:c r="J329" s="38" t="inlineStr">
        <x:is>
          <x:t xml:space="preserve">abrir partitura</x:t>
        </x:is>
      </x:c>
    </x:row>
    <x:row r="330" s="29" customFormat="1" ht="15" customHeight="1">
      <x:c r="A330" s="33" t="n"/>
      <x:c r="B330" s="33" t="n"/>
      <x:c r="C330" s="33" t="inlineStr">
        <x:is>
          <x:t xml:space="preserve">13,5</x:t>
        </x:is>
      </x:c>
      <x:c r="D330" s="33" t="n"/>
      <x:c r="E330" s="33" t="n"/>
      <x:c r="F330" s="34" t="inlineStr">
        <x:is>
          <x:t xml:space="preserve">Quaresma; Penitencial</x:t>
        </x:is>
      </x:c>
      <x:c r="G330" s="34" t="inlineStr">
        <x:is>
          <x:t xml:space="preserve">Quaresma: Caminho para a Páscoa</x:t>
        </x:is>
      </x:c>
      <x:c r="H330" s="34" t="inlineStr">
        <x:is>
          <x:t xml:space="preserve">Pe. Weber (volumes) · vol. 3</x:t>
        </x:is>
      </x:c>
      <x:c r="I330" s="34" t="inlineStr">
        <x:is>
          <x:t xml:space="preserve">Canto dos volumes</x:t>
        </x:is>
      </x:c>
      <x:c r="J330" s="35" t="inlineStr">
        <x:is>
          <x:t xml:space="preserve">abrir partitura</x:t>
        </x:is>
      </x:c>
    </x:row>
    <x:row r="331" s="29" customFormat="1" ht="23.850000381469727" customHeight="1">
      <x:c r="A331" s="36" t="n"/>
      <x:c r="B331" s="36" t="n"/>
      <x:c r="C331" s="36" t="inlineStr">
        <x:is>
          <x:t xml:space="preserve">13,5</x:t>
        </x:is>
      </x:c>
      <x:c r="D331" s="36" t="n"/>
      <x:c r="E331" s="36" t="n"/>
      <x:c r="F331" s="37" t="inlineStr">
        <x:is>
          <x:t xml:space="preserve">Quaresma</x:t>
        </x:is>
      </x:c>
      <x:c r="G331" s="37" t="inlineStr">
        <x:is>
          <x:t xml:space="preserve">Quaresma: Caminho para a Páscoa</x:t>
        </x:is>
      </x:c>
      <x:c r="H331" s="37" t="inlineStr">
        <x:is>
          <x:t xml:space="preserve">Pe. Weber (volumes) · vol. 9</x:t>
        </x:is>
      </x:c>
      <x:c r="I331" s="37" t="inlineStr">
        <x:is>
          <x:t xml:space="preserve">Canto dos volumes</x:t>
        </x:is>
      </x:c>
      <x:c r="J331" s="38" t="inlineStr">
        <x:is>
          <x:t xml:space="preserve">abrir partitura</x:t>
        </x:is>
      </x:c>
    </x:row>
    <x:row r="332" s="29" customFormat="1" ht="23.850000381469727" customHeight="1">
      <x:c r="A332" s="33" t="n"/>
      <x:c r="B332" s="33" t="n"/>
      <x:c r="C332" s="33" t="inlineStr">
        <x:is>
          <x:t xml:space="preserve">13,8</x:t>
        </x:is>
      </x:c>
      <x:c r="D332" s="33" t="n"/>
      <x:c r="E332" s="33" t="inlineStr">
        <x:is>
          <x:t xml:space="preserve">Sl 102</x:t>
        </x:is>
      </x:c>
      <x:c r="F332" s="34" t="inlineStr">
        <x:is>
          <x:t xml:space="preserve">3 Quar C</x:t>
        </x:is>
      </x:c>
      <x:c r="G332" s="34" t="inlineStr">
        <x:is>
          <x:t xml:space="preserve">Senhor, deixa a figueira</x:t>
        </x:is>
      </x:c>
      <x:c r="H332" s="34" t="inlineStr">
        <x:is>
          <x:t xml:space="preserve">Pe. Weber</x:t>
        </x:is>
      </x:c>
      <x:c r="I332" s="34" t="inlineStr">
        <x:is>
          <x:t xml:space="preserve">Canto do Evangelho</x:t>
        </x:is>
      </x:c>
      <x:c r="J332" s="35" t="inlineStr">
        <x:is>
          <x:t xml:space="preserve">abrir partitura</x:t>
        </x:is>
      </x:c>
    </x:row>
    <x:row r="333" s="29" customFormat="1" ht="23.850000381469727" customHeight="1">
      <x:c r="A333" s="33" t="n"/>
      <x:c r="B333" s="33" t="n"/>
      <x:c r="C333" s="33" t="inlineStr">
        <x:is>
          <x:t xml:space="preserve">13,8</x:t>
        </x:is>
      </x:c>
      <x:c r="D333" s="33" t="n"/>
      <x:c r="E333" s="33" t="n"/>
      <x:c r="F333" s="34" t="n"/>
      <x:c r="G333" s="34" t="inlineStr">
        <x:is>
          <x:t xml:space="preserve">Senhor, deixa a figueira</x:t>
        </x:is>
      </x:c>
      <x:c r="H333" s="34" t="inlineStr">
        <x:is>
          <x:t xml:space="preserve">Pe. Weber (volumes) · vol. 2</x:t>
        </x:is>
      </x:c>
      <x:c r="I333" s="34" t="inlineStr">
        <x:is>
          <x:t xml:space="preserve">Canto dos volumes</x:t>
        </x:is>
      </x:c>
      <x:c r="J333" s="35" t="inlineStr">
        <x:is>
          <x:t xml:space="preserve">abrir partitura</x:t>
        </x:is>
      </x:c>
    </x:row>
    <x:row r="334" s="29" customFormat="1" ht="23.850000381469727" customHeight="1">
      <x:c r="A334" s="33" t="n"/>
      <x:c r="B334" s="33" t="n"/>
      <x:c r="C334" s="33" t="inlineStr">
        <x:is>
          <x:t xml:space="preserve">13,24</x:t>
        </x:is>
      </x:c>
      <x:c r="D334" s="33" t="n"/>
      <x:c r="E334" s="33" t="n"/>
      <x:c r="F334" s="34" t="n"/>
      <x:c r="G334" s="34" t="inlineStr">
        <x:is>
          <x:t xml:space="preserve">Confiança na salvação e esforço</x:t>
        </x:is>
      </x:c>
      <x:c r="H334" s="34" t="inlineStr">
        <x:is>
          <x:t xml:space="preserve">Pe. Weber (volumes) · vol. 2</x:t>
        </x:is>
      </x:c>
      <x:c r="I334" s="34" t="inlineStr">
        <x:is>
          <x:t xml:space="preserve">Canto dos volumes</x:t>
        </x:is>
      </x:c>
      <x:c r="J334" s="35" t="inlineStr">
        <x:is>
          <x:t xml:space="preserve">abrir partitura</x:t>
        </x:is>
      </x:c>
    </x:row>
    <x:row r="335" s="29" customFormat="1" ht="23.850000381469727" customHeight="1">
      <x:c r="A335" s="33" t="n"/>
      <x:c r="B335" s="33" t="n"/>
      <x:c r="C335" s="33" t="inlineStr">
        <x:is>
          <x:t xml:space="preserve">14,11</x:t>
        </x:is>
      </x:c>
      <x:c r="D335" s="33" t="n"/>
      <x:c r="E335" s="33" t="n"/>
      <x:c r="F335" s="34" t="n"/>
      <x:c r="G335" s="34" t="inlineStr">
        <x:is>
          <x:t xml:space="preserve">Orgulho e humildade</x:t>
        </x:is>
      </x:c>
      <x:c r="H335" s="34" t="inlineStr">
        <x:is>
          <x:t xml:space="preserve">Pe. Weber (volumes) · vol. 2</x:t>
        </x:is>
      </x:c>
      <x:c r="I335" s="34" t="inlineStr">
        <x:is>
          <x:t xml:space="preserve">Canto dos volumes</x:t>
        </x:is>
      </x:c>
      <x:c r="J335" s="35" t="inlineStr">
        <x:is>
          <x:t xml:space="preserve">abrir partitura</x:t>
        </x:is>
      </x:c>
    </x:row>
    <x:row r="336" s="29" customFormat="1" ht="23.850000381469727" customHeight="1">
      <x:c r="A336" s="36" t="n"/>
      <x:c r="B336" s="36" t="n"/>
      <x:c r="C336" s="36" t="inlineStr">
        <x:is>
          <x:t xml:space="preserve">14,13-14</x:t>
        </x:is>
      </x:c>
      <x:c r="D336" s="36" t="n"/>
      <x:c r="E336" s="36" t="inlineStr">
        <x:is>
          <x:t xml:space="preserve">Sl 22</x:t>
        </x:is>
      </x:c>
      <x:c r="F336" s="37" t="inlineStr">
        <x:is>
          <x:t xml:space="preserve">22. C</x:t>
        </x:is>
      </x:c>
      <x:c r="G336" s="37" t="inlineStr">
        <x:is>
          <x:t xml:space="preserve">Convida à tua mesa os pobres, e serás recompensado</x:t>
        </x:is>
      </x:c>
      <x:c r="H336" s="37" t="inlineStr">
        <x:is>
          <x:t xml:space="preserve">Abadia da Ressurreição</x:t>
        </x:is>
      </x:c>
      <x:c r="I336" s="37" t="inlineStr">
        <x:is>
          <x:t xml:space="preserve">Antífona das oferendas</x:t>
        </x:is>
      </x:c>
      <x:c r="J336" s="38" t="inlineStr">
        <x:is>
          <x:t xml:space="preserve">abrir partitura</x:t>
        </x:is>
      </x:c>
    </x:row>
    <x:row r="337" s="29" customFormat="1" ht="23.850000381469727" customHeight="1">
      <x:c r="A337" s="33" t="n"/>
      <x:c r="B337" s="33" t="n"/>
      <x:c r="C337" s="33" t="inlineStr">
        <x:is>
          <x:t xml:space="preserve">14,33</x:t>
        </x:is>
      </x:c>
      <x:c r="D337" s="33" t="n"/>
      <x:c r="E337" s="33" t="inlineStr">
        <x:is>
          <x:t xml:space="preserve">Sl 120</x:t>
        </x:is>
      </x:c>
      <x:c r="F337" s="34" t="inlineStr">
        <x:is>
          <x:t xml:space="preserve">23. C</x:t>
        </x:is>
      </x:c>
      <x:c r="G337" s="34" t="inlineStr">
        <x:is>
          <x:t xml:space="preserve">Quem não renunciar</x:t>
        </x:is>
      </x:c>
      <x:c r="H337" s="34" t="inlineStr">
        <x:is>
          <x:t xml:space="preserve">Pe. Weber</x:t>
        </x:is>
      </x:c>
      <x:c r="I337" s="34" t="inlineStr">
        <x:is>
          <x:t xml:space="preserve">Canto do Evangelho</x:t>
        </x:is>
      </x:c>
      <x:c r="J337" s="35" t="inlineStr">
        <x:is>
          <x:t xml:space="preserve">abrir partitura</x:t>
        </x:is>
      </x:c>
    </x:row>
    <x:row r="338" s="29" customFormat="1" ht="23.850000381469727" customHeight="1">
      <x:c r="A338" s="36" t="n"/>
      <x:c r="B338" s="36" t="n"/>
      <x:c r="C338" s="36" t="inlineStr">
        <x:is>
          <x:t xml:space="preserve">15,10</x:t>
        </x:is>
      </x:c>
      <x:c r="D338" s="36" t="n"/>
      <x:c r="E338" s="36" t="inlineStr">
        <x:is>
          <x:t xml:space="preserve">Sl 31</x:t>
        </x:is>
      </x:c>
      <x:c r="F338" s="37" t="inlineStr">
        <x:is>
          <x:t xml:space="preserve">24. C</x:t>
        </x:is>
      </x:c>
      <x:c r="G338" s="37" t="inlineStr">
        <x:is>
          <x:t xml:space="preserve">Haverá alegria entre os anjos de Deus por um só pecador que se converte</x:t>
        </x:is>
      </x:c>
      <x:c r="H338" s="37" t="inlineStr">
        <x:is>
          <x:t xml:space="preserve">Abadia da Ressurreição</x:t>
        </x:is>
      </x:c>
      <x:c r="I338" s="37" t="inlineStr">
        <x:is>
          <x:t xml:space="preserve">Antífona das oferendas</x:t>
        </x:is>
      </x:c>
      <x:c r="J338" s="38" t="inlineStr">
        <x:is>
          <x:t xml:space="preserve">abrir partitura</x:t>
        </x:is>
      </x:c>
    </x:row>
    <x:row r="339" s="29" customFormat="1" ht="23.850000381469727" customHeight="1">
      <x:c r="A339" s="33" t="n"/>
      <x:c r="B339" s="33" t="n"/>
      <x:c r="C339" s="33" t="inlineStr">
        <x:is>
          <x:t xml:space="preserve">15,11-32</x:t>
        </x:is>
      </x:c>
      <x:c r="D339" s="33" t="n"/>
      <x:c r="E339" s="33" t="inlineStr">
        <x:is>
          <x:t xml:space="preserve">Sl 31</x:t>
        </x:is>
      </x:c>
      <x:c r="F339" s="34" t="inlineStr">
        <x:is>
          <x:t xml:space="preserve">Comunhão | 4º Domingo da Quaresma</x:t>
        </x:is>
      </x:c>
      <x:c r="G339" s="34" t="inlineStr">
        <x:is>
          <x:t xml:space="preserve">Feliz o homem absolvido</x:t>
        </x:is>
      </x:c>
      <x:c r="H339" s="34" t="inlineStr">
        <x:is>
          <x:t xml:space="preserve">Pe. Weber (volumes) · vol. 14</x:t>
        </x:is>
      </x:c>
      <x:c r="I339" s="34" t="inlineStr">
        <x:is>
          <x:t xml:space="preserve">Canto dos volumes</x:t>
        </x:is>
      </x:c>
      <x:c r="J339" s="35" t="inlineStr">
        <x:is>
          <x:t xml:space="preserve">abrir partitura</x:t>
        </x:is>
      </x:c>
    </x:row>
    <x:row r="340" s="29" customFormat="1" ht="15" customHeight="1">
      <x:c r="A340" s="36" t="n"/>
      <x:c r="B340" s="36" t="n"/>
      <x:c r="C340" s="36" t="inlineStr">
        <x:is>
          <x:t xml:space="preserve">15,11-32</x:t>
        </x:is>
      </x:c>
      <x:c r="D340" s="36" t="n"/>
      <x:c r="E340" s="36" t="n"/>
      <x:c r="F340" s="37" t="inlineStr">
        <x:is>
          <x:t xml:space="preserve">Entrada</x:t>
        </x:is>
      </x:c>
      <x:c r="G340" s="37" t="inlineStr">
        <x:is>
          <x:t xml:space="preserve">Sabe quanto custa</x:t>
        </x:is>
      </x:c>
      <x:c r="H340" s="37" t="inlineStr">
        <x:is>
          <x:t xml:space="preserve">Pe. Weber (volumes) · vol. 19</x:t>
        </x:is>
      </x:c>
      <x:c r="I340" s="37" t="inlineStr">
        <x:is>
          <x:t xml:space="preserve">Canto dos volumes</x:t>
        </x:is>
      </x:c>
      <x:c r="J340" s="38" t="inlineStr">
        <x:is>
          <x:t xml:space="preserve">abrir partitura</x:t>
        </x:is>
      </x:c>
    </x:row>
    <x:row r="341" s="29" customFormat="1" ht="23.850000381469727" customHeight="1">
      <x:c r="A341" s="33" t="n"/>
      <x:c r="B341" s="33" t="n"/>
      <x:c r="C341" s="33" t="inlineStr">
        <x:is>
          <x:t xml:space="preserve">15,18-19</x:t>
        </x:is>
      </x:c>
      <x:c r="D341" s="33" t="n"/>
      <x:c r="E341" s="33" t="inlineStr">
        <x:is>
          <x:t xml:space="preserve">Sl 50</x:t>
        </x:is>
      </x:c>
      <x:c r="F341" s="34" t="inlineStr">
        <x:is>
          <x:t xml:space="preserve">4º Domingo da Quaresma, Ano C</x:t>
        </x:is>
      </x:c>
      <x:c r="G341" s="34" t="inlineStr">
        <x:is>
          <x:t xml:space="preserve">4º Domingo da Quaresma, Ano C</x:t>
        </x:is>
      </x:c>
      <x:c r="H341" s="34" t="inlineStr">
        <x:is>
          <x:t xml:space="preserve">Pe. Weber (volumes) · vol. 11</x:t>
        </x:is>
      </x:c>
      <x:c r="I341" s="34" t="inlineStr">
        <x:is>
          <x:t xml:space="preserve">Canto dos volumes</x:t>
        </x:is>
      </x:c>
      <x:c r="J341" s="35" t="inlineStr">
        <x:is>
          <x:t xml:space="preserve">abrir partitura</x:t>
        </x:is>
      </x:c>
    </x:row>
    <x:row r="342" s="29" customFormat="1" ht="23.850000381469727" customHeight="1">
      <x:c r="A342" s="36" t="n"/>
      <x:c r="B342" s="36" t="n"/>
      <x:c r="C342" s="36" t="inlineStr">
        <x:is>
          <x:t xml:space="preserve">15,18-20</x:t>
        </x:is>
      </x:c>
      <x:c r="D342" s="36" t="n"/>
      <x:c r="E342" s="36" t="inlineStr">
        <x:is>
          <x:t xml:space="preserve">Sl 50</x:t>
        </x:is>
      </x:c>
      <x:c r="F342" s="37" t="inlineStr">
        <x:is>
          <x:t xml:space="preserve">4º Domingo da Quaresma | 24º DTC | "O Filho pródigo"</x:t>
        </x:is>
      </x:c>
      <x:c r="G342" s="37" t="inlineStr">
        <x:is>
          <x:t xml:space="preserve">Eu vou levantar-me e voltar</x:t>
        </x:is>
      </x:c>
      <x:c r="H342" s="37" t="inlineStr">
        <x:is>
          <x:t xml:space="preserve">Pe. Weber (volumes) · vol. 14</x:t>
        </x:is>
      </x:c>
      <x:c r="I342" s="37" t="inlineStr">
        <x:is>
          <x:t xml:space="preserve">Canto dos volumes</x:t>
        </x:is>
      </x:c>
      <x:c r="J342" s="38" t="inlineStr">
        <x:is>
          <x:t xml:space="preserve">abrir partitura</x:t>
        </x:is>
      </x:c>
    </x:row>
    <x:row r="343" s="29" customFormat="1" ht="23.850000381469727" customHeight="1">
      <x:c r="A343" s="33" t="n"/>
      <x:c r="B343" s="33" t="n"/>
      <x:c r="C343" s="33" t="inlineStr">
        <x:is>
          <x:t xml:space="preserve">15,22-24</x:t>
        </x:is>
      </x:c>
      <x:c r="D343" s="33" t="n"/>
      <x:c r="E343" s="33" t="inlineStr">
        <x:is>
          <x:t xml:space="preserve">Sl 31</x:t>
        </x:is>
      </x:c>
      <x:c r="F343" s="34" t="inlineStr">
        <x:is>
          <x:t xml:space="preserve">Penitencial para comunhão</x:t>
        </x:is>
      </x:c>
      <x:c r="G343" s="34" t="inlineStr">
        <x:is>
          <x:t xml:space="preserve">Feliz o homem</x:t>
        </x:is>
      </x:c>
      <x:c r="H343" s="34" t="inlineStr">
        <x:is>
          <x:t xml:space="preserve">Pe. Weber (volumes) · vol. 1</x:t>
        </x:is>
      </x:c>
      <x:c r="I343" s="34" t="inlineStr">
        <x:is>
          <x:t xml:space="preserve">Canto dos volumes</x:t>
        </x:is>
      </x:c>
      <x:c r="J343" s="35" t="inlineStr">
        <x:is>
          <x:t xml:space="preserve">abrir partitura</x:t>
        </x:is>
      </x:c>
    </x:row>
    <x:row r="344" s="29" customFormat="1" ht="15" customHeight="1">
      <x:c r="A344" s="36" t="n"/>
      <x:c r="B344" s="36" t="n"/>
      <x:c r="C344" s="36" t="inlineStr">
        <x:is>
          <x:t xml:space="preserve">15,31-32</x:t>
        </x:is>
      </x:c>
      <x:c r="D344" s="36" t="n"/>
      <x:c r="E344" s="36" t="inlineStr">
        <x:is>
          <x:t xml:space="preserve">Sl 129</x:t>
        </x:is>
      </x:c>
      <x:c r="F344" s="37" t="n"/>
      <x:c r="G344" s="37" t="inlineStr">
        <x:is>
          <x:t xml:space="preserve">O filho que não perdoa o seu irmão, e é ciumento</x:t>
        </x:is>
      </x:c>
      <x:c r="H344" s="37" t="inlineStr">
        <x:is>
          <x:t xml:space="preserve">Pe. Weber (volumes) · vol. 11</x:t>
        </x:is>
      </x:c>
      <x:c r="I344" s="37" t="inlineStr">
        <x:is>
          <x:t xml:space="preserve">Canto dos volumes</x:t>
        </x:is>
      </x:c>
      <x:c r="J344" s="38" t="inlineStr">
        <x:is>
          <x:t xml:space="preserve">abrir partitura</x:t>
        </x:is>
      </x:c>
    </x:row>
    <x:row r="345" s="29" customFormat="1" ht="23.850000381469727" customHeight="1">
      <x:c r="A345" s="33" t="n"/>
      <x:c r="B345" s="33" t="n"/>
      <x:c r="C345" s="33" t="inlineStr">
        <x:is>
          <x:t xml:space="preserve">15,31-32</x:t>
        </x:is>
      </x:c>
      <x:c r="D345" s="33" t="n"/>
      <x:c r="E345" s="33" t="inlineStr">
        <x:is>
          <x:t xml:space="preserve">Sl 129</x:t>
        </x:is>
      </x:c>
      <x:c r="F345" s="34" t="inlineStr">
        <x:is>
          <x:t xml:space="preserve">4º Domingo da Quaresma e 24º DTC | O filho intolerante</x:t>
        </x:is>
      </x:c>
      <x:c r="G345" s="34" t="inlineStr">
        <x:is>
          <x:t xml:space="preserve">Meu filho, tu sempre estás comigo</x:t>
        </x:is>
      </x:c>
      <x:c r="H345" s="34" t="inlineStr">
        <x:is>
          <x:t xml:space="preserve">Pe. Weber (volumes) · vol. 14</x:t>
        </x:is>
      </x:c>
      <x:c r="I345" s="34" t="inlineStr">
        <x:is>
          <x:t xml:space="preserve">Canto dos volumes</x:t>
        </x:is>
      </x:c>
      <x:c r="J345" s="35" t="inlineStr">
        <x:is>
          <x:t xml:space="preserve">abrir partitura</x:t>
        </x:is>
      </x:c>
    </x:row>
    <x:row r="346" s="29" customFormat="1" ht="15" customHeight="1">
      <x:c r="A346" s="33" t="n"/>
      <x:c r="B346" s="33" t="n"/>
      <x:c r="C346" s="33" t="inlineStr">
        <x:is>
          <x:t xml:space="preserve">15,31-32</x:t>
        </x:is>
      </x:c>
      <x:c r="D346" s="33" t="n"/>
      <x:c r="E346" s="33" t="n"/>
      <x:c r="F346" s="34" t="n"/>
      <x:c r="G346" s="34" t="inlineStr">
        <x:is>
          <x:t xml:space="preserve">O Pai misericordioso</x:t>
        </x:is>
      </x:c>
      <x:c r="H346" s="34" t="inlineStr">
        <x:is>
          <x:t xml:space="preserve">Pe. Weber (volumes) · vol. 26</x:t>
        </x:is>
      </x:c>
      <x:c r="I346" s="34" t="inlineStr">
        <x:is>
          <x:t xml:space="preserve">Canto dos volumes</x:t>
        </x:is>
      </x:c>
      <x:c r="J346" s="35" t="inlineStr">
        <x:is>
          <x:t xml:space="preserve">abrir partitura</x:t>
        </x:is>
      </x:c>
    </x:row>
    <x:row r="347" s="29" customFormat="1" ht="23.850000381469727" customHeight="1">
      <x:c r="A347" s="36" t="n"/>
      <x:c r="B347" s="36" t="n"/>
      <x:c r="C347" s="36" t="inlineStr">
        <x:is>
          <x:t xml:space="preserve">15,32</x:t>
        </x:is>
      </x:c>
      <x:c r="D347" s="36" t="n"/>
      <x:c r="E347" s="36" t="inlineStr">
        <x:is>
          <x:t xml:space="preserve">Sl 33</x:t>
        </x:is>
      </x:c>
      <x:c r="F347" s="37" t="inlineStr">
        <x:is>
          <x:t xml:space="preserve">24. C</x:t>
        </x:is>
      </x:c>
      <x:c r="G347" s="37" t="inlineStr">
        <x:is>
          <x:t xml:space="preserve">É necessário festejar</x:t>
        </x:is>
      </x:c>
      <x:c r="H347" s="37" t="inlineStr">
        <x:is>
          <x:t xml:space="preserve">Pe. Weber</x:t>
        </x:is>
      </x:c>
      <x:c r="I347" s="37" t="inlineStr">
        <x:is>
          <x:t xml:space="preserve">Canto do Evangelho</x:t>
        </x:is>
      </x:c>
      <x:c r="J347" s="38" t="inlineStr">
        <x:is>
          <x:t xml:space="preserve">abrir partitura</x:t>
        </x:is>
      </x:c>
    </x:row>
    <x:row r="348" s="29" customFormat="1" ht="15" customHeight="1">
      <x:c r="A348" s="33" t="n"/>
      <x:c r="B348" s="33" t="n"/>
      <x:c r="C348" s="33" t="inlineStr">
        <x:is>
          <x:t xml:space="preserve">15,32</x:t>
        </x:is>
      </x:c>
      <x:c r="D348" s="33" t="n"/>
      <x:c r="E348" s="33" t="inlineStr">
        <x:is>
          <x:t xml:space="preserve">Sl 70</x:t>
        </x:is>
      </x:c>
      <x:c r="F348" s="34" t="inlineStr">
        <x:is>
          <x:t xml:space="preserve">4 Quar C</x:t>
        </x:is>
      </x:c>
      <x:c r="G348" s="34" t="inlineStr">
        <x:is>
          <x:t xml:space="preserve">É necessário festejar</x:t>
        </x:is>
      </x:c>
      <x:c r="H348" s="34" t="inlineStr">
        <x:is>
          <x:t xml:space="preserve">Pe. Weber</x:t>
        </x:is>
      </x:c>
      <x:c r="I348" s="34" t="inlineStr">
        <x:is>
          <x:t xml:space="preserve">Canto do Evangelho</x:t>
        </x:is>
      </x:c>
      <x:c r="J348" s="35" t="inlineStr">
        <x:is>
          <x:t xml:space="preserve">abrir partitura</x:t>
        </x:is>
      </x:c>
    </x:row>
    <x:row r="349" s="29" customFormat="1" ht="23.850000381469727" customHeight="1">
      <x:c r="A349" s="36" t="n"/>
      <x:c r="B349" s="36" t="n"/>
      <x:c r="C349" s="36" t="inlineStr">
        <x:is>
          <x:t xml:space="preserve">15,32</x:t>
        </x:is>
      </x:c>
      <x:c r="D349" s="36" t="n"/>
      <x:c r="E349" s="36" t="inlineStr">
        <x:is>
          <x:t xml:space="preserve">Sl 102</x:t>
        </x:is>
      </x:c>
      <x:c r="F349" s="37" t="inlineStr">
        <x:is>
          <x:t xml:space="preserve">4 Quar C</x:t>
        </x:is>
      </x:c>
      <x:c r="G349" s="37" t="inlineStr">
        <x:is>
          <x:t xml:space="preserve">É preciso festejar e alegrar-nos</x:t>
        </x:is>
      </x:c>
      <x:c r="H349" s="37" t="inlineStr">
        <x:is>
          <x:t xml:space="preserve">Abadia da Ressurreição</x:t>
        </x:is>
      </x:c>
      <x:c r="I349" s="37" t="inlineStr">
        <x:is>
          <x:t xml:space="preserve">Antífona de comunhão</x:t>
        </x:is>
      </x:c>
      <x:c r="J349" s="38" t="inlineStr">
        <x:is>
          <x:t xml:space="preserve">abrir partitura</x:t>
        </x:is>
      </x:c>
    </x:row>
    <x:row r="350" s="29" customFormat="1" ht="15" customHeight="1">
      <x:c r="A350" s="33" t="n"/>
      <x:c r="B350" s="33" t="n"/>
      <x:c r="C350" s="33" t="inlineStr">
        <x:is>
          <x:t xml:space="preserve">15,32</x:t>
        </x:is>
      </x:c>
      <x:c r="D350" s="33" t="n"/>
      <x:c r="E350" s="33" t="n"/>
      <x:c r="F350" s="34" t="n"/>
      <x:c r="G350" s="34" t="inlineStr">
        <x:is>
          <x:t xml:space="preserve">É necessário festejar</x:t>
        </x:is>
      </x:c>
      <x:c r="H350" s="34" t="inlineStr">
        <x:is>
          <x:t xml:space="preserve">Pe. Weber (volumes) · vol. 2</x:t>
        </x:is>
      </x:c>
      <x:c r="I350" s="34" t="inlineStr">
        <x:is>
          <x:t xml:space="preserve">Canto dos volumes</x:t>
        </x:is>
      </x:c>
      <x:c r="J350" s="35" t="inlineStr">
        <x:is>
          <x:t xml:space="preserve">abrir partitura</x:t>
        </x:is>
      </x:c>
    </x:row>
    <x:row r="351" s="29" customFormat="1" ht="15" customHeight="1">
      <x:c r="A351" s="33" t="n"/>
      <x:c r="B351" s="33" t="n"/>
      <x:c r="C351" s="33" t="inlineStr">
        <x:is>
          <x:t xml:space="preserve">16,10</x:t>
        </x:is>
      </x:c>
      <x:c r="D351" s="33" t="n"/>
      <x:c r="E351" s="33" t="inlineStr">
        <x:is>
          <x:t xml:space="preserve">Sl 111</x:t>
        </x:is>
      </x:c>
      <x:c r="F351" s="34" t="inlineStr">
        <x:is>
          <x:t xml:space="preserve">25. C</x:t>
        </x:is>
      </x:c>
      <x:c r="G351" s="34" t="inlineStr">
        <x:is>
          <x:t xml:space="preserve">Quem é fiel no pouco</x:t>
        </x:is>
      </x:c>
      <x:c r="H351" s="34" t="inlineStr">
        <x:is>
          <x:t xml:space="preserve">Pe. Weber</x:t>
        </x:is>
      </x:c>
      <x:c r="I351" s="34" t="inlineStr">
        <x:is>
          <x:t xml:space="preserve">Canto do Evangelho</x:t>
        </x:is>
      </x:c>
      <x:c r="J351" s="35" t="inlineStr">
        <x:is>
          <x:t xml:space="preserve">abrir partitura</x:t>
        </x:is>
      </x:c>
    </x:row>
    <x:row r="352" s="29" customFormat="1" ht="23.850000381469727" customHeight="1">
      <x:c r="A352" s="33" t="n"/>
      <x:c r="B352" s="33" t="n"/>
      <x:c r="C352" s="33" t="inlineStr">
        <x:is>
          <x:t xml:space="preserve">16,10</x:t>
        </x:is>
      </x:c>
      <x:c r="D352" s="33" t="n"/>
      <x:c r="E352" s="33" t="n"/>
      <x:c r="F352" s="34" t="n"/>
      <x:c r="G352" s="34" t="inlineStr">
        <x:is>
          <x:t xml:space="preserve">Fidelidade no pouco e no muito</x:t>
        </x:is>
      </x:c>
      <x:c r="H352" s="34" t="inlineStr">
        <x:is>
          <x:t xml:space="preserve">Pe. Weber (volumes) · vol. 2</x:t>
        </x:is>
      </x:c>
      <x:c r="I352" s="34" t="inlineStr">
        <x:is>
          <x:t xml:space="preserve">Canto dos volumes</x:t>
        </x:is>
      </x:c>
      <x:c r="J352" s="35" t="inlineStr">
        <x:is>
          <x:t xml:space="preserve">abrir partitura</x:t>
        </x:is>
      </x:c>
    </x:row>
    <x:row r="353" s="29" customFormat="1" ht="23.850000381469727" customHeight="1">
      <x:c r="A353" s="36" t="n"/>
      <x:c r="B353" s="36" t="n"/>
      <x:c r="C353" s="36" t="inlineStr">
        <x:is>
          <x:t xml:space="preserve">16,25</x:t>
        </x:is>
      </x:c>
      <x:c r="D353" s="36" t="n"/>
      <x:c r="E353" s="36" t="inlineStr">
        <x:is>
          <x:t xml:space="preserve">Sl 145</x:t>
        </x:is>
      </x:c>
      <x:c r="F353" s="37" t="inlineStr">
        <x:is>
          <x:t xml:space="preserve">26. C</x:t>
        </x:is>
      </x:c>
      <x:c r="G353" s="37" t="inlineStr">
        <x:is>
          <x:t xml:space="preserve">Recorda-te meu filho</x:t>
        </x:is>
      </x:c>
      <x:c r="H353" s="37" t="inlineStr">
        <x:is>
          <x:t xml:space="preserve">Pe. Weber</x:t>
        </x:is>
      </x:c>
      <x:c r="I353" s="37" t="inlineStr">
        <x:is>
          <x:t xml:space="preserve">Canto do Evangelho</x:t>
        </x:is>
      </x:c>
      <x:c r="J353" s="38" t="inlineStr">
        <x:is>
          <x:t xml:space="preserve">abrir partitura</x:t>
        </x:is>
      </x:c>
    </x:row>
    <x:row r="354" s="29" customFormat="1" ht="15" customHeight="1">
      <x:c r="A354" s="33" t="n"/>
      <x:c r="B354" s="33" t="n"/>
      <x:c r="C354" s="33" t="inlineStr">
        <x:is>
          <x:t xml:space="preserve">16,31</x:t>
        </x:is>
      </x:c>
      <x:c r="D354" s="33" t="n"/>
      <x:c r="E354" s="33" t="inlineStr">
        <x:is>
          <x:t xml:space="preserve">Sl 111</x:t>
        </x:is>
      </x:c>
      <x:c r="F354" s="34" t="inlineStr">
        <x:is>
          <x:t xml:space="preserve">26. C</x:t>
        </x:is>
      </x:c>
      <x:c r="G354" s="34" t="inlineStr">
        <x:is>
          <x:t xml:space="preserve">Se não ouvem a Moisés e aos profetas</x:t>
        </x:is>
      </x:c>
      <x:c r="H354" s="34" t="inlineStr">
        <x:is>
          <x:t xml:space="preserve">Abadia da Ressurreição</x:t>
        </x:is>
      </x:c>
      <x:c r="I354" s="34" t="inlineStr">
        <x:is>
          <x:t xml:space="preserve">Antífona das oferendas</x:t>
        </x:is>
      </x:c>
      <x:c r="J354" s="35" t="inlineStr">
        <x:is>
          <x:t xml:space="preserve">abrir partitura</x:t>
        </x:is>
      </x:c>
    </x:row>
    <x:row r="355" s="29" customFormat="1" ht="23.850000381469727" customHeight="1">
      <x:c r="A355" s="36" t="n"/>
      <x:c r="B355" s="36" t="n"/>
      <x:c r="C355" s="36" t="inlineStr">
        <x:is>
          <x:t xml:space="preserve">17,5</x:t>
        </x:is>
      </x:c>
      <x:c r="D355" s="36" t="n"/>
      <x:c r="E355" s="36" t="inlineStr">
        <x:is>
          <x:t xml:space="preserve">Sl 115</x:t>
        </x:is>
      </x:c>
      <x:c r="F355" s="37" t="inlineStr">
        <x:is>
          <x:t xml:space="preserve">27. C</x:t>
        </x:is>
      </x:c>
      <x:c r="G355" s="37" t="inlineStr">
        <x:is>
          <x:t xml:space="preserve">Os Apóstolos disseram a Jesus</x:t>
        </x:is>
      </x:c>
      <x:c r="H355" s="37" t="inlineStr">
        <x:is>
          <x:t xml:space="preserve">Pe. Weber</x:t>
        </x:is>
      </x:c>
      <x:c r="I355" s="37" t="inlineStr">
        <x:is>
          <x:t xml:space="preserve">Canto do Evangelho</x:t>
        </x:is>
      </x:c>
      <x:c r="J355" s="38" t="inlineStr">
        <x:is>
          <x:t xml:space="preserve">abrir partitura</x:t>
        </x:is>
      </x:c>
    </x:row>
    <x:row r="356" s="29" customFormat="1" ht="23.850000381469727" customHeight="1">
      <x:c r="A356" s="33" t="n"/>
      <x:c r="B356" s="33" t="n"/>
      <x:c r="C356" s="33" t="inlineStr">
        <x:is>
          <x:t xml:space="preserve">17,10</x:t>
        </x:is>
      </x:c>
      <x:c r="D356" s="33" t="n"/>
      <x:c r="E356" s="33" t="inlineStr">
        <x:is>
          <x:t xml:space="preserve">Sl 145</x:t>
        </x:is>
      </x:c>
      <x:c r="F356" s="34" t="inlineStr">
        <x:is>
          <x:t xml:space="preserve">27. C</x:t>
        </x:is>
      </x:c>
      <x:c r="G356" s="34" t="inlineStr">
        <x:is>
          <x:t xml:space="preserve">Dizei: somos servos inúteis, só cumprimos nosso dever</x:t>
        </x:is>
      </x:c>
      <x:c r="H356" s="34" t="inlineStr">
        <x:is>
          <x:t xml:space="preserve">Abadia da Ressurreição</x:t>
        </x:is>
      </x:c>
      <x:c r="I356" s="34" t="inlineStr">
        <x:is>
          <x:t xml:space="preserve">Antífona das oferendas</x:t>
        </x:is>
      </x:c>
      <x:c r="J356" s="35" t="inlineStr">
        <x:is>
          <x:t xml:space="preserve">abrir partitura</x:t>
        </x:is>
      </x:c>
    </x:row>
    <x:row r="357" s="29" customFormat="1" ht="23.850000381469727" customHeight="1">
      <x:c r="A357" s="36" t="n"/>
      <x:c r="B357" s="36" t="n"/>
      <x:c r="C357" s="36" t="inlineStr">
        <x:is>
          <x:t xml:space="preserve">17,15</x:t>
        </x:is>
      </x:c>
      <x:c r="D357" s="36" t="n"/>
      <x:c r="E357" s="36" t="inlineStr">
        <x:is>
          <x:t xml:space="preserve">Sl 40</x:t>
        </x:is>
      </x:c>
      <x:c r="F357" s="37" t="inlineStr">
        <x:is>
          <x:t xml:space="preserve">28. C</x:t>
        </x:is>
      </x:c>
      <x:c r="G357" s="37" t="inlineStr">
        <x:is>
          <x:t xml:space="preserve">Um deles, ao ver-se curado, voltou dando graças a Deus</x:t>
        </x:is>
      </x:c>
      <x:c r="H357" s="37" t="inlineStr">
        <x:is>
          <x:t xml:space="preserve">Abadia da Ressurreição</x:t>
        </x:is>
      </x:c>
      <x:c r="I357" s="37" t="inlineStr">
        <x:is>
          <x:t xml:space="preserve">Antífona das oferendas</x:t>
        </x:is>
      </x:c>
      <x:c r="J357" s="38" t="inlineStr">
        <x:is>
          <x:t xml:space="preserve">abrir partitura</x:t>
        </x:is>
      </x:c>
    </x:row>
    <x:row r="358" s="29" customFormat="1" ht="23.850000381469727" customHeight="1">
      <x:c r="A358" s="33" t="n"/>
      <x:c r="B358" s="33" t="n"/>
      <x:c r="C358" s="33" t="inlineStr">
        <x:is>
          <x:t xml:space="preserve">17,18</x:t>
        </x:is>
      </x:c>
      <x:c r="D358" s="33" t="n"/>
      <x:c r="E358" s="33" t="inlineStr">
        <x:is>
          <x:t xml:space="preserve">Sl 91</x:t>
        </x:is>
      </x:c>
      <x:c r="F358" s="34" t="inlineStr">
        <x:is>
          <x:t xml:space="preserve">28. C</x:t>
        </x:is>
      </x:c>
      <x:c r="G358" s="34" t="inlineStr">
        <x:is>
          <x:t xml:space="preserve">Não houve quem voltasse</x:t>
        </x:is>
      </x:c>
      <x:c r="H358" s="34" t="inlineStr">
        <x:is>
          <x:t xml:space="preserve">Pe. Weber</x:t>
        </x:is>
      </x:c>
      <x:c r="I358" s="34" t="inlineStr">
        <x:is>
          <x:t xml:space="preserve">Canto do Evangelho</x:t>
        </x:is>
      </x:c>
      <x:c r="J358" s="35" t="inlineStr">
        <x:is>
          <x:t xml:space="preserve">abrir partitura</x:t>
        </x:is>
      </x:c>
    </x:row>
    <x:row r="359" s="29" customFormat="1" ht="23.850000381469727" customHeight="1">
      <x:c r="A359" s="36" t="n"/>
      <x:c r="B359" s="36" t="n"/>
      <x:c r="C359" s="36" t="inlineStr">
        <x:is>
          <x:t xml:space="preserve">18,1</x:t>
        </x:is>
      </x:c>
      <x:c r="D359" s="36" t="n"/>
      <x:c r="E359" s="36" t="inlineStr">
        <x:is>
          <x:t xml:space="preserve">Sl 91</x:t>
        </x:is>
      </x:c>
      <x:c r="F359" s="37" t="inlineStr">
        <x:is>
          <x:t xml:space="preserve">29. C</x:t>
        </x:is>
      </x:c>
      <x:c r="G359" s="37" t="inlineStr">
        <x:is>
          <x:t xml:space="preserve">Jesus disse, então, aos seus seguidores</x:t>
        </x:is>
      </x:c>
      <x:c r="H359" s="37" t="inlineStr">
        <x:is>
          <x:t xml:space="preserve">Pe. Weber</x:t>
        </x:is>
      </x:c>
      <x:c r="I359" s="37" t="inlineStr">
        <x:is>
          <x:t xml:space="preserve">Canto do Evangelho</x:t>
        </x:is>
      </x:c>
      <x:c r="J359" s="38" t="inlineStr">
        <x:is>
          <x:t xml:space="preserve">abrir partitura</x:t>
        </x:is>
      </x:c>
    </x:row>
    <x:row r="360" s="29" customFormat="1" ht="15" customHeight="1">
      <x:c r="A360" s="33" t="n"/>
      <x:c r="B360" s="33" t="n"/>
      <x:c r="C360" s="33" t="inlineStr">
        <x:is>
          <x:t xml:space="preserve">18,1</x:t>
        </x:is>
      </x:c>
      <x:c r="D360" s="33" t="n"/>
      <x:c r="E360" s="33" t="n"/>
      <x:c r="F360" s="34" t="n"/>
      <x:c r="G360" s="34" t="inlineStr">
        <x:is>
          <x:t xml:space="preserve">Orar sempre</x:t>
        </x:is>
      </x:c>
      <x:c r="H360" s="34" t="inlineStr">
        <x:is>
          <x:t xml:space="preserve">Pe. Weber (volumes) · vol. 2</x:t>
        </x:is>
      </x:c>
      <x:c r="I360" s="34" t="inlineStr">
        <x:is>
          <x:t xml:space="preserve">Canto dos volumes</x:t>
        </x:is>
      </x:c>
      <x:c r="J360" s="35" t="inlineStr">
        <x:is>
          <x:t xml:space="preserve">abrir partitura</x:t>
        </x:is>
      </x:c>
    </x:row>
    <x:row r="361" s="29" customFormat="1" ht="23.850000381469727" customHeight="1">
      <x:c r="A361" s="33" t="n"/>
      <x:c r="B361" s="33" t="n"/>
      <x:c r="C361" s="33" t="inlineStr">
        <x:is>
          <x:t xml:space="preserve">18,8</x:t>
        </x:is>
      </x:c>
      <x:c r="D361" s="33" t="n"/>
      <x:c r="E361" s="33" t="inlineStr">
        <x:is>
          <x:t xml:space="preserve">Sl 115</x:t>
        </x:is>
      </x:c>
      <x:c r="F361" s="34" t="inlineStr">
        <x:is>
          <x:t xml:space="preserve">29. C</x:t>
        </x:is>
      </x:c>
      <x:c r="G361" s="34" t="inlineStr">
        <x:is>
          <x:t xml:space="preserve">Quando o Filho do Homem vier, achará ainda fé sobre a terra?</x:t>
        </x:is>
      </x:c>
      <x:c r="H361" s="34" t="inlineStr">
        <x:is>
          <x:t xml:space="preserve">Abadia da Ressurreição</x:t>
        </x:is>
      </x:c>
      <x:c r="I361" s="34" t="inlineStr">
        <x:is>
          <x:t xml:space="preserve">Antífona das oferendas</x:t>
        </x:is>
      </x:c>
      <x:c r="J361" s="35" t="inlineStr">
        <x:is>
          <x:t xml:space="preserve">abrir partitura</x:t>
        </x:is>
      </x:c>
    </x:row>
    <x:row r="362" s="29" customFormat="1" ht="23.850000381469727" customHeight="1">
      <x:c r="A362" s="36" t="n"/>
      <x:c r="B362" s="36" t="n"/>
      <x:c r="C362" s="36" t="inlineStr">
        <x:is>
          <x:t xml:space="preserve">18,13</x:t>
        </x:is>
      </x:c>
      <x:c r="D362" s="36" t="n"/>
      <x:c r="E362" s="36" t="inlineStr">
        <x:is>
          <x:t xml:space="preserve">Sl 50</x:t>
        </x:is>
      </x:c>
      <x:c r="F362" s="37" t="inlineStr">
        <x:is>
          <x:t xml:space="preserve">30. C</x:t>
        </x:is>
      </x:c>
      <x:c r="G362" s="37" t="inlineStr">
        <x:is>
          <x:t xml:space="preserve">O publicano suplicava</x:t>
        </x:is>
      </x:c>
      <x:c r="H362" s="37" t="inlineStr">
        <x:is>
          <x:t xml:space="preserve">Pe. Weber</x:t>
        </x:is>
      </x:c>
      <x:c r="I362" s="37" t="inlineStr">
        <x:is>
          <x:t xml:space="preserve">Canto do Evangelho</x:t>
        </x:is>
      </x:c>
      <x:c r="J362" s="38" t="inlineStr">
        <x:is>
          <x:t xml:space="preserve">abrir partitura</x:t>
        </x:is>
      </x:c>
    </x:row>
    <x:row r="363" s="29" customFormat="1" ht="23.850000381469727" customHeight="1">
      <x:c r="A363" s="33" t="n"/>
      <x:c r="B363" s="33" t="n"/>
      <x:c r="C363" s="33" t="inlineStr">
        <x:is>
          <x:t xml:space="preserve">18,13</x:t>
        </x:is>
      </x:c>
      <x:c r="D363" s="33" t="n"/>
      <x:c r="E363" s="33" t="inlineStr">
        <x:is>
          <x:t xml:space="preserve">Sl 85</x:t>
        </x:is>
      </x:c>
      <x:c r="F363" s="34" t="inlineStr">
        <x:is>
          <x:t xml:space="preserve">30. C</x:t>
        </x:is>
      </x:c>
      <x:c r="G363" s="34" t="inlineStr">
        <x:is>
          <x:t xml:space="preserve">Meu Deus, tende piedade do pecador que eu sou</x:t>
        </x:is>
      </x:c>
      <x:c r="H363" s="34" t="inlineStr">
        <x:is>
          <x:t xml:space="preserve">Abadia da Ressurreição</x:t>
        </x:is>
      </x:c>
      <x:c r="I363" s="34" t="inlineStr">
        <x:is>
          <x:t xml:space="preserve">Antífona das oferendas</x:t>
        </x:is>
      </x:c>
      <x:c r="J363" s="35" t="inlineStr">
        <x:is>
          <x:t xml:space="preserve">abrir partitura</x:t>
        </x:is>
      </x:c>
    </x:row>
    <x:row r="364" s="29" customFormat="1" ht="15" customHeight="1">
      <x:c r="A364" s="33" t="n"/>
      <x:c r="B364" s="33" t="n"/>
      <x:c r="C364" s="33" t="inlineStr">
        <x:is>
          <x:t xml:space="preserve">18,13</x:t>
        </x:is>
      </x:c>
      <x:c r="D364" s="33" t="n"/>
      <x:c r="E364" s="33" t="n"/>
      <x:c r="F364" s="34" t="n"/>
      <x:c r="G364" s="34" t="inlineStr">
        <x:is>
          <x:t xml:space="preserve">Ó meu Deus, tende piedade!</x:t>
        </x:is>
      </x:c>
      <x:c r="H364" s="34" t="inlineStr">
        <x:is>
          <x:t xml:space="preserve">Pe. Weber (volumes) · vol. 2</x:t>
        </x:is>
      </x:c>
      <x:c r="I364" s="34" t="inlineStr">
        <x:is>
          <x:t xml:space="preserve">Canto dos volumes</x:t>
        </x:is>
      </x:c>
      <x:c r="J364" s="35" t="inlineStr">
        <x:is>
          <x:t xml:space="preserve">abrir partitura</x:t>
        </x:is>
      </x:c>
    </x:row>
    <x:row r="365" s="29" customFormat="1" ht="15" customHeight="1">
      <x:c r="A365" s="36" t="n"/>
      <x:c r="B365" s="36" t="n"/>
      <x:c r="C365" s="36" t="inlineStr">
        <x:is>
          <x:t xml:space="preserve">19,5</x:t>
        </x:is>
      </x:c>
      <x:c r="D365" s="36" t="n"/>
      <x:c r="E365" s="36" t="inlineStr">
        <x:is>
          <x:t xml:space="preserve">Sl 144</x:t>
        </x:is>
      </x:c>
      <x:c r="F365" s="37" t="inlineStr">
        <x:is>
          <x:t xml:space="preserve">31. C</x:t>
        </x:is>
      </x:c>
      <x:c r="G365" s="37" t="inlineStr">
        <x:is>
          <x:t xml:space="preserve">Zaqueu, vem depressa</x:t>
        </x:is>
      </x:c>
      <x:c r="H365" s="37" t="inlineStr">
        <x:is>
          <x:t xml:space="preserve">Pe. Weber</x:t>
        </x:is>
      </x:c>
      <x:c r="I365" s="37" t="inlineStr">
        <x:is>
          <x:t xml:space="preserve">Canto do Evangelho</x:t>
        </x:is>
      </x:c>
      <x:c r="J365" s="38" t="inlineStr">
        <x:is>
          <x:t xml:space="preserve">abrir partitura</x:t>
        </x:is>
      </x:c>
    </x:row>
    <x:row r="366" s="29" customFormat="1" ht="23.850000381469727" customHeight="1">
      <x:c r="A366" s="33" t="n"/>
      <x:c r="B366" s="33" t="n"/>
      <x:c r="C366" s="33" t="inlineStr">
        <x:is>
          <x:t xml:space="preserve">19,5</x:t>
        </x:is>
      </x:c>
      <x:c r="D366" s="33" t="n"/>
      <x:c r="E366" s="33" t="n"/>
      <x:c r="F366" s="34" t="n"/>
      <x:c r="G366" s="34" t="inlineStr">
        <x:is>
          <x:t xml:space="preserve">Zaqueu, vem depressa</x:t>
        </x:is>
      </x:c>
      <x:c r="H366" s="34" t="inlineStr">
        <x:is>
          <x:t xml:space="preserve">Pe. Weber (volumes) · vol. 2</x:t>
        </x:is>
      </x:c>
      <x:c r="I366" s="34" t="inlineStr">
        <x:is>
          <x:t xml:space="preserve">Canto dos volumes</x:t>
        </x:is>
      </x:c>
      <x:c r="J366" s="35" t="inlineStr">
        <x:is>
          <x:t xml:space="preserve">abrir partitura</x:t>
        </x:is>
      </x:c>
    </x:row>
    <x:row r="367" s="29" customFormat="1" ht="23.850000381469727" customHeight="1">
      <x:c r="A367" s="33" t="n"/>
      <x:c r="B367" s="33" t="n"/>
      <x:c r="C367" s="33" t="inlineStr">
        <x:is>
          <x:t xml:space="preserve">19,6.9</x:t>
        </x:is>
      </x:c>
      <x:c r="D367" s="33" t="n"/>
      <x:c r="E367" s="33" t="inlineStr">
        <x:is>
          <x:t xml:space="preserve">Sl 83</x:t>
        </x:is>
      </x:c>
      <x:c r="F367" s="34" t="inlineStr">
        <x:is>
          <x:t xml:space="preserve">31. C</x:t>
        </x:is>
      </x:c>
      <x:c r="G367" s="34" t="inlineStr">
        <x:is>
          <x:t xml:space="preserve">A salvação hoje entrou nesta casa!</x:t>
        </x:is>
      </x:c>
      <x:c r="H367" s="34" t="inlineStr">
        <x:is>
          <x:t xml:space="preserve">Abadia da Ressurreição</x:t>
        </x:is>
      </x:c>
      <x:c r="I367" s="34" t="inlineStr">
        <x:is>
          <x:t xml:space="preserve">Antífona das oferendas</x:t>
        </x:is>
      </x:c>
      <x:c r="J367" s="35" t="inlineStr">
        <x:is>
          <x:t xml:space="preserve">abrir partitura</x:t>
        </x:is>
      </x:c>
    </x:row>
    <x:row r="368" s="29" customFormat="1" ht="23.850000381469727" customHeight="1">
      <x:c r="A368" s="36" t="n"/>
      <x:c r="B368" s="36" t="n"/>
      <x:c r="C368" s="36" t="inlineStr">
        <x:is>
          <x:t xml:space="preserve">19,40</x:t>
        </x:is>
      </x:c>
      <x:c r="D368" s="36" t="n"/>
      <x:c r="E368" s="36" t="n"/>
      <x:c r="F368" s="37" t="inlineStr">
        <x:is>
          <x:t xml:space="preserve">Comunhão</x:t>
        </x:is>
      </x:c>
      <x:c r="G368" s="37" t="inlineStr">
        <x:is>
          <x:t xml:space="preserve">Se calarem a voz dos profetas</x:t>
        </x:is>
      </x:c>
      <x:c r="H368" s="37" t="inlineStr">
        <x:is>
          <x:t xml:space="preserve">Pe. Weber (volumes) · vol. 17</x:t>
        </x:is>
      </x:c>
      <x:c r="I368" s="37" t="inlineStr">
        <x:is>
          <x:t xml:space="preserve">Canto dos volumes</x:t>
        </x:is>
      </x:c>
      <x:c r="J368" s="38" t="inlineStr">
        <x:is>
          <x:t xml:space="preserve">abrir partitura</x:t>
        </x:is>
      </x:c>
    </x:row>
    <x:row r="369" s="29" customFormat="1" ht="23.850000381469727" customHeight="1">
      <x:c r="A369" s="33" t="n"/>
      <x:c r="B369" s="33" t="n"/>
      <x:c r="C369" s="33" t="inlineStr">
        <x:is>
          <x:t xml:space="preserve">20,35-36</x:t>
        </x:is>
      </x:c>
      <x:c r="D369" s="33" t="n"/>
      <x:c r="E369" s="33" t="inlineStr">
        <x:is>
          <x:t xml:space="preserve">AT 26</x:t>
        </x:is>
      </x:c>
      <x:c r="F369" s="34" t="inlineStr">
        <x:is>
          <x:t xml:space="preserve">32. C</x:t>
        </x:is>
      </x:c>
      <x:c r="G369" s="34" t="inlineStr">
        <x:is>
          <x:t xml:space="preserve">Os que foram julgados dignos do mundo futuro serão filhos de Deus</x:t>
        </x:is>
      </x:c>
      <x:c r="H369" s="34" t="inlineStr">
        <x:is>
          <x:t xml:space="preserve">Abadia da Ressurreição</x:t>
        </x:is>
      </x:c>
      <x:c r="I369" s="34" t="inlineStr">
        <x:is>
          <x:t xml:space="preserve">Antífona das oferendas</x:t>
        </x:is>
      </x:c>
      <x:c r="J369" s="35" t="inlineStr">
        <x:is>
          <x:t xml:space="preserve">abrir partitura</x:t>
        </x:is>
      </x:c>
    </x:row>
    <x:row r="370" s="29" customFormat="1" ht="23.850000381469727" customHeight="1">
      <x:c r="A370" s="33" t="n"/>
      <x:c r="B370" s="33" t="n"/>
      <x:c r="C370" s="33" t="inlineStr">
        <x:is>
          <x:t xml:space="preserve">20,38</x:t>
        </x:is>
      </x:c>
      <x:c r="D370" s="33" t="n"/>
      <x:c r="E370" s="33" t="n"/>
      <x:c r="F370" s="34" t="n"/>
      <x:c r="G370" s="34" t="inlineStr">
        <x:is>
          <x:t xml:space="preserve">Esperança + falecidos</x:t>
        </x:is>
      </x:c>
      <x:c r="H370" s="34" t="inlineStr">
        <x:is>
          <x:t xml:space="preserve">Pe. Weber (volumes) · vol. 2</x:t>
        </x:is>
      </x:c>
      <x:c r="I370" s="34" t="inlineStr">
        <x:is>
          <x:t xml:space="preserve">Canto dos volumes</x:t>
        </x:is>
      </x:c>
      <x:c r="J370" s="35" t="inlineStr">
        <x:is>
          <x:t xml:space="preserve">abrir partitura</x:t>
        </x:is>
      </x:c>
    </x:row>
    <x:row r="371" s="29" customFormat="1" ht="15" customHeight="1">
      <x:c r="A371" s="33" t="n"/>
      <x:c r="B371" s="33" t="n"/>
      <x:c r="C371" s="33" t="inlineStr">
        <x:is>
          <x:t xml:space="preserve">21,19</x:t>
        </x:is>
      </x:c>
      <x:c r="D371" s="33" t="n"/>
      <x:c r="E371" s="33" t="n"/>
      <x:c r="F371" s="34" t="n"/>
      <x:c r="G371" s="34" t="inlineStr">
        <x:is>
          <x:t xml:space="preserve">Confiança, perseverança</x:t>
        </x:is>
      </x:c>
      <x:c r="H371" s="34" t="inlineStr">
        <x:is>
          <x:t xml:space="preserve">Pe. Weber (volumes) · vol. 2</x:t>
        </x:is>
      </x:c>
      <x:c r="I371" s="34" t="inlineStr">
        <x:is>
          <x:t xml:space="preserve">Canto dos volumes</x:t>
        </x:is>
      </x:c>
      <x:c r="J371" s="35" t="inlineStr">
        <x:is>
          <x:t xml:space="preserve">abrir partitura</x:t>
        </x:is>
      </x:c>
    </x:row>
    <x:row r="372" s="29" customFormat="1" ht="23.850000381469727" customHeight="1">
      <x:c r="A372" s="36" t="n"/>
      <x:c r="B372" s="36" t="n"/>
      <x:c r="C372" s="36" t="inlineStr">
        <x:is>
          <x:t xml:space="preserve">21,28</x:t>
        </x:is>
      </x:c>
      <x:c r="D372" s="36" t="n"/>
      <x:c r="E372" s="36" t="inlineStr">
        <x:is>
          <x:t xml:space="preserve">Sl 66</x:t>
        </x:is>
      </x:c>
      <x:c r="F372" s="37" t="inlineStr">
        <x:is>
          <x:t xml:space="preserve">1 Adv. C</x:t>
        </x:is>
      </x:c>
      <x:c r="G372" s="37" t="inlineStr">
        <x:is>
          <x:t xml:space="preserve">Levantai vossa cabeça</x:t>
        </x:is>
      </x:c>
      <x:c r="H372" s="37" t="inlineStr">
        <x:is>
          <x:t xml:space="preserve">Pe. Weber</x:t>
        </x:is>
      </x:c>
      <x:c r="I372" s="37" t="inlineStr">
        <x:is>
          <x:t xml:space="preserve">Canto do Evangelho</x:t>
        </x:is>
      </x:c>
      <x:c r="J372" s="38" t="inlineStr">
        <x:is>
          <x:t xml:space="preserve">abrir partitura</x:t>
        </x:is>
      </x:c>
    </x:row>
    <x:row r="373" s="29" customFormat="1" ht="23.850000381469727" customHeight="1">
      <x:c r="A373" s="33" t="n"/>
      <x:c r="B373" s="33" t="n"/>
      <x:c r="C373" s="33" t="inlineStr">
        <x:is>
          <x:t xml:space="preserve">21,28</x:t>
        </x:is>
      </x:c>
      <x:c r="D373" s="33" t="n"/>
      <x:c r="E373" s="33" t="n"/>
      <x:c r="F373" s="34" t="inlineStr">
        <x:is>
          <x:t xml:space="preserve">Advento</x:t>
        </x:is>
      </x:c>
      <x:c r="G373" s="34" t="inlineStr">
        <x:is>
          <x:t xml:space="preserve">Já vem vindo</x:t>
        </x:is>
      </x:c>
      <x:c r="H373" s="34" t="inlineStr">
        <x:is>
          <x:t xml:space="preserve">Pe. Weber (volumes) · vol. 12</x:t>
        </x:is>
      </x:c>
      <x:c r="I373" s="34" t="inlineStr">
        <x:is>
          <x:t xml:space="preserve">Canto dos volumes</x:t>
        </x:is>
      </x:c>
      <x:c r="J373" s="35" t="inlineStr">
        <x:is>
          <x:t xml:space="preserve">abrir partitura</x:t>
        </x:is>
      </x:c>
    </x:row>
    <x:row r="374" s="29" customFormat="1" ht="23.850000381469727" customHeight="1">
      <x:c r="A374" s="36" t="n"/>
      <x:c r="B374" s="36" t="n"/>
      <x:c r="C374" s="36" t="inlineStr">
        <x:is>
          <x:t xml:space="preserve">21,28</x:t>
        </x:is>
      </x:c>
      <x:c r="D374" s="36" t="n"/>
      <x:c r="E374" s="36" t="n"/>
      <x:c r="F374" s="37" t="inlineStr">
        <x:is>
          <x:t xml:space="preserve">Advento</x:t>
        </x:is>
      </x:c>
      <x:c r="G374" s="37" t="inlineStr">
        <x:is>
          <x:t xml:space="preserve">Já vem vindo...</x:t>
        </x:is>
      </x:c>
      <x:c r="H374" s="37" t="inlineStr">
        <x:is>
          <x:t xml:space="preserve">Pe. Weber (volumes) · vol. 13</x:t>
        </x:is>
      </x:c>
      <x:c r="I374" s="37" t="inlineStr">
        <x:is>
          <x:t xml:space="preserve">Canto dos volumes</x:t>
        </x:is>
      </x:c>
      <x:c r="J374" s="38" t="inlineStr">
        <x:is>
          <x:t xml:space="preserve">abrir partitura</x:t>
        </x:is>
      </x:c>
    </x:row>
    <x:row r="375" s="29" customFormat="1" ht="23.850000381469727" customHeight="1">
      <x:c r="A375" s="33" t="n"/>
      <x:c r="B375" s="33" t="n"/>
      <x:c r="C375" s="33" t="inlineStr">
        <x:is>
          <x:t xml:space="preserve">23,42</x:t>
        </x:is>
      </x:c>
      <x:c r="D375" s="33" t="n"/>
      <x:c r="E375" s="33" t="inlineStr">
        <x:is>
          <x:t xml:space="preserve">Sl 50</x:t>
        </x:is>
      </x:c>
      <x:c r="F375" s="34" t="inlineStr">
        <x:is>
          <x:t xml:space="preserve">Para penitência e/ou falecidos</x:t>
        </x:is>
      </x:c>
      <x:c r="G375" s="34" t="inlineStr">
        <x:is>
          <x:t xml:space="preserve">Lembrai-vos de mim, Senhor</x:t>
        </x:is>
      </x:c>
      <x:c r="H375" s="34" t="inlineStr">
        <x:is>
          <x:t xml:space="preserve">Pe. Weber (volumes) · vol. 3</x:t>
        </x:is>
      </x:c>
      <x:c r="I375" s="34" t="inlineStr">
        <x:is>
          <x:t xml:space="preserve">Canto dos volumes</x:t>
        </x:is>
      </x:c>
      <x:c r="J375" s="35" t="inlineStr">
        <x:is>
          <x:t xml:space="preserve">abrir partitura</x:t>
        </x:is>
      </x:c>
    </x:row>
    <x:row r="376" s="29" customFormat="1" ht="15" customHeight="1">
      <x:c r="A376" s="36" t="n"/>
      <x:c r="B376" s="36" t="n"/>
      <x:c r="C376" s="36" t="inlineStr">
        <x:is>
          <x:t xml:space="preserve">23,42</x:t>
        </x:is>
      </x:c>
      <x:c r="D376" s="36" t="n"/>
      <x:c r="E376" s="36" t="inlineStr">
        <x:is>
          <x:t xml:space="preserve">Sl 50</x:t>
        </x:is>
      </x:c>
      <x:c r="F376" s="37" t="inlineStr">
        <x:is>
          <x:t xml:space="preserve">Penitencial</x:t>
        </x:is>
      </x:c>
      <x:c r="G376" s="37" t="inlineStr">
        <x:is>
          <x:t xml:space="preserve">Lembrai-vos de mim, Senhor</x:t>
        </x:is>
      </x:c>
      <x:c r="H376" s="37" t="inlineStr">
        <x:is>
          <x:t xml:space="preserve">Pe. Weber (volumes) · vol. 7</x:t>
        </x:is>
      </x:c>
      <x:c r="I376" s="37" t="inlineStr">
        <x:is>
          <x:t xml:space="preserve">Canto dos volumes</x:t>
        </x:is>
      </x:c>
      <x:c r="J376" s="38" t="inlineStr">
        <x:is>
          <x:t xml:space="preserve">abrir partitura</x:t>
        </x:is>
      </x:c>
    </x:row>
    <x:row r="377" s="29" customFormat="1" ht="23.850000381469727" customHeight="1">
      <x:c r="A377" s="33" t="n"/>
      <x:c r="B377" s="33" t="n"/>
      <x:c r="C377" s="33" t="inlineStr">
        <x:is>
          <x:t xml:space="preserve">23,42</x:t>
        </x:is>
      </x:c>
      <x:c r="D377" s="33" t="n"/>
      <x:c r="E377" s="33" t="n"/>
      <x:c r="F377" s="34" t="n"/>
      <x:c r="G377" s="34" t="inlineStr">
        <x:is>
          <x:t xml:space="preserve">Lembrai-vos de mim, Senhor!</x:t>
        </x:is>
      </x:c>
      <x:c r="H377" s="34" t="inlineStr">
        <x:is>
          <x:t xml:space="preserve">Pe. Weber (volumes) · vol. 26</x:t>
        </x:is>
      </x:c>
      <x:c r="I377" s="34" t="inlineStr">
        <x:is>
          <x:t xml:space="preserve">Canto dos volumes</x:t>
        </x:is>
      </x:c>
      <x:c r="J377" s="35" t="inlineStr">
        <x:is>
          <x:t xml:space="preserve">abrir partitura</x:t>
        </x:is>
      </x:c>
    </x:row>
    <x:row r="378" s="29" customFormat="1" ht="23.850000381469727" customHeight="1">
      <x:c r="A378" s="33" t="n"/>
      <x:c r="B378" s="33" t="n"/>
      <x:c r="C378" s="33" t="inlineStr">
        <x:is>
          <x:t xml:space="preserve">24,29-31</x:t>
        </x:is>
      </x:c>
      <x:c r="D378" s="33" t="n"/>
      <x:c r="E378" s="33" t="n"/>
      <x:c r="F378" s="34" t="inlineStr">
        <x:is>
          <x:t xml:space="preserve">da tarde</x:t>
        </x:is>
      </x:c>
      <x:c r="G378" s="34" t="inlineStr">
        <x:is>
          <x:t xml:space="preserve">Hino: Vem nos conduzir como aos irmãos de Emaús</x:t>
        </x:is>
      </x:c>
      <x:c r="H378" s="34" t="inlineStr">
        <x:is>
          <x:t xml:space="preserve">Pe. Weber (volumes) · vol. 3</x:t>
        </x:is>
      </x:c>
      <x:c r="I378" s="34" t="inlineStr">
        <x:is>
          <x:t xml:space="preserve">Canto dos volumes</x:t>
        </x:is>
      </x:c>
      <x:c r="J378" s="35" t="inlineStr">
        <x:is>
          <x:t xml:space="preserve">abrir partitura</x:t>
        </x:is>
      </x:c>
    </x:row>
    <x:row r="379" s="29" customFormat="1" ht="23.850000381469727" customHeight="1">
      <x:c r="A379" s="36" t="n"/>
      <x:c r="B379" s="36" t="n"/>
      <x:c r="C379" s="36" t="inlineStr">
        <x:is>
          <x:t xml:space="preserve">24,30</x:t>
        </x:is>
      </x:c>
      <x:c r="D379" s="36" t="n"/>
      <x:c r="E379" s="36" t="inlineStr">
        <x:is>
          <x:t xml:space="preserve">Sl 65</x:t>
        </x:is>
      </x:c>
      <x:c r="F379" s="37" t="inlineStr">
        <x:is>
          <x:t xml:space="preserve">3 Pasc A</x:t>
        </x:is>
      </x:c>
      <x:c r="G379" s="37" t="inlineStr">
        <x:is>
          <x:t xml:space="preserve">Jesus tomou o pão</x:t>
        </x:is>
      </x:c>
      <x:c r="H379" s="37" t="inlineStr">
        <x:is>
          <x:t xml:space="preserve">Pe. Weber</x:t>
        </x:is>
      </x:c>
      <x:c r="I379" s="37" t="inlineStr">
        <x:is>
          <x:t xml:space="preserve">Canto do Evangelho</x:t>
        </x:is>
      </x:c>
      <x:c r="J379" s="38" t="inlineStr">
        <x:is>
          <x:t xml:space="preserve">abrir partitura</x:t>
        </x:is>
      </x:c>
    </x:row>
    <x:row r="380" s="29" customFormat="1" ht="23.850000381469727" customHeight="1">
      <x:c r="A380" s="33" t="n"/>
      <x:c r="B380" s="33" t="n"/>
      <x:c r="C380" s="33" t="inlineStr">
        <x:is>
          <x:t xml:space="preserve">24,30-35</x:t>
        </x:is>
      </x:c>
      <x:c r="D380" s="33" t="n"/>
      <x:c r="E380" s="33" t="n"/>
      <x:c r="F380" s="34" t="n"/>
      <x:c r="G380" s="34" t="inlineStr">
        <x:is>
          <x:t xml:space="preserve">Ao partirmos o pão reconhecemos</x:t>
        </x:is>
      </x:c>
      <x:c r="H380" s="34" t="inlineStr">
        <x:is>
          <x:t xml:space="preserve">Pe. Weber (volumes) · vol. 29</x:t>
        </x:is>
      </x:c>
      <x:c r="I380" s="34" t="inlineStr">
        <x:is>
          <x:t xml:space="preserve">Canto dos volumes</x:t>
        </x:is>
      </x:c>
      <x:c r="J380" s="35" t="inlineStr">
        <x:is>
          <x:t xml:space="preserve">abrir partitura</x:t>
        </x:is>
      </x:c>
    </x:row>
    <x:row r="381" s="29" customFormat="1" ht="23.850000381469727" customHeight="1">
      <x:c r="A381" s="36" t="n"/>
      <x:c r="B381" s="36" t="n"/>
      <x:c r="C381" s="36" t="inlineStr">
        <x:is>
          <x:t xml:space="preserve">24,35</x:t>
        </x:is>
      </x:c>
      <x:c r="D381" s="36" t="n"/>
      <x:c r="E381" s="36" t="inlineStr">
        <x:is>
          <x:t xml:space="preserve">Sb 16,20ss</x:t>
        </x:is>
      </x:c>
      <x:c r="F381" s="37" t="inlineStr">
        <x:is>
          <x:t xml:space="preserve">3 Pasc A</x:t>
        </x:is>
      </x:c>
      <x:c r="G381" s="37" t="inlineStr">
        <x:is>
          <x:t xml:space="preserve">Os discípulos reconheceram o Senhor Jesus</x:t>
        </x:is>
      </x:c>
      <x:c r="H381" s="37" t="inlineStr">
        <x:is>
          <x:t xml:space="preserve">Abadia da Ressurreição</x:t>
        </x:is>
      </x:c>
      <x:c r="I381" s="37" t="inlineStr">
        <x:is>
          <x:t xml:space="preserve">Antífona de comunhão</x:t>
        </x:is>
      </x:c>
      <x:c r="J381" s="38" t="inlineStr">
        <x:is>
          <x:t xml:space="preserve">abrir partitura</x:t>
        </x:is>
      </x:c>
    </x:row>
    <x:row r="382" s="29" customFormat="1" ht="23.850000381469727" customHeight="1">
      <x:c r="A382" s="33" t="n"/>
      <x:c r="B382" s="33" t="n"/>
      <x:c r="C382" s="33" t="inlineStr">
        <x:is>
          <x:t xml:space="preserve">24,35</x:t>
        </x:is>
      </x:c>
      <x:c r="D382" s="33" t="n"/>
      <x:c r="E382" s="33" t="inlineStr">
        <x:is>
          <x:t xml:space="preserve">Sl 22</x:t>
        </x:is>
      </x:c>
      <x:c r="F382" s="34" t="inlineStr">
        <x:is>
          <x:t xml:space="preserve">32. ABC</x:t>
        </x:is>
      </x:c>
      <x:c r="G382" s="34" t="inlineStr">
        <x:is>
          <x:t xml:space="preserve">Os discípulos reconheceram o Senhor Jesus</x:t>
        </x:is>
      </x:c>
      <x:c r="H382" s="34" t="inlineStr">
        <x:is>
          <x:t xml:space="preserve">Abadia da Ressurreição</x:t>
        </x:is>
      </x:c>
      <x:c r="I382" s="34" t="inlineStr">
        <x:is>
          <x:t xml:space="preserve">Antífona de comunhão</x:t>
        </x:is>
      </x:c>
      <x:c r="J382" s="35" t="e">
        <x:f>HYPERLINK("https://drive.google.com/file/d/14aqvW5AKtjGThXbWq6vx0bx1U9cV0zzh/view","abrir partitura")</x:f>
        <x:v>HYPERLINK is not implemented. linkLocation=https://drive.google.com/file/d/14aqvW5AKtjGThXbWq6vx0bx1U9cV0zzh/view, friendlyName=abrir partitura</x:v>
      </x:c>
    </x:row>
    <x:row r="383" s="29" customFormat="1" ht="15" customHeight="1">
      <x:c r="A383" s="36" t="n"/>
      <x:c r="B383" s="36" t="n"/>
      <x:c r="C383" s="36" t="inlineStr">
        <x:is>
          <x:t xml:space="preserve">24,36-48</x:t>
        </x:is>
      </x:c>
      <x:c r="D383" s="36" t="inlineStr">
        <x:is>
          <x:t xml:space="preserve">20,19-21</x:t>
        </x:is>
      </x:c>
      <x:c r="E383" s="36" t="n"/>
      <x:c r="F383" s="37" t="inlineStr">
        <x:is>
          <x:t xml:space="preserve">Entrada ou Comunhão | Tempo Pascal</x:t>
        </x:is>
      </x:c>
      <x:c r="G383" s="37" t="inlineStr">
        <x:is>
          <x:t xml:space="preserve">Vendo Jesus aparecer</x:t>
        </x:is>
      </x:c>
      <x:c r="H383" s="37" t="inlineStr">
        <x:is>
          <x:t xml:space="preserve">Pe. Weber (volumes) · vol. 29</x:t>
        </x:is>
      </x:c>
      <x:c r="I383" s="37" t="inlineStr">
        <x:is>
          <x:t xml:space="preserve">Canto dos volumes</x:t>
        </x:is>
      </x:c>
      <x:c r="J383" s="38" t="inlineStr">
        <x:is>
          <x:t xml:space="preserve">abrir partitura</x:t>
        </x:is>
      </x:c>
    </x:row>
    <x:row r="384" s="29" customFormat="1" ht="23.850000381469727" customHeight="1">
      <x:c r="A384" s="33" t="n"/>
      <x:c r="B384" s="33" t="n"/>
      <x:c r="C384" s="33" t="inlineStr">
        <x:is>
          <x:t xml:space="preserve">24,46</x:t>
        </x:is>
      </x:c>
      <x:c r="D384" s="33" t="n"/>
      <x:c r="E384" s="33" t="inlineStr">
        <x:is>
          <x:t xml:space="preserve">Sl 117</x:t>
        </x:is>
      </x:c>
      <x:c r="F384" s="34" t="inlineStr">
        <x:is>
          <x:t xml:space="preserve">3 Pasc B</x:t>
        </x:is>
      </x:c>
      <x:c r="G384" s="34" t="inlineStr">
        <x:is>
          <x:t xml:space="preserve">Era preciso que o Cristo morresse</x:t>
        </x:is>
      </x:c>
      <x:c r="H384" s="34" t="inlineStr">
        <x:is>
          <x:t xml:space="preserve">Abadia da Ressurreição</x:t>
        </x:is>
      </x:c>
      <x:c r="I384" s="34" t="inlineStr">
        <x:is>
          <x:t xml:space="preserve">Antífona de comunhão</x:t>
        </x:is>
      </x:c>
      <x:c r="J384" s="35" t="inlineStr">
        <x:is>
          <x:t xml:space="preserve">abrir partitura</x:t>
        </x:is>
      </x:c>
    </x:row>
    <x:row r="385" s="29" customFormat="1" ht="23.850000381469727" customHeight="1">
      <x:c r="A385" s="36" t="n"/>
      <x:c r="B385" s="36" t="n"/>
      <x:c r="C385" s="36" t="inlineStr">
        <x:is>
          <x:t xml:space="preserve">24,46-47</x:t>
        </x:is>
      </x:c>
      <x:c r="D385" s="36" t="n"/>
      <x:c r="E385" s="36" t="inlineStr">
        <x:is>
          <x:t xml:space="preserve">Sl 17</x:t>
        </x:is>
      </x:c>
      <x:c r="F385" s="37" t="inlineStr">
        <x:is>
          <x:t xml:space="preserve">Ascensão do Senhor</x:t>
        </x:is>
      </x:c>
      <x:c r="G385" s="37" t="inlineStr">
        <x:is>
          <x:t xml:space="preserve">Era preciso que o Cristo sofresse</x:t>
        </x:is>
      </x:c>
      <x:c r="H385" s="37" t="inlineStr">
        <x:is>
          <x:t xml:space="preserve">Pe. Weber (volumes) · vol. 27</x:t>
        </x:is>
      </x:c>
      <x:c r="I385" s="37" t="inlineStr">
        <x:is>
          <x:t xml:space="preserve">Canto dos volumes</x:t>
        </x:is>
      </x:c>
      <x:c r="J385" s="38" t="inlineStr">
        <x:is>
          <x:t xml:space="preserve">abrir partitura</x:t>
        </x:is>
      </x:c>
    </x:row>
    <x:row r="386" s="29" customFormat="1" ht="23.850000381469727" customHeight="1">
      <x:c r="A386" s="33" t="n"/>
      <x:c r="B386" s="33" t="n"/>
      <x:c r="C386" s="33" t="n"/>
      <x:c r="D386" s="33" t="inlineStr">
        <x:is>
          <x:t xml:space="preserve">1,1-16</x:t>
        </x:is>
      </x:c>
      <x:c r="E386" s="33" t="n"/>
      <x:c r="F386" s="34" t="n"/>
      <x:c r="G386" s="34" t="inlineStr">
        <x:is>
          <x:t xml:space="preserve">O Verbo era no princípio</x:t>
        </x:is>
      </x:c>
      <x:c r="H386" s="34" t="inlineStr">
        <x:is>
          <x:t xml:space="preserve">Pe. Weber (volumes) · vol. 5</x:t>
        </x:is>
      </x:c>
      <x:c r="I386" s="34" t="inlineStr">
        <x:is>
          <x:t xml:space="preserve">Canto dos volumes</x:t>
        </x:is>
      </x:c>
      <x:c r="J386" s="35" t="inlineStr">
        <x:is>
          <x:t xml:space="preserve">abrir partitura</x:t>
        </x:is>
      </x:c>
    </x:row>
    <x:row r="387" s="29" customFormat="1" ht="23.850000381469727" customHeight="1">
      <x:c r="A387" s="36" t="n"/>
      <x:c r="B387" s="36" t="n"/>
      <x:c r="C387" s="36" t="n"/>
      <x:c r="D387" s="36" t="inlineStr">
        <x:is>
          <x:t xml:space="preserve">1,1-6.10-14</x:t>
        </x:is>
      </x:c>
      <x:c r="E387" s="36" t="n"/>
      <x:c r="F387" s="37" t="n"/>
      <x:c r="G387" s="37" t="inlineStr">
        <x:is>
          <x:t xml:space="preserve">O Verbo eterno e humano</x:t>
        </x:is>
      </x:c>
      <x:c r="H387" s="37" t="inlineStr">
        <x:is>
          <x:t xml:space="preserve">Pe. Weber (volumes) · vol. 19</x:t>
        </x:is>
      </x:c>
      <x:c r="I387" s="37" t="inlineStr">
        <x:is>
          <x:t xml:space="preserve">Canto dos volumes</x:t>
        </x:is>
      </x:c>
      <x:c r="J387" s="38" t="inlineStr">
        <x:is>
          <x:t xml:space="preserve">abrir partitura</x:t>
        </x:is>
      </x:c>
    </x:row>
    <x:row r="388" s="29" customFormat="1" ht="23.850000381469727" customHeight="1">
      <x:c r="A388" s="33" t="n"/>
      <x:c r="B388" s="33" t="n"/>
      <x:c r="C388" s="33" t="n"/>
      <x:c r="D388" s="33" t="inlineStr">
        <x:is>
          <x:t xml:space="preserve">1,3.5.9</x:t>
        </x:is>
      </x:c>
      <x:c r="E388" s="33" t="n"/>
      <x:c r="F388" s="34" t="inlineStr">
        <x:is>
          <x:t xml:space="preserve">Ato penitencial; Tempo de Natal</x:t>
        </x:is>
      </x:c>
      <x:c r="G388" s="34" t="inlineStr">
        <x:is>
          <x:t xml:space="preserve">Tropo do Kyrie: Senhor, tende piedade de nós</x:t>
        </x:is>
      </x:c>
      <x:c r="H388" s="34" t="inlineStr">
        <x:is>
          <x:t xml:space="preserve">Pe. Weber (volumes) · vol. 5</x:t>
        </x:is>
      </x:c>
      <x:c r="I388" s="34" t="inlineStr">
        <x:is>
          <x:t xml:space="preserve">Canto dos volumes</x:t>
        </x:is>
      </x:c>
      <x:c r="J388" s="35" t="inlineStr">
        <x:is>
          <x:t xml:space="preserve">abrir partitura</x:t>
        </x:is>
      </x:c>
    </x:row>
    <x:row r="389" s="29" customFormat="1" ht="23.850000381469727" customHeight="1">
      <x:c r="A389" s="36" t="n"/>
      <x:c r="B389" s="36" t="n"/>
      <x:c r="C389" s="36" t="n"/>
      <x:c r="D389" s="36" t="inlineStr">
        <x:is>
          <x:t xml:space="preserve">1,14</x:t>
        </x:is>
      </x:c>
      <x:c r="E389" s="36" t="inlineStr">
        <x:is>
          <x:t xml:space="preserve">Sl 97</x:t>
        </x:is>
      </x:c>
      <x:c r="F389" s="37" t="inlineStr">
        <x:is>
          <x:t xml:space="preserve">Natal</x:t>
        </x:is>
      </x:c>
      <x:c r="G389" s="37" t="inlineStr">
        <x:is>
          <x:t xml:space="preserve">O Verbo se fez carne</x:t>
        </x:is>
      </x:c>
      <x:c r="H389" s="37" t="inlineStr">
        <x:is>
          <x:t xml:space="preserve">Pe. Weber</x:t>
        </x:is>
      </x:c>
      <x:c r="I389" s="37" t="inlineStr">
        <x:is>
          <x:t xml:space="preserve">Canto do Evangelho</x:t>
        </x:is>
      </x:c>
      <x:c r="J389" s="38" t="inlineStr">
        <x:is>
          <x:t xml:space="preserve">abrir partitura</x:t>
        </x:is>
      </x:c>
    </x:row>
    <x:row r="390" s="29" customFormat="1" ht="23.850000381469727" customHeight="1">
      <x:c r="A390" s="33" t="n"/>
      <x:c r="B390" s="33" t="n"/>
      <x:c r="C390" s="33" t="n"/>
      <x:c r="D390" s="33" t="inlineStr">
        <x:is>
          <x:t xml:space="preserve">1,26</x:t>
        </x:is>
      </x:c>
      <x:c r="E390" s="33" t="n"/>
      <x:c r="F390" s="34" t="n"/>
      <x:c r="G390" s="34" t="inlineStr">
        <x:is>
          <x:t xml:space="preserve">Em vosso meio está Alguém</x:t>
        </x:is>
      </x:c>
      <x:c r="H390" s="34" t="inlineStr">
        <x:is>
          <x:t xml:space="preserve">Pe. Weber (volumes) · vol. 2</x:t>
        </x:is>
      </x:c>
      <x:c r="I390" s="34" t="inlineStr">
        <x:is>
          <x:t xml:space="preserve">Canto dos volumes</x:t>
        </x:is>
      </x:c>
      <x:c r="J390" s="35" t="inlineStr">
        <x:is>
          <x:t xml:space="preserve">abrir partitura</x:t>
        </x:is>
      </x:c>
    </x:row>
    <x:row r="391" s="29" customFormat="1" ht="23.850000381469727" customHeight="1">
      <x:c r="A391" s="33" t="n"/>
      <x:c r="B391" s="33" t="n"/>
      <x:c r="C391" s="33" t="n"/>
      <x:c r="D391" s="33" t="inlineStr">
        <x:is>
          <x:t xml:space="preserve">1,29</x:t>
        </x:is>
      </x:c>
      <x:c r="E391" s="33" t="inlineStr">
        <x:is>
          <x:t xml:space="preserve">Sl 33</x:t>
        </x:is>
      </x:c>
      <x:c r="F391" s="34" t="n"/>
      <x:c r="G391" s="34" t="inlineStr">
        <x:is>
          <x:t xml:space="preserve">Não foi com prata nem ouro</x:t>
        </x:is>
      </x:c>
      <x:c r="H391" s="34" t="inlineStr">
        <x:is>
          <x:t xml:space="preserve">Pe. Weber (volumes) · vol. 8</x:t>
        </x:is>
      </x:c>
      <x:c r="I391" s="34" t="inlineStr">
        <x:is>
          <x:t xml:space="preserve">Canto dos volumes</x:t>
        </x:is>
      </x:c>
      <x:c r="J391" s="35" t="inlineStr">
        <x:is>
          <x:t xml:space="preserve">abrir partitura</x:t>
        </x:is>
      </x:c>
    </x:row>
    <x:row r="392" s="29" customFormat="1" ht="15" customHeight="1">
      <x:c r="A392" s="36" t="n"/>
      <x:c r="B392" s="36" t="n"/>
      <x:c r="C392" s="36" t="n"/>
      <x:c r="D392" s="36" t="inlineStr">
        <x:is>
          <x:t xml:space="preserve">1,29</x:t>
        </x:is>
      </x:c>
      <x:c r="E392" s="36" t="n"/>
      <x:c r="F392" s="37" t="n"/>
      <x:c r="G392" s="37" t="inlineStr">
        <x:is>
          <x:t xml:space="preserve">Não foi nem com ouro nem prata</x:t>
        </x:is>
      </x:c>
      <x:c r="H392" s="37" t="inlineStr">
        <x:is>
          <x:t xml:space="preserve">Pe. Weber (volumes) · vol. 27</x:t>
        </x:is>
      </x:c>
      <x:c r="I392" s="37" t="inlineStr">
        <x:is>
          <x:t xml:space="preserve">Canto dos volumes</x:t>
        </x:is>
      </x:c>
      <x:c r="J392" s="38" t="inlineStr">
        <x:is>
          <x:t xml:space="preserve">abrir partitura</x:t>
        </x:is>
      </x:c>
    </x:row>
    <x:row r="393" s="29" customFormat="1" ht="23.850000381469727" customHeight="1">
      <x:c r="A393" s="33" t="n"/>
      <x:c r="B393" s="33" t="n"/>
      <x:c r="C393" s="33" t="n"/>
      <x:c r="D393" s="33" t="inlineStr">
        <x:is>
          <x:t xml:space="preserve">1,29</x:t>
        </x:is>
      </x:c>
      <x:c r="E393" s="33" t="n"/>
      <x:c r="F393" s="34" t="n"/>
      <x:c r="G393" s="34" t="inlineStr">
        <x:is>
          <x:t xml:space="preserve">O cordeiro de Deus</x:t>
        </x:is>
      </x:c>
      <x:c r="H393" s="34" t="inlineStr">
        <x:is>
          <x:t xml:space="preserve">Pe. Weber (volumes) · vol. 2</x:t>
        </x:is>
      </x:c>
      <x:c r="I393" s="34" t="inlineStr">
        <x:is>
          <x:t xml:space="preserve">Canto dos volumes</x:t>
        </x:is>
      </x:c>
      <x:c r="J393" s="35" t="inlineStr">
        <x:is>
          <x:t xml:space="preserve">abrir partitura</x:t>
        </x:is>
      </x:c>
    </x:row>
    <x:row r="394" s="29" customFormat="1" ht="15" customHeight="1">
      <x:c r="A394" s="33" t="n"/>
      <x:c r="B394" s="33" t="n"/>
      <x:c r="C394" s="33" t="n"/>
      <x:c r="D394" s="33" t="inlineStr">
        <x:is>
          <x:t xml:space="preserve">1,32.34</x:t>
        </x:is>
      </x:c>
      <x:c r="E394" s="33" t="inlineStr">
        <x:is>
          <x:t xml:space="preserve">Sl 113B</x:t>
        </x:is>
      </x:c>
      <x:c r="F394" s="34" t="inlineStr">
        <x:is>
          <x:t xml:space="preserve">Batismo do Senhor</x:t>
        </x:is>
      </x:c>
      <x:c r="G394" s="34" t="inlineStr">
        <x:is>
          <x:t xml:space="preserve">Eis aquele de quem João dizia</x:t>
        </x:is>
      </x:c>
      <x:c r="H394" s="34" t="inlineStr">
        <x:is>
          <x:t xml:space="preserve">Abadia da Ressurreição</x:t>
        </x:is>
      </x:c>
      <x:c r="I394" s="34" t="inlineStr">
        <x:is>
          <x:t xml:space="preserve">Antífona de comunhão</x:t>
        </x:is>
      </x:c>
      <x:c r="J394" s="35" t="inlineStr">
        <x:is>
          <x:t xml:space="preserve">abrir partitura</x:t>
        </x:is>
      </x:c>
    </x:row>
    <x:row r="395" s="29" customFormat="1" ht="23.850000381469727" customHeight="1">
      <x:c r="A395" s="36" t="n"/>
      <x:c r="B395" s="36" t="n"/>
      <x:c r="C395" s="36" t="n"/>
      <x:c r="D395" s="36" t="inlineStr">
        <x:is>
          <x:t xml:space="preserve">1,36</x:t>
        </x:is>
      </x:c>
      <x:c r="E395" s="36" t="inlineStr">
        <x:is>
          <x:t xml:space="preserve">Sl 39</x:t>
        </x:is>
      </x:c>
      <x:c r="F395" s="37" t="inlineStr">
        <x:is>
          <x:t xml:space="preserve">2. AB</x:t>
        </x:is>
      </x:c>
      <x:c r="G395" s="37" t="inlineStr">
        <x:is>
          <x:t xml:space="preserve">Eis aqui o cordeiro</x:t>
        </x:is>
      </x:c>
      <x:c r="H395" s="37" t="inlineStr">
        <x:is>
          <x:t xml:space="preserve">Pe. Weber</x:t>
        </x:is>
      </x:c>
      <x:c r="I395" s="37" t="inlineStr">
        <x:is>
          <x:t xml:space="preserve">Canto do Evangelho</x:t>
        </x:is>
      </x:c>
      <x:c r="J395" s="38" t="inlineStr">
        <x:is>
          <x:t xml:space="preserve">abrir partitura</x:t>
        </x:is>
      </x:c>
    </x:row>
    <x:row r="396" s="29" customFormat="1" ht="23.850000381469727" customHeight="1">
      <x:c r="A396" s="33" t="n"/>
      <x:c r="B396" s="33" t="n"/>
      <x:c r="C396" s="33" t="n"/>
      <x:c r="D396" s="33" t="inlineStr">
        <x:is>
          <x:t xml:space="preserve">1,38-39</x:t>
        </x:is>
      </x:c>
      <x:c r="E396" s="33" t="inlineStr">
        <x:is>
          <x:t xml:space="preserve">Sl 33</x:t>
        </x:is>
      </x:c>
      <x:c r="F396" s="34" t="inlineStr">
        <x:is>
          <x:t xml:space="preserve">2. B</x:t>
        </x:is>
      </x:c>
      <x:c r="G396" s="34" t="inlineStr">
        <x:is>
          <x:t xml:space="preserve">Ó Mestre, onde moras? Vinde e vede</x:t>
        </x:is>
      </x:c>
      <x:c r="H396" s="34" t="inlineStr">
        <x:is>
          <x:t xml:space="preserve">Abadia da Ressurreição</x:t>
        </x:is>
      </x:c>
      <x:c r="I396" s="34" t="inlineStr">
        <x:is>
          <x:t xml:space="preserve">Antífona das oferendas</x:t>
        </x:is>
      </x:c>
      <x:c r="J396" s="35" t="inlineStr">
        <x:is>
          <x:t xml:space="preserve">abrir partitura</x:t>
        </x:is>
      </x:c>
    </x:row>
    <x:row r="397" s="29" customFormat="1" ht="23.850000381469727" customHeight="1">
      <x:c r="A397" s="36" t="n"/>
      <x:c r="B397" s="36" t="n"/>
      <x:c r="C397" s="36" t="n"/>
      <x:c r="D397" s="36" t="inlineStr">
        <x:is>
          <x:t xml:space="preserve">1,49</x:t>
        </x:is>
      </x:c>
      <x:c r="E397" s="36" t="inlineStr">
        <x:is>
          <x:t xml:space="preserve">Sl 18A</x:t>
        </x:is>
      </x:c>
      <x:c r="F397" s="37" t="n"/>
      <x:c r="G397" s="37" t="inlineStr">
        <x:is>
          <x:t xml:space="preserve">Tu és, Jesus, o Filho de Deus</x:t>
        </x:is>
      </x:c>
      <x:c r="H397" s="37" t="inlineStr">
        <x:is>
          <x:t xml:space="preserve">Delphim</x:t>
        </x:is>
      </x:c>
      <x:c r="I397" s="37" t="inlineStr">
        <x:is>
          <x:t xml:space="preserve">Antífona de comunhão</x:t>
        </x:is>
      </x:c>
      <x:c r="J397" s="38" t="inlineStr">
        <x:is>
          <x:t xml:space="preserve">abrir partitura</x:t>
        </x:is>
      </x:c>
    </x:row>
    <x:row r="398" s="29" customFormat="1" ht="23.850000381469727" customHeight="1">
      <x:c r="A398" s="33" t="n"/>
      <x:c r="B398" s="33" t="n"/>
      <x:c r="C398" s="33" t="n"/>
      <x:c r="D398" s="33" t="inlineStr">
        <x:is>
          <x:t xml:space="preserve">2,1-11</x:t>
        </x:is>
      </x:c>
      <x:c r="E398" s="33" t="inlineStr">
        <x:is>
          <x:t xml:space="preserve">Sl 32</x:t>
        </x:is>
      </x:c>
      <x:c r="F398" s="34" t="inlineStr">
        <x:is>
          <x:t xml:space="preserve">2. C</x:t>
        </x:is>
      </x:c>
      <x:c r="G398" s="34" t="inlineStr">
        <x:is>
          <x:t xml:space="preserve">Aos rogos da Mãe, em Caná, a água Jesus transformou em vinho</x:t>
        </x:is>
      </x:c>
      <x:c r="H398" s="34" t="inlineStr">
        <x:is>
          <x:t xml:space="preserve">Abadia da Ressurreição</x:t>
        </x:is>
      </x:c>
      <x:c r="I398" s="34" t="inlineStr">
        <x:is>
          <x:t xml:space="preserve">Antífona das oferendas</x:t>
        </x:is>
      </x:c>
      <x:c r="J398" s="35" t="inlineStr">
        <x:is>
          <x:t xml:space="preserve">abrir partitura</x:t>
        </x:is>
      </x:c>
    </x:row>
    <x:row r="399" s="29" customFormat="1" ht="23.850000381469727" customHeight="1">
      <x:c r="A399" s="36" t="n"/>
      <x:c r="B399" s="36" t="n"/>
      <x:c r="C399" s="36" t="n"/>
      <x:c r="D399" s="39" t="inlineStr">
        <x:is>
          <x:t xml:space="preserve">2,5</x:t>
        </x:is>
      </x:c>
      <x:c r="E399" s="36" t="inlineStr">
        <x:is>
          <x:t xml:space="preserve">Sl 118</x:t>
        </x:is>
      </x:c>
      <x:c r="F399" s="37" t="inlineStr">
        <x:is>
          <x:t xml:space="preserve">2. C</x:t>
        </x:is>
      </x:c>
      <x:c r="G399" s="37" t="inlineStr">
        <x:is>
          <x:t xml:space="preserve">Disse a Mãe de Jesus</x:t>
        </x:is>
      </x:c>
      <x:c r="H399" s="37" t="inlineStr">
        <x:is>
          <x:t xml:space="preserve">Pe. Weber</x:t>
        </x:is>
      </x:c>
      <x:c r="I399" s="37" t="inlineStr">
        <x:is>
          <x:t xml:space="preserve">Canto do Evangelho</x:t>
        </x:is>
      </x:c>
      <x:c r="J399" s="38" t="inlineStr">
        <x:is>
          <x:t xml:space="preserve">abrir partitura</x:t>
        </x:is>
      </x:c>
    </x:row>
    <x:row r="400" s="29" customFormat="1" ht="15" customHeight="1">
      <x:c r="A400" s="33" t="n"/>
      <x:c r="B400" s="33" t="n"/>
      <x:c r="C400" s="33" t="n"/>
      <x:c r="D400" s="33" t="inlineStr">
        <x:is>
          <x:t xml:space="preserve">2,13-22</x:t>
        </x:is>
      </x:c>
      <x:c r="E400" s="33" t="n"/>
      <x:c r="F400" s="34" t="inlineStr">
        <x:is>
          <x:t xml:space="preserve">Comunhão 3º Domingo da Quaresma Ano B</x:t>
        </x:is>
      </x:c>
      <x:c r="G400" s="34" t="inlineStr">
        <x:is>
          <x:t xml:space="preserve">Este pão, Senhor, alimenta a nossa vida</x:t>
        </x:is>
      </x:c>
      <x:c r="H400" s="34" t="inlineStr">
        <x:is>
          <x:t xml:space="preserve">Pe. Weber (volumes) · vol. 8</x:t>
        </x:is>
      </x:c>
      <x:c r="I400" s="34" t="inlineStr">
        <x:is>
          <x:t xml:space="preserve">Canto dos volumes</x:t>
        </x:is>
      </x:c>
      <x:c r="J400" s="35" t="inlineStr">
        <x:is>
          <x:t xml:space="preserve">abrir partitura</x:t>
        </x:is>
      </x:c>
    </x:row>
    <x:row r="401" s="29" customFormat="1" ht="23.850000381469727" customHeight="1">
      <x:c r="A401" s="36" t="n"/>
      <x:c r="B401" s="36" t="n"/>
      <x:c r="C401" s="36" t="n"/>
      <x:c r="D401" s="36" t="inlineStr">
        <x:is>
          <x:t xml:space="preserve">2,19</x:t>
        </x:is>
      </x:c>
      <x:c r="E401" s="36" t="inlineStr">
        <x:is>
          <x:t xml:space="preserve">Sl 137</x:t>
        </x:is>
      </x:c>
      <x:c r="F401" s="37" t="inlineStr">
        <x:is>
          <x:t xml:space="preserve">3 Quar B</x:t>
        </x:is>
      </x:c>
      <x:c r="G401" s="37" t="inlineStr">
        <x:is>
          <x:t xml:space="preserve">Destruí este templo</x:t>
        </x:is>
      </x:c>
      <x:c r="H401" s="37" t="inlineStr">
        <x:is>
          <x:t xml:space="preserve">Pe. Weber</x:t>
        </x:is>
      </x:c>
      <x:c r="I401" s="37" t="inlineStr">
        <x:is>
          <x:t xml:space="preserve">Canto do Evangelho</x:t>
        </x:is>
      </x:c>
      <x:c r="J401" s="38" t="inlineStr">
        <x:is>
          <x:t xml:space="preserve">abrir partitura</x:t>
        </x:is>
      </x:c>
    </x:row>
    <x:row r="402" s="29" customFormat="1" ht="23.850000381469727" customHeight="1">
      <x:c r="A402" s="33" t="n"/>
      <x:c r="B402" s="33" t="n"/>
      <x:c r="C402" s="33" t="n"/>
      <x:c r="D402" s="33" t="inlineStr">
        <x:is>
          <x:t xml:space="preserve">2,19</x:t>
        </x:is>
      </x:c>
      <x:c r="E402" s="33" t="n"/>
      <x:c r="F402" s="34" t="n"/>
      <x:c r="G402" s="34" t="inlineStr">
        <x:is>
          <x:t xml:space="preserve">Destruí este templo</x:t>
        </x:is>
      </x:c>
      <x:c r="H402" s="34" t="inlineStr">
        <x:is>
          <x:t xml:space="preserve">Pe. Weber (volumes) · vol. 26</x:t>
        </x:is>
      </x:c>
      <x:c r="I402" s="34" t="inlineStr">
        <x:is>
          <x:t xml:space="preserve">Canto dos volumes</x:t>
        </x:is>
      </x:c>
      <x:c r="J402" s="35" t="inlineStr">
        <x:is>
          <x:t xml:space="preserve">abrir partitura</x:t>
        </x:is>
      </x:c>
    </x:row>
    <x:row r="403" s="29" customFormat="1" ht="23.850000381469727" customHeight="1">
      <x:c r="A403" s="33" t="n"/>
      <x:c r="B403" s="33" t="n"/>
      <x:c r="C403" s="33" t="n"/>
      <x:c r="D403" s="33" t="inlineStr">
        <x:is>
          <x:t xml:space="preserve">3,16</x:t>
        </x:is>
      </x:c>
      <x:c r="E403" s="33" t="inlineStr">
        <x:is>
          <x:t xml:space="preserve">Sl 102</x:t>
        </x:is>
      </x:c>
      <x:c r="F403" s="34" t="inlineStr">
        <x:is>
          <x:t xml:space="preserve">4 Quar B</x:t>
        </x:is>
      </x:c>
      <x:c r="G403" s="34" t="inlineStr">
        <x:is>
          <x:t xml:space="preserve">Tanto Deus amou o mundo</x:t>
        </x:is>
      </x:c>
      <x:c r="H403" s="34" t="inlineStr">
        <x:is>
          <x:t xml:space="preserve">Pe. Weber</x:t>
        </x:is>
      </x:c>
      <x:c r="I403" s="34" t="inlineStr">
        <x:is>
          <x:t xml:space="preserve">Canto do Evangelho</x:t>
        </x:is>
      </x:c>
      <x:c r="J403" s="35" t="inlineStr">
        <x:is>
          <x:t xml:space="preserve">abrir partitura</x:t>
        </x:is>
      </x:c>
    </x:row>
    <x:row r="404" s="29" customFormat="1" ht="23.850000381469727" customHeight="1">
      <x:c r="A404" s="36" t="n"/>
      <x:c r="B404" s="36" t="n"/>
      <x:c r="C404" s="36" t="n"/>
      <x:c r="D404" s="36" t="inlineStr">
        <x:is>
          <x:t xml:space="preserve">3,16</x:t>
        </x:is>
      </x:c>
      <x:c r="E404" s="36" t="inlineStr">
        <x:is>
          <x:t xml:space="preserve">Sl 144</x:t>
        </x:is>
      </x:c>
      <x:c r="F404" s="37" t="inlineStr">
        <x:is>
          <x:t xml:space="preserve">6. ABC</x:t>
        </x:is>
      </x:c>
      <x:c r="G404" s="37" t="inlineStr">
        <x:is>
          <x:t xml:space="preserve">Deus tanto amou o mundo</x:t>
        </x:is>
      </x:c>
      <x:c r="H404" s="37" t="inlineStr">
        <x:is>
          <x:t xml:space="preserve">Abadia da Ressurreição</x:t>
        </x:is>
      </x:c>
      <x:c r="I404" s="37" t="inlineStr">
        <x:is>
          <x:t xml:space="preserve">Antífona de comunhão</x:t>
        </x:is>
      </x:c>
      <x:c r="J404" s="38" t="e">
        <x:f>HYPERLINK("https://drive.google.com/file/d/1HmTJAm08h0nIXF4sRJjP3oTs2AKgPCfx/view","abrir partitura")</x:f>
        <x:v>HYPERLINK is not implemented. linkLocation=https://drive.google.com/file/d/1HmTJAm08h0nIXF4sRJjP3oTs2AKgPCfx/view, friendlyName=abrir partitura</x:v>
      </x:c>
    </x:row>
    <x:row r="405" s="29" customFormat="1" ht="23.850000381469727" customHeight="1">
      <x:c r="A405" s="33" t="n"/>
      <x:c r="B405" s="33" t="n"/>
      <x:c r="C405" s="33" t="n"/>
      <x:c r="D405" s="33" t="inlineStr">
        <x:is>
          <x:t xml:space="preserve">3,16</x:t>
        </x:is>
      </x:c>
      <x:c r="E405" s="33" t="n"/>
      <x:c r="F405" s="34" t="n"/>
      <x:c r="G405" s="34" t="inlineStr">
        <x:is>
          <x:t xml:space="preserve">Jesus é o sinal do amor do Pai</x:t>
        </x:is>
      </x:c>
      <x:c r="H405" s="34" t="inlineStr">
        <x:is>
          <x:t xml:space="preserve">Pe. Weber (volumes) · vol. 2</x:t>
        </x:is>
      </x:c>
      <x:c r="I405" s="34" t="inlineStr">
        <x:is>
          <x:t xml:space="preserve">Canto dos volumes</x:t>
        </x:is>
      </x:c>
      <x:c r="J405" s="35" t="inlineStr">
        <x:is>
          <x:t xml:space="preserve">abrir partitura</x:t>
        </x:is>
      </x:c>
    </x:row>
    <x:row r="406" s="29" customFormat="1" ht="23.850000381469727" customHeight="1">
      <x:c r="A406" s="33" t="n"/>
      <x:c r="B406" s="33" t="n"/>
      <x:c r="C406" s="33" t="n"/>
      <x:c r="D406" s="33" t="inlineStr">
        <x:is>
          <x:t xml:space="preserve">4,5-15</x:t>
        </x:is>
      </x:c>
      <x:c r="E406" s="33" t="n"/>
      <x:c r="F406" s="34" t="n"/>
      <x:c r="G406" s="34" t="inlineStr">
        <x:is>
          <x:t xml:space="preserve">Senhor, dá-me de beber</x:t>
        </x:is>
      </x:c>
      <x:c r="H406" s="34" t="inlineStr">
        <x:is>
          <x:t xml:space="preserve">Pe. Weber (volumes) · vol. 16</x:t>
        </x:is>
      </x:c>
      <x:c r="I406" s="34" t="inlineStr">
        <x:is>
          <x:t xml:space="preserve">Canto dos volumes</x:t>
        </x:is>
      </x:c>
      <x:c r="J406" s="35" t="inlineStr">
        <x:is>
          <x:t xml:space="preserve">abrir partitura</x:t>
        </x:is>
      </x:c>
    </x:row>
    <x:row r="407" s="29" customFormat="1" ht="15" customHeight="1">
      <x:c r="A407" s="36" t="n"/>
      <x:c r="B407" s="36" t="n"/>
      <x:c r="C407" s="36" t="n"/>
      <x:c r="D407" s="36" t="inlineStr">
        <x:is>
          <x:t xml:space="preserve">4,13</x:t>
        </x:is>
      </x:c>
      <x:c r="E407" s="36" t="inlineStr">
        <x:is>
          <x:t xml:space="preserve">Sl 41</x:t>
        </x:is>
      </x:c>
      <x:c r="F407" s="37" t="inlineStr">
        <x:is>
          <x:t xml:space="preserve">3 Quar A</x:t>
        </x:is>
      </x:c>
      <x:c r="G407" s="37" t="inlineStr">
        <x:is>
          <x:t xml:space="preserve">Quem beber daquela água</x:t>
        </x:is>
      </x:c>
      <x:c r="H407" s="37" t="inlineStr">
        <x:is>
          <x:t xml:space="preserve">Pe. Weber</x:t>
        </x:is>
      </x:c>
      <x:c r="I407" s="37" t="inlineStr">
        <x:is>
          <x:t xml:space="preserve">Canto do Evangelho</x:t>
        </x:is>
      </x:c>
      <x:c r="J407" s="38" t="inlineStr">
        <x:is>
          <x:t xml:space="preserve">abrir partitura</x:t>
        </x:is>
      </x:c>
    </x:row>
    <x:row r="408" s="29" customFormat="1" ht="23.850000381469727" customHeight="1">
      <x:c r="A408" s="33" t="n"/>
      <x:c r="B408" s="33" t="n"/>
      <x:c r="C408" s="33" t="n"/>
      <x:c r="D408" s="33" t="inlineStr">
        <x:is>
          <x:t xml:space="preserve">4,13-14</x:t>
        </x:is>
      </x:c>
      <x:c r="E408" s="33" t="inlineStr">
        <x:is>
          <x:t xml:space="preserve">Sl 62</x:t>
        </x:is>
      </x:c>
      <x:c r="F408" s="34" t="inlineStr">
        <x:is>
          <x:t xml:space="preserve">3 Quar A</x:t>
        </x:is>
      </x:c>
      <x:c r="G408" s="34" t="inlineStr">
        <x:is>
          <x:t xml:space="preserve">Daquele que beber da água que eu darei</x:t>
        </x:is>
      </x:c>
      <x:c r="H408" s="34" t="inlineStr">
        <x:is>
          <x:t xml:space="preserve">Abadia da Ressurreição</x:t>
        </x:is>
      </x:c>
      <x:c r="I408" s="34" t="inlineStr">
        <x:is>
          <x:t xml:space="preserve">Antífona de comunhão</x:t>
        </x:is>
      </x:c>
      <x:c r="J408" s="35" t="inlineStr">
        <x:is>
          <x:t xml:space="preserve">abrir partitura</x:t>
        </x:is>
      </x:c>
    </x:row>
    <x:row r="409" s="29" customFormat="1" ht="23.850000381469727" customHeight="1">
      <x:c r="A409" s="36" t="n"/>
      <x:c r="B409" s="36" t="n"/>
      <x:c r="C409" s="36" t="n"/>
      <x:c r="D409" s="36" t="inlineStr">
        <x:is>
          <x:t xml:space="preserve">4,15</x:t>
        </x:is>
      </x:c>
      <x:c r="E409" s="36" t="n"/>
      <x:c r="F409" s="37" t="n"/>
      <x:c r="G409" s="37" t="inlineStr">
        <x:is>
          <x:t xml:space="preserve">Senhor, dá-me de beber</x:t>
        </x:is>
      </x:c>
      <x:c r="H409" s="37" t="inlineStr">
        <x:is>
          <x:t xml:space="preserve">Pe. Weber (volumes) · vol. 24</x:t>
        </x:is>
      </x:c>
      <x:c r="I409" s="37" t="inlineStr">
        <x:is>
          <x:t xml:space="preserve">Canto dos volumes</x:t>
        </x:is>
      </x:c>
      <x:c r="J409" s="38" t="inlineStr">
        <x:is>
          <x:t xml:space="preserve">abrir partitura</x:t>
        </x:is>
      </x:c>
    </x:row>
    <x:row r="410" s="29" customFormat="1" ht="23.850000381469727" customHeight="1">
      <x:c r="A410" s="33" t="n"/>
      <x:c r="B410" s="33" t="n"/>
      <x:c r="C410" s="33" t="n"/>
      <x:c r="D410" s="33" t="inlineStr">
        <x:is>
          <x:t xml:space="preserve">6,5</x:t>
        </x:is>
      </x:c>
      <x:c r="E410" s="33" t="inlineStr">
        <x:is>
          <x:t xml:space="preserve">Sb 16 (AT 13)</x:t>
        </x:is>
      </x:c>
      <x:c r="F410" s="34" t="inlineStr">
        <x:is>
          <x:t xml:space="preserve">17. B</x:t>
        </x:is>
      </x:c>
      <x:c r="G410" s="34" t="inlineStr">
        <x:is>
          <x:t xml:space="preserve">Onde compraremos pão para saciar esta multidão?</x:t>
        </x:is>
      </x:c>
      <x:c r="H410" s="34" t="inlineStr">
        <x:is>
          <x:t xml:space="preserve">Abadia da Ressurreição</x:t>
        </x:is>
      </x:c>
      <x:c r="I410" s="34" t="inlineStr">
        <x:is>
          <x:t xml:space="preserve">Antífona das oferendas</x:t>
        </x:is>
      </x:c>
      <x:c r="J410" s="35" t="inlineStr">
        <x:is>
          <x:t xml:space="preserve">abrir partitura</x:t>
        </x:is>
      </x:c>
    </x:row>
    <x:row r="411" s="29" customFormat="1" ht="23.850000381469727" customHeight="1">
      <x:c r="A411" s="36" t="n"/>
      <x:c r="B411" s="36" t="n"/>
      <x:c r="C411" s="36" t="n"/>
      <x:c r="D411" s="36" t="inlineStr">
        <x:is>
          <x:t xml:space="preserve">6,27</x:t>
        </x:is>
      </x:c>
      <x:c r="E411" s="36" t="inlineStr">
        <x:is>
          <x:t xml:space="preserve">Sl 144</x:t>
        </x:is>
      </x:c>
      <x:c r="F411" s="37" t="inlineStr">
        <x:is>
          <x:t xml:space="preserve">18. B</x:t>
        </x:is>
      </x:c>
      <x:c r="G411" s="37" t="inlineStr">
        <x:is>
          <x:t xml:space="preserve">Trabalhai não pelo pão perecível</x:t>
        </x:is>
      </x:c>
      <x:c r="H411" s="37" t="inlineStr">
        <x:is>
          <x:t xml:space="preserve">Abadia da Ressurreição</x:t>
        </x:is>
      </x:c>
      <x:c r="I411" s="37" t="inlineStr">
        <x:is>
          <x:t xml:space="preserve">Antífona das oferendas</x:t>
        </x:is>
      </x:c>
      <x:c r="J411" s="38" t="inlineStr">
        <x:is>
          <x:t xml:space="preserve">abrir partitura</x:t>
        </x:is>
      </x:c>
    </x:row>
    <x:row r="412" s="29" customFormat="1" ht="23.850000381469727" customHeight="1">
      <x:c r="A412" s="33" t="n"/>
      <x:c r="B412" s="33" t="n"/>
      <x:c r="C412" s="33" t="n"/>
      <x:c r="D412" s="33" t="inlineStr">
        <x:is>
          <x:t xml:space="preserve">6,33-58</x:t>
        </x:is>
      </x:c>
      <x:c r="E412" s="33" t="n"/>
      <x:c r="F412" s="34" t="inlineStr">
        <x:is>
          <x:t xml:space="preserve">Comunhão</x:t>
        </x:is>
      </x:c>
      <x:c r="G412" s="34" t="inlineStr">
        <x:is>
          <x:t xml:space="preserve">O Pão de Deus</x:t>
        </x:is>
      </x:c>
      <x:c r="H412" s="34" t="inlineStr">
        <x:is>
          <x:t xml:space="preserve">Pe. Weber (volumes) · vol. 1</x:t>
        </x:is>
      </x:c>
      <x:c r="I412" s="34" t="inlineStr">
        <x:is>
          <x:t xml:space="preserve">Canto dos volumes</x:t>
        </x:is>
      </x:c>
      <x:c r="J412" s="35" t="inlineStr">
        <x:is>
          <x:t xml:space="preserve">abrir partitura</x:t>
        </x:is>
      </x:c>
    </x:row>
    <x:row r="413" s="29" customFormat="1" ht="23.850000381469727" customHeight="1">
      <x:c r="A413" s="36" t="n"/>
      <x:c r="B413" s="36" t="n"/>
      <x:c r="C413" s="36" t="n"/>
      <x:c r="D413" s="36" t="inlineStr">
        <x:is>
          <x:t xml:space="preserve">6,35</x:t>
        </x:is>
      </x:c>
      <x:c r="E413" s="36" t="inlineStr">
        <x:is>
          <x:t xml:space="preserve">Sl 77</x:t>
        </x:is>
      </x:c>
      <x:c r="F413" s="37" t="inlineStr">
        <x:is>
          <x:t xml:space="preserve">18. B</x:t>
        </x:is>
      </x:c>
      <x:c r="G413" s="37" t="inlineStr">
        <x:is>
          <x:t xml:space="preserve">Eu sou o pão da vida</x:t>
        </x:is>
      </x:c>
      <x:c r="H413" s="37" t="inlineStr">
        <x:is>
          <x:t xml:space="preserve">Pe. Weber</x:t>
        </x:is>
      </x:c>
      <x:c r="I413" s="37" t="inlineStr">
        <x:is>
          <x:t xml:space="preserve">Canto do Evangelho</x:t>
        </x:is>
      </x:c>
      <x:c r="J413" s="38" t="inlineStr">
        <x:is>
          <x:t xml:space="preserve">abrir partitura</x:t>
        </x:is>
      </x:c>
    </x:row>
    <x:row r="414" s="29" customFormat="1" ht="23.850000381469727" customHeight="1">
      <x:c r="A414" s="33" t="n"/>
      <x:c r="B414" s="33" t="n"/>
      <x:c r="C414" s="33" t="n"/>
      <x:c r="D414" s="33" t="inlineStr">
        <x:is>
          <x:t xml:space="preserve">6,35</x:t>
        </x:is>
      </x:c>
      <x:c r="E414" s="33" t="inlineStr">
        <x:is>
          <x:t xml:space="preserve">Sb 16 (AT 13)</x:t>
        </x:is>
      </x:c>
      <x:c r="F414" s="34" t="inlineStr">
        <x:is>
          <x:t xml:space="preserve">18. ABC</x:t>
        </x:is>
      </x:c>
      <x:c r="G414" s="34" t="inlineStr">
        <x:is>
          <x:t xml:space="preserve">Eu sou o pão da vida, diz Jesus</x:t>
        </x:is>
      </x:c>
      <x:c r="H414" s="34" t="inlineStr">
        <x:is>
          <x:t xml:space="preserve">Abadia da Ressurreição</x:t>
        </x:is>
      </x:c>
      <x:c r="I414" s="34" t="inlineStr">
        <x:is>
          <x:t xml:space="preserve">Antífona de comunhão</x:t>
        </x:is>
      </x:c>
      <x:c r="J414" s="35" t="e">
        <x:f>HYPERLINK("https://drive.google.com/file/d/1qqpS-7zOlkWPfJaLrZo477s30hDqahaq/view","abrir partitura")</x:f>
        <x:v>HYPERLINK is not implemented. linkLocation=https://drive.google.com/file/d/1qqpS-7zOlkWPfJaLrZo477s30hDqahaq/view, friendlyName=abrir partitura</x:v>
      </x:c>
    </x:row>
    <x:row r="415" s="29" customFormat="1" ht="23.850000381469727" customHeight="1">
      <x:c r="A415" s="36" t="n"/>
      <x:c r="B415" s="36" t="n"/>
      <x:c r="C415" s="36" t="n"/>
      <x:c r="D415" s="36" t="inlineStr">
        <x:is>
          <x:t xml:space="preserve">6,35-50</x:t>
        </x:is>
      </x:c>
      <x:c r="E415" s="36" t="n"/>
      <x:c r="F415" s="37" t="inlineStr">
        <x:is>
          <x:t xml:space="preserve">Comunhão</x:t>
        </x:is>
      </x:c>
      <x:c r="G415" s="37" t="inlineStr">
        <x:is>
          <x:t xml:space="preserve">O pão de Deus é o pão da vida</x:t>
        </x:is>
      </x:c>
      <x:c r="H415" s="37" t="inlineStr">
        <x:is>
          <x:t xml:space="preserve">Pe. Weber (volumes) · vol. 14</x:t>
        </x:is>
      </x:c>
      <x:c r="I415" s="37" t="inlineStr">
        <x:is>
          <x:t xml:space="preserve">Canto dos volumes</x:t>
        </x:is>
      </x:c>
      <x:c r="J415" s="38" t="inlineStr">
        <x:is>
          <x:t xml:space="preserve">abrir partitura</x:t>
        </x:is>
      </x:c>
    </x:row>
    <x:row r="416" s="29" customFormat="1" ht="23.850000381469727" customHeight="1">
      <x:c r="A416" s="33" t="n"/>
      <x:c r="B416" s="33" t="n"/>
      <x:c r="C416" s="33" t="n"/>
      <x:c r="D416" s="33" t="inlineStr">
        <x:is>
          <x:t xml:space="preserve">6,35</x:t>
        </x:is>
      </x:c>
      <x:c r="E416" s="33" t="n"/>
      <x:c r="F416" s="34" t="n"/>
      <x:c r="G416" s="34" t="inlineStr">
        <x:is>
          <x:t xml:space="preserve">Nutre sempre, Senhor, o teu povo</x:t>
        </x:is>
      </x:c>
      <x:c r="H416" s="34" t="inlineStr">
        <x:is>
          <x:t xml:space="preserve">Pe. Weber (volumes) · vol. 17</x:t>
        </x:is>
      </x:c>
      <x:c r="I416" s="34" t="inlineStr">
        <x:is>
          <x:t xml:space="preserve">Canto dos volumes</x:t>
        </x:is>
      </x:c>
      <x:c r="J416" s="35" t="inlineStr">
        <x:is>
          <x:t xml:space="preserve">abrir partitura</x:t>
        </x:is>
      </x:c>
    </x:row>
    <x:row r="417" s="29" customFormat="1" ht="15" customHeight="1">
      <x:c r="A417" s="33" t="n"/>
      <x:c r="B417" s="33" t="n"/>
      <x:c r="C417" s="33" t="n"/>
      <x:c r="D417" s="33" t="inlineStr">
        <x:is>
          <x:t xml:space="preserve">6,35</x:t>
        </x:is>
      </x:c>
      <x:c r="E417" s="33" t="n"/>
      <x:c r="F417" s="34" t="n"/>
      <x:c r="G417" s="34" t="inlineStr">
        <x:is>
          <x:t xml:space="preserve">Eu sou o pão da vida</x:t>
        </x:is>
      </x:c>
      <x:c r="H417" s="34" t="inlineStr">
        <x:is>
          <x:t xml:space="preserve">Pe. Weber (volumes) · vol. 2</x:t>
        </x:is>
      </x:c>
      <x:c r="I417" s="34" t="inlineStr">
        <x:is>
          <x:t xml:space="preserve">Canto dos volumes</x:t>
        </x:is>
      </x:c>
      <x:c r="J417" s="35" t="inlineStr">
        <x:is>
          <x:t xml:space="preserve">abrir partitura</x:t>
        </x:is>
      </x:c>
    </x:row>
    <x:row r="418" s="29" customFormat="1" ht="23.850000381469727" customHeight="1">
      <x:c r="A418" s="36" t="n"/>
      <x:c r="B418" s="36" t="n"/>
      <x:c r="C418" s="36" t="n"/>
      <x:c r="D418" s="36" t="inlineStr">
        <x:is>
          <x:t xml:space="preserve">6,51</x:t>
        </x:is>
      </x:c>
      <x:c r="E418" s="36" t="inlineStr">
        <x:is>
          <x:t xml:space="preserve">Sl 147</x:t>
        </x:is>
      </x:c>
      <x:c r="F418" s="37" t="inlineStr">
        <x:is>
          <x:t xml:space="preserve">19. B</x:t>
        </x:is>
      </x:c>
      <x:c r="G418" s="37" t="inlineStr">
        <x:is>
          <x:t xml:space="preserve">Eu sou o pão vivo</x:t>
        </x:is>
      </x:c>
      <x:c r="H418" s="37" t="inlineStr">
        <x:is>
          <x:t xml:space="preserve">Pe. Weber</x:t>
        </x:is>
      </x:c>
      <x:c r="I418" s="37" t="inlineStr">
        <x:is>
          <x:t xml:space="preserve">Canto do Evangelho</x:t>
        </x:is>
      </x:c>
      <x:c r="J418" s="38" t="inlineStr">
        <x:is>
          <x:t xml:space="preserve">abrir partitura</x:t>
        </x:is>
      </x:c>
    </x:row>
    <x:row r="419" s="29" customFormat="1" ht="23.850000381469727" customHeight="1">
      <x:c r="A419" s="33" t="n"/>
      <x:c r="B419" s="33" t="n"/>
      <x:c r="C419" s="33" t="n"/>
      <x:c r="D419" s="33" t="inlineStr">
        <x:is>
          <x:t xml:space="preserve">6,51</x:t>
        </x:is>
      </x:c>
      <x:c r="E419" s="33" t="inlineStr">
        <x:is>
          <x:t xml:space="preserve">Sl 147</x:t>
        </x:is>
      </x:c>
      <x:c r="F419" s="34" t="inlineStr">
        <x:is>
          <x:t xml:space="preserve">20. B</x:t>
        </x:is>
      </x:c>
      <x:c r="G419" s="34" t="inlineStr">
        <x:is>
          <x:t xml:space="preserve">Eu sou o pão vivo</x:t>
        </x:is>
      </x:c>
      <x:c r="H419" s="34" t="inlineStr">
        <x:is>
          <x:t xml:space="preserve">Pe. Weber</x:t>
        </x:is>
      </x:c>
      <x:c r="I419" s="34" t="inlineStr">
        <x:is>
          <x:t xml:space="preserve">Canto do Evangelho</x:t>
        </x:is>
      </x:c>
      <x:c r="J419" s="35" t="inlineStr">
        <x:is>
          <x:t xml:space="preserve">abrir partitura</x:t>
        </x:is>
      </x:c>
    </x:row>
    <x:row r="420" s="29" customFormat="1" ht="15" customHeight="1">
      <x:c r="A420" s="36" t="n"/>
      <x:c r="B420" s="36" t="n"/>
      <x:c r="C420" s="36" t="n"/>
      <x:c r="D420" s="36" t="inlineStr">
        <x:is>
          <x:t xml:space="preserve">6,51</x:t>
        </x:is>
      </x:c>
      <x:c r="E420" s="36" t="inlineStr">
        <x:is>
          <x:t xml:space="preserve">Sl 147</x:t>
        </x:is>
      </x:c>
      <x:c r="F420" s="37" t="inlineStr">
        <x:is>
          <x:t xml:space="preserve">19. ABC</x:t>
        </x:is>
      </x:c>
      <x:c r="G420" s="37" t="inlineStr">
        <x:is>
          <x:t xml:space="preserve">O pão que eu darei é a minha carne</x:t>
        </x:is>
      </x:c>
      <x:c r="H420" s="37" t="inlineStr">
        <x:is>
          <x:t xml:space="preserve">Abadia da Ressurreição</x:t>
        </x:is>
      </x:c>
      <x:c r="I420" s="37" t="inlineStr">
        <x:is>
          <x:t xml:space="preserve">Antífona de comunhão</x:t>
        </x:is>
      </x:c>
      <x:c r="J420" s="38" t="e">
        <x:f>HYPERLINK("https://drive.google.com/file/d/19GDxSRuMHl_-IxRPnF2vPLwQkbQ19cqj/view","abrir partitura")</x:f>
        <x:v>HYPERLINK is not implemented. linkLocation=https://drive.google.com/file/d/19GDxSRuMHl_-IxRPnF2vPLwQkbQ19cqj/view, friendlyName=abrir partitura</x:v>
      </x:c>
    </x:row>
    <x:row r="421" s="29" customFormat="1" ht="23.850000381469727" customHeight="1">
      <x:c r="A421" s="33" t="n"/>
      <x:c r="B421" s="33" t="n"/>
      <x:c r="C421" s="33" t="n"/>
      <x:c r="D421" s="33" t="inlineStr">
        <x:is>
          <x:t xml:space="preserve">6,51</x:t>
        </x:is>
      </x:c>
      <x:c r="E421" s="33" t="inlineStr">
        <x:is>
          <x:t xml:space="preserve">Sb 16 (AT 13)</x:t>
        </x:is>
      </x:c>
      <x:c r="F421" s="34" t="inlineStr">
        <x:is>
          <x:t xml:space="preserve">20. ABC</x:t>
        </x:is>
      </x:c>
      <x:c r="G421" s="34" t="inlineStr">
        <x:is>
          <x:t xml:space="preserve">Eu sou o pão vivo descido do céu</x:t>
        </x:is>
      </x:c>
      <x:c r="H421" s="34" t="inlineStr">
        <x:is>
          <x:t xml:space="preserve">Abadia da Ressurreição</x:t>
        </x:is>
      </x:c>
      <x:c r="I421" s="34" t="inlineStr">
        <x:is>
          <x:t xml:space="preserve">Antífona de comunhão</x:t>
        </x:is>
      </x:c>
      <x:c r="J421" s="35" t="e">
        <x:f>HYPERLINK("https://drive.google.com/file/d/1gruf0rCCCkNjeh5WjfF9bCBAi52sEtj4/view","abrir partitura")</x:f>
        <x:v>HYPERLINK is not implemented. linkLocation=https://drive.google.com/file/d/1gruf0rCCCkNjeh5WjfF9bCBAi52sEtj4/view, friendlyName=abrir partitura</x:v>
      </x:c>
    </x:row>
    <x:row r="422" s="29" customFormat="1" ht="23.850000381469727" customHeight="1">
      <x:c r="A422" s="36" t="n"/>
      <x:c r="B422" s="36" t="n"/>
      <x:c r="C422" s="36" t="n"/>
      <x:c r="D422" s="36" t="inlineStr">
        <x:is>
          <x:t xml:space="preserve">6,51</x:t>
        </x:is>
      </x:c>
      <x:c r="E422" s="36" t="inlineStr">
        <x:is>
          <x:t xml:space="preserve">Sb 16 (AT 13)</x:t>
        </x:is>
      </x:c>
      <x:c r="F422" s="37" t="inlineStr">
        <x:is>
          <x:t xml:space="preserve">19. B</x:t>
        </x:is>
      </x:c>
      <x:c r="G422" s="37" t="inlineStr">
        <x:is>
          <x:t xml:space="preserve">O pão que eu darei é a minha carne para a vida do mundo</x:t>
        </x:is>
      </x:c>
      <x:c r="H422" s="37" t="inlineStr">
        <x:is>
          <x:t xml:space="preserve">Abadia da Ressurreição</x:t>
        </x:is>
      </x:c>
      <x:c r="I422" s="37" t="inlineStr">
        <x:is>
          <x:t xml:space="preserve">Antífona das oferendas</x:t>
        </x:is>
      </x:c>
      <x:c r="J422" s="38" t="inlineStr">
        <x:is>
          <x:t xml:space="preserve">abrir partitura</x:t>
        </x:is>
      </x:c>
    </x:row>
    <x:row r="423" s="29" customFormat="1" ht="15" customHeight="1">
      <x:c r="A423" s="33" t="n"/>
      <x:c r="B423" s="33" t="n"/>
      <x:c r="C423" s="33" t="n"/>
      <x:c r="D423" s="33" t="inlineStr">
        <x:is>
          <x:t xml:space="preserve">6,51</x:t>
        </x:is>
      </x:c>
      <x:c r="E423" s="33" t="n"/>
      <x:c r="F423" s="34" t="inlineStr">
        <x:is>
          <x:t xml:space="preserve">Comunhão | Eucaristia</x:t>
        </x:is>
      </x:c>
      <x:c r="G423" s="34" t="inlineStr">
        <x:is>
          <x:t xml:space="preserve">Eis o pão da vida</x:t>
        </x:is>
      </x:c>
      <x:c r="H423" s="34" t="inlineStr">
        <x:is>
          <x:t xml:space="preserve">Pe. Weber (volumes) · vol. 17</x:t>
        </x:is>
      </x:c>
      <x:c r="I423" s="34" t="inlineStr">
        <x:is>
          <x:t xml:space="preserve">Canto dos volumes</x:t>
        </x:is>
      </x:c>
      <x:c r="J423" s="35" t="inlineStr">
        <x:is>
          <x:t xml:space="preserve">abrir partitura</x:t>
        </x:is>
      </x:c>
    </x:row>
    <x:row r="424" s="29" customFormat="1" ht="15" customHeight="1">
      <x:c r="A424" s="33" t="n"/>
      <x:c r="B424" s="33" t="n"/>
      <x:c r="C424" s="33" t="n"/>
      <x:c r="D424" s="33" t="inlineStr">
        <x:is>
          <x:t xml:space="preserve">6,51</x:t>
        </x:is>
      </x:c>
      <x:c r="E424" s="33" t="n"/>
      <x:c r="F424" s="34" t="n"/>
      <x:c r="G424" s="34" t="inlineStr">
        <x:is>
          <x:t xml:space="preserve">Eu sou o pão vivo</x:t>
        </x:is>
      </x:c>
      <x:c r="H424" s="34" t="inlineStr">
        <x:is>
          <x:t xml:space="preserve">Pe. Weber (volumes) · vol. 2</x:t>
        </x:is>
      </x:c>
      <x:c r="I424" s="34" t="inlineStr">
        <x:is>
          <x:t xml:space="preserve">Canto dos volumes</x:t>
        </x:is>
      </x:c>
      <x:c r="J424" s="35" t="inlineStr">
        <x:is>
          <x:t xml:space="preserve">abrir partitura</x:t>
        </x:is>
      </x:c>
    </x:row>
    <x:row r="425" s="29" customFormat="1" ht="23.850000381469727" customHeight="1">
      <x:c r="A425" s="36" t="n"/>
      <x:c r="B425" s="36" t="n"/>
      <x:c r="C425" s="36" t="n"/>
      <x:c r="D425" s="36" t="inlineStr">
        <x:is>
          <x:t xml:space="preserve">6,55</x:t>
        </x:is>
      </x:c>
      <x:c r="E425" s="36" t="inlineStr">
        <x:is>
          <x:t xml:space="preserve">Sl 144</x:t>
        </x:is>
      </x:c>
      <x:c r="F425" s="37" t="inlineStr">
        <x:is>
          <x:t xml:space="preserve">21. ABC</x:t>
        </x:is>
      </x:c>
      <x:c r="G425" s="37" t="inlineStr">
        <x:is>
          <x:t xml:space="preserve">Quem come a minha carne</x:t>
        </x:is>
      </x:c>
      <x:c r="H425" s="37" t="inlineStr">
        <x:is>
          <x:t xml:space="preserve">Abadia da Ressurreição</x:t>
        </x:is>
      </x:c>
      <x:c r="I425" s="37" t="inlineStr">
        <x:is>
          <x:t xml:space="preserve">Antífona de comunhão</x:t>
        </x:is>
      </x:c>
      <x:c r="J425" s="38" t="e">
        <x:f>HYPERLINK("https://drive.google.com/file/d/1lgFxhBip8O59ATSy38UC1J1DMuUShiwZ/view","abrir partitura")</x:f>
        <x:v>HYPERLINK is not implemented. linkLocation=https://drive.google.com/file/d/1lgFxhBip8O59ATSy38UC1J1DMuUShiwZ/view, friendlyName=abrir partitura</x:v>
      </x:c>
    </x:row>
    <x:row r="426" s="29" customFormat="1" ht="23.850000381469727" customHeight="1">
      <x:c r="A426" s="33" t="n"/>
      <x:c r="B426" s="33" t="n"/>
      <x:c r="C426" s="33" t="n"/>
      <x:c r="D426" s="33" t="inlineStr">
        <x:is>
          <x:t xml:space="preserve">6,56</x:t>
        </x:is>
      </x:c>
      <x:c r="E426" s="33" t="inlineStr">
        <x:is>
          <x:t xml:space="preserve">Sl 147</x:t>
        </x:is>
      </x:c>
      <x:c r="F426" s="34" t="inlineStr">
        <x:is>
          <x:t xml:space="preserve">Corpus Christi</x:t>
        </x:is>
      </x:c>
      <x:c r="G426" s="34" t="inlineStr">
        <x:is>
          <x:t xml:space="preserve">Quem come a minha carne</x:t>
        </x:is>
      </x:c>
      <x:c r="H426" s="34" t="inlineStr">
        <x:is>
          <x:t xml:space="preserve">Pe. Weber</x:t>
        </x:is>
      </x:c>
      <x:c r="I426" s="34" t="inlineStr">
        <x:is>
          <x:t xml:space="preserve">Canto do Evangelho</x:t>
        </x:is>
      </x:c>
      <x:c r="J426" s="35" t="inlineStr">
        <x:is>
          <x:t xml:space="preserve">abrir partitura</x:t>
        </x:is>
      </x:c>
    </x:row>
    <x:row r="427" s="29" customFormat="1" ht="23.850000381469727" customHeight="1">
      <x:c r="A427" s="36" t="n"/>
      <x:c r="B427" s="36" t="n"/>
      <x:c r="C427" s="36" t="n"/>
      <x:c r="D427" s="36" t="inlineStr">
        <x:is>
          <x:t xml:space="preserve">6,56</x:t>
        </x:is>
      </x:c>
      <x:c r="E427" s="36" t="inlineStr">
        <x:is>
          <x:t xml:space="preserve">Sl 144</x:t>
        </x:is>
      </x:c>
      <x:c r="F427" s="37" t="inlineStr">
        <x:is>
          <x:t xml:space="preserve">20. B</x:t>
        </x:is>
      </x:c>
      <x:c r="G427" s="37" t="inlineStr">
        <x:is>
          <x:t xml:space="preserve">Quem come a minha carne e bebe o meu sangue permanece em mim</x:t>
        </x:is>
      </x:c>
      <x:c r="H427" s="37" t="inlineStr">
        <x:is>
          <x:t xml:space="preserve">Abadia da Ressurreição</x:t>
        </x:is>
      </x:c>
      <x:c r="I427" s="37" t="inlineStr">
        <x:is>
          <x:t xml:space="preserve">Antífona das oferendas</x:t>
        </x:is>
      </x:c>
      <x:c r="J427" s="38" t="inlineStr">
        <x:is>
          <x:t xml:space="preserve">abrir partitura</x:t>
        </x:is>
      </x:c>
    </x:row>
    <x:row r="428" s="29" customFormat="1" ht="23.850000381469727" customHeight="1">
      <x:c r="A428" s="33" t="n"/>
      <x:c r="B428" s="33" t="n"/>
      <x:c r="C428" s="33" t="n"/>
      <x:c r="D428" s="33" t="inlineStr">
        <x:is>
          <x:t xml:space="preserve">6,57</x:t>
        </x:is>
      </x:c>
      <x:c r="E428" s="33" t="inlineStr">
        <x:is>
          <x:t xml:space="preserve">Sl 144</x:t>
        </x:is>
      </x:c>
      <x:c r="F428" s="34" t="inlineStr">
        <x:is>
          <x:t xml:space="preserve">Corpus Christi</x:t>
        </x:is>
      </x:c>
      <x:c r="G428" s="34" t="inlineStr">
        <x:is>
          <x:t xml:space="preserve">Quem come a minha carne e bebe o meu sangue</x:t>
        </x:is>
      </x:c>
      <x:c r="H428" s="34" t="inlineStr">
        <x:is>
          <x:t xml:space="preserve">Abadia da Ressurreição</x:t>
        </x:is>
      </x:c>
      <x:c r="I428" s="34" t="inlineStr">
        <x:is>
          <x:t xml:space="preserve">Antífona de comunhão</x:t>
        </x:is>
      </x:c>
      <x:c r="J428" s="35" t="inlineStr">
        <x:is>
          <x:t xml:space="preserve">abrir partitura</x:t>
        </x:is>
      </x:c>
    </x:row>
    <x:row r="429" s="29" customFormat="1" ht="23.850000381469727" customHeight="1">
      <x:c r="A429" s="36" t="n"/>
      <x:c r="B429" s="36" t="n"/>
      <x:c r="C429" s="36" t="n"/>
      <x:c r="D429" s="36" t="inlineStr">
        <x:is>
          <x:t xml:space="preserve">6,57</x:t>
        </x:is>
      </x:c>
      <x:c r="E429" s="36" t="inlineStr">
        <x:is>
          <x:t xml:space="preserve">Sl 144</x:t>
        </x:is>
      </x:c>
      <x:c r="F429" s="37" t="inlineStr">
        <x:is>
          <x:t xml:space="preserve">15. ABC</x:t>
        </x:is>
      </x:c>
      <x:c r="G429" s="37" t="inlineStr">
        <x:is>
          <x:t xml:space="preserve">Quem come a minha carne e bebe o meu sangue</x:t>
        </x:is>
      </x:c>
      <x:c r="H429" s="37" t="inlineStr">
        <x:is>
          <x:t xml:space="preserve">Abadia da Ressurreição</x:t>
        </x:is>
      </x:c>
      <x:c r="I429" s="37" t="inlineStr">
        <x:is>
          <x:t xml:space="preserve">Antífona de comunhão</x:t>
        </x:is>
      </x:c>
      <x:c r="J429" s="38" t="e">
        <x:f>HYPERLINK("https://drive.google.com/file/d/1YO2oy45yw6uK9SKzLERwJHbOOJBpuq-7/view","abrir partitura")</x:f>
        <x:v>HYPERLINK is not implemented. linkLocation=https://drive.google.com/file/d/1YO2oy45yw6uK9SKzLERwJHbOOJBpuq-7/view, friendlyName=abrir partitura</x:v>
      </x:c>
    </x:row>
    <x:row r="430" s="29" customFormat="1" ht="23.850000381469727" customHeight="1">
      <x:c r="A430" s="33" t="n"/>
      <x:c r="B430" s="33" t="n"/>
      <x:c r="C430" s="33" t="n"/>
      <x:c r="D430" s="33" t="inlineStr">
        <x:is>
          <x:t xml:space="preserve">6,57</x:t>
        </x:is>
      </x:c>
      <x:c r="E430" s="33" t="inlineStr">
        <x:is>
          <x:t xml:space="preserve">Sl 15</x:t>
        </x:is>
      </x:c>
      <x:c r="F430" s="34" t="inlineStr">
        <x:is>
          <x:t xml:space="preserve">31. ABC</x:t>
        </x:is>
      </x:c>
      <x:c r="G430" s="34" t="inlineStr">
        <x:is>
          <x:t xml:space="preserve">Como o Pai, que me enviou, é a vida</x:t>
        </x:is>
      </x:c>
      <x:c r="H430" s="34" t="inlineStr">
        <x:is>
          <x:t xml:space="preserve">Abadia da Ressurreição</x:t>
        </x:is>
      </x:c>
      <x:c r="I430" s="34" t="inlineStr">
        <x:is>
          <x:t xml:space="preserve">Antífona de comunhão</x:t>
        </x:is>
      </x:c>
      <x:c r="J430" s="35" t="e">
        <x:f>HYPERLINK("https://drive.google.com/file/d/1FpLuIxwp18LeNpiGMfEd4FyJvmubU6hq/view","abrir partitura")</x:f>
        <x:v>HYPERLINK is not implemented. linkLocation=https://drive.google.com/file/d/1FpLuIxwp18LeNpiGMfEd4FyJvmubU6hq/view, friendlyName=abrir partitura</x:v>
      </x:c>
    </x:row>
    <x:row r="431" s="29" customFormat="1" ht="15" customHeight="1">
      <x:c r="A431" s="36" t="n"/>
      <x:c r="B431" s="36" t="n"/>
      <x:c r="C431" s="36" t="n"/>
      <x:c r="D431" s="36" t="inlineStr">
        <x:is>
          <x:t xml:space="preserve">6,68</x:t>
        </x:is>
      </x:c>
      <x:c r="E431" s="36" t="inlineStr">
        <x:is>
          <x:t xml:space="preserve">Sl 33</x:t>
        </x:is>
      </x:c>
      <x:c r="F431" s="37" t="inlineStr">
        <x:is>
          <x:t xml:space="preserve">21. B</x:t>
        </x:is>
      </x:c>
      <x:c r="G431" s="37" t="inlineStr">
        <x:is>
          <x:t xml:space="preserve">A quem iremos, Senhor?</x:t>
        </x:is>
      </x:c>
      <x:c r="H431" s="37" t="inlineStr">
        <x:is>
          <x:t xml:space="preserve">Pe. Weber</x:t>
        </x:is>
      </x:c>
      <x:c r="I431" s="37" t="inlineStr">
        <x:is>
          <x:t xml:space="preserve">Canto do Evangelho</x:t>
        </x:is>
      </x:c>
      <x:c r="J431" s="38" t="inlineStr">
        <x:is>
          <x:t xml:space="preserve">abrir partitura</x:t>
        </x:is>
      </x:c>
    </x:row>
    <x:row r="432" s="29" customFormat="1" ht="23.850000381469727" customHeight="1">
      <x:c r="A432" s="33" t="n"/>
      <x:c r="B432" s="33" t="n"/>
      <x:c r="C432" s="33" t="n"/>
      <x:c r="D432" s="33" t="inlineStr">
        <x:is>
          <x:t xml:space="preserve">6,68</x:t>
        </x:is>
      </x:c>
      <x:c r="E432" s="33" t="inlineStr">
        <x:is>
          <x:t xml:space="preserve">Sl 18</x:t>
        </x:is>
      </x:c>
      <x:c r="F432" s="34" t="inlineStr">
        <x:is>
          <x:t xml:space="preserve">21. B</x:t>
        </x:is>
      </x:c>
      <x:c r="G432" s="34" t="inlineStr">
        <x:is>
          <x:t xml:space="preserve">Disse Simão Pedro: A quem iremos, Senhor?</x:t>
        </x:is>
      </x:c>
      <x:c r="H432" s="34" t="inlineStr">
        <x:is>
          <x:t xml:space="preserve">Abadia da Ressurreição</x:t>
        </x:is>
      </x:c>
      <x:c r="I432" s="34" t="inlineStr">
        <x:is>
          <x:t xml:space="preserve">Antífona das oferendas</x:t>
        </x:is>
      </x:c>
      <x:c r="J432" s="35" t="inlineStr">
        <x:is>
          <x:t xml:space="preserve">abrir partitura</x:t>
        </x:is>
      </x:c>
    </x:row>
    <x:row r="433" s="29" customFormat="1" ht="23.850000381469727" customHeight="1">
      <x:c r="A433" s="36" t="n"/>
      <x:c r="B433" s="36" t="n"/>
      <x:c r="C433" s="36" t="n"/>
      <x:c r="D433" s="36" t="inlineStr">
        <x:is>
          <x:t xml:space="preserve">6,68</x:t>
        </x:is>
      </x:c>
      <x:c r="E433" s="36" t="n"/>
      <x:c r="F433" s="37" t="inlineStr">
        <x:is>
          <x:t xml:space="preserve">Canto da Palavra</x:t>
        </x:is>
      </x:c>
      <x:c r="G433" s="37" t="inlineStr">
        <x:is>
          <x:t xml:space="preserve">A quem iremos, Senhor?! Só tu tens palavras de vida eterna!</x:t>
        </x:is>
      </x:c>
      <x:c r="H433" s="37" t="inlineStr">
        <x:is>
          <x:t xml:space="preserve">Pe. Weber (volumes) · vol. 3</x:t>
        </x:is>
      </x:c>
      <x:c r="I433" s="37" t="inlineStr">
        <x:is>
          <x:t xml:space="preserve">Canto dos volumes</x:t>
        </x:is>
      </x:c>
      <x:c r="J433" s="38" t="inlineStr">
        <x:is>
          <x:t xml:space="preserve">abrir partitura</x:t>
        </x:is>
      </x:c>
    </x:row>
    <x:row r="434" s="29" customFormat="1" ht="23.850000381469727" customHeight="1">
      <x:c r="A434" s="33" t="n"/>
      <x:c r="B434" s="33" t="n"/>
      <x:c r="C434" s="33" t="n"/>
      <x:c r="D434" s="33" t="inlineStr">
        <x:is>
          <x:t xml:space="preserve">6,68</x:t>
        </x:is>
      </x:c>
      <x:c r="E434" s="33" t="n"/>
      <x:c r="F434" s="34" t="n"/>
      <x:c r="G434" s="34" t="inlineStr">
        <x:is>
          <x:t xml:space="preserve">Palavra de vida - Jo 6,68</x:t>
        </x:is>
      </x:c>
      <x:c r="H434" s="34" t="inlineStr">
        <x:is>
          <x:t xml:space="preserve">Pe. Weber (volumes) · vol. 13</x:t>
        </x:is>
      </x:c>
      <x:c r="I434" s="34" t="inlineStr">
        <x:is>
          <x:t xml:space="preserve">Canto dos volumes</x:t>
        </x:is>
      </x:c>
      <x:c r="J434" s="35" t="inlineStr">
        <x:is>
          <x:t xml:space="preserve">abrir partitura</x:t>
        </x:is>
      </x:c>
    </x:row>
    <x:row r="435" s="29" customFormat="1" ht="23.850000381469727" customHeight="1">
      <x:c r="A435" s="36" t="n"/>
      <x:c r="B435" s="36" t="n"/>
      <x:c r="C435" s="36" t="n"/>
      <x:c r="D435" s="36" t="inlineStr">
        <x:is>
          <x:t xml:space="preserve">6,68</x:t>
        </x:is>
      </x:c>
      <x:c r="E435" s="36" t="n"/>
      <x:c r="F435" s="37" t="inlineStr">
        <x:is>
          <x:t xml:space="preserve">Palavra de Deus e Cristo</x:t>
        </x:is>
      </x:c>
      <x:c r="G435" s="37" t="inlineStr">
        <x:is>
          <x:t xml:space="preserve">Aleluia! A quem iremos, Senhor?</x:t>
        </x:is>
      </x:c>
      <x:c r="H435" s="37" t="inlineStr">
        <x:is>
          <x:t xml:space="preserve">Pe. Weber (volumes) · vol. 27</x:t>
        </x:is>
      </x:c>
      <x:c r="I435" s="37" t="inlineStr">
        <x:is>
          <x:t xml:space="preserve">Canto dos volumes</x:t>
        </x:is>
      </x:c>
      <x:c r="J435" s="38" t="inlineStr">
        <x:is>
          <x:t xml:space="preserve">abrir partitura</x:t>
        </x:is>
      </x:c>
    </x:row>
    <x:row r="436" s="29" customFormat="1" ht="23.850000381469727" customHeight="1">
      <x:c r="A436" s="33" t="n"/>
      <x:c r="B436" s="33" t="n"/>
      <x:c r="C436" s="33" t="n"/>
      <x:c r="D436" s="33" t="inlineStr">
        <x:is>
          <x:t xml:space="preserve">7,37</x:t>
        </x:is>
      </x:c>
      <x:c r="E436" s="33" t="inlineStr">
        <x:is>
          <x:t xml:space="preserve">Sl 62</x:t>
        </x:is>
      </x:c>
      <x:c r="F436" s="34" t="inlineStr">
        <x:is>
          <x:t xml:space="preserve">Sagrado Coração de Jesus</x:t>
        </x:is>
      </x:c>
      <x:c r="G436" s="34" t="inlineStr">
        <x:is>
          <x:t xml:space="preserve">Jesus clamava ao povo: se alguém tem sede</x:t>
        </x:is>
      </x:c>
      <x:c r="H436" s="34" t="inlineStr">
        <x:is>
          <x:t xml:space="preserve">Abadia da Ressurreição</x:t>
        </x:is>
      </x:c>
      <x:c r="I436" s="34" t="inlineStr">
        <x:is>
          <x:t xml:space="preserve">Antífona de comunhão</x:t>
        </x:is>
      </x:c>
      <x:c r="J436" s="35" t="inlineStr">
        <x:is>
          <x:t xml:space="preserve">abrir partitura</x:t>
        </x:is>
      </x:c>
    </x:row>
    <x:row r="437" s="29" customFormat="1" ht="23.850000381469727" customHeight="1">
      <x:c r="A437" s="36" t="n"/>
      <x:c r="B437" s="36" t="n"/>
      <x:c r="C437" s="36" t="n"/>
      <x:c r="D437" s="36" t="inlineStr">
        <x:is>
          <x:t xml:space="preserve">7,37-38</x:t>
        </x:is>
      </x:c>
      <x:c r="E437" s="36" t="n"/>
      <x:c r="F437" s="37" t="n"/>
      <x:c r="G437" s="37" t="inlineStr">
        <x:is>
          <x:t xml:space="preserve">No deserto da vida</x:t>
        </x:is>
      </x:c>
      <x:c r="H437" s="37" t="inlineStr">
        <x:is>
          <x:t xml:space="preserve">Pe. Weber (volumes) · vol. 19</x:t>
        </x:is>
      </x:c>
      <x:c r="I437" s="37" t="inlineStr">
        <x:is>
          <x:t xml:space="preserve">Canto dos volumes</x:t>
        </x:is>
      </x:c>
      <x:c r="J437" s="38" t="inlineStr">
        <x:is>
          <x:t xml:space="preserve">abrir partitura</x:t>
        </x:is>
      </x:c>
    </x:row>
    <x:row r="438" s="29" customFormat="1" ht="15" customHeight="1">
      <x:c r="A438" s="33" t="n"/>
      <x:c r="B438" s="33" t="n"/>
      <x:c r="C438" s="33" t="n"/>
      <x:c r="D438" s="33" t="inlineStr">
        <x:is>
          <x:t xml:space="preserve">8,10</x:t>
        </x:is>
      </x:c>
      <x:c r="E438" s="33" t="inlineStr">
        <x:is>
          <x:t xml:space="preserve">Sl 22</x:t>
        </x:is>
      </x:c>
      <x:c r="F438" s="34" t="inlineStr">
        <x:is>
          <x:t xml:space="preserve">5 Quar C</x:t>
        </x:is>
      </x:c>
      <x:c r="G438" s="34" t="inlineStr">
        <x:is>
          <x:t xml:space="preserve">Mulher, ninguém te condenou?</x:t>
        </x:is>
      </x:c>
      <x:c r="H438" s="34" t="inlineStr">
        <x:is>
          <x:t xml:space="preserve">Pe. Weber</x:t>
        </x:is>
      </x:c>
      <x:c r="I438" s="34" t="inlineStr">
        <x:is>
          <x:t xml:space="preserve">Canto do Evangelho</x:t>
        </x:is>
      </x:c>
      <x:c r="J438" s="35" t="inlineStr">
        <x:is>
          <x:t xml:space="preserve">abrir partitura</x:t>
        </x:is>
      </x:c>
    </x:row>
    <x:row r="439" s="29" customFormat="1" ht="23.850000381469727" customHeight="1">
      <x:c r="A439" s="36" t="n"/>
      <x:c r="B439" s="36" t="n"/>
      <x:c r="C439" s="36" t="n"/>
      <x:c r="D439" s="36" t="inlineStr">
        <x:is>
          <x:t xml:space="preserve">8,10-11</x:t>
        </x:is>
      </x:c>
      <x:c r="E439" s="36" t="inlineStr">
        <x:is>
          <x:t xml:space="preserve">Sl 31</x:t>
        </x:is>
      </x:c>
      <x:c r="F439" s="37" t="inlineStr">
        <x:is>
          <x:t xml:space="preserve">5 Quar C</x:t>
        </x:is>
      </x:c>
      <x:c r="G439" s="37" t="inlineStr">
        <x:is>
          <x:t xml:space="preserve">Mulher, ninguém te condenou?</x:t>
        </x:is>
      </x:c>
      <x:c r="H439" s="37" t="inlineStr">
        <x:is>
          <x:t xml:space="preserve">Abadia da Ressurreição</x:t>
        </x:is>
      </x:c>
      <x:c r="I439" s="37" t="inlineStr">
        <x:is>
          <x:t xml:space="preserve">Antífona de comunhão</x:t>
        </x:is>
      </x:c>
      <x:c r="J439" s="38" t="inlineStr">
        <x:is>
          <x:t xml:space="preserve">abrir partitura</x:t>
        </x:is>
      </x:c>
    </x:row>
    <x:row r="440" s="29" customFormat="1" ht="23.850000381469727" customHeight="1">
      <x:c r="A440" s="33" t="n"/>
      <x:c r="B440" s="33" t="n"/>
      <x:c r="C440" s="33" t="n"/>
      <x:c r="D440" s="33" t="inlineStr">
        <x:is>
          <x:t xml:space="preserve">8,10-11</x:t>
        </x:is>
      </x:c>
      <x:c r="E440" s="33" t="n"/>
      <x:c r="F440" s="34" t="inlineStr">
        <x:is>
          <x:t xml:space="preserve">5ª Semana da Quaresma – Comunhão</x:t>
        </x:is>
      </x:c>
      <x:c r="G440" s="34" t="inlineStr">
        <x:is>
          <x:t xml:space="preserve">5ª Semana da Quaresma (Antífona de comunhão) – 2ª feira</x:t>
        </x:is>
      </x:c>
      <x:c r="H440" s="34" t="inlineStr">
        <x:is>
          <x:t xml:space="preserve">Pe. Weber (volumes) · vol. 24</x:t>
        </x:is>
      </x:c>
      <x:c r="I440" s="34" t="inlineStr">
        <x:is>
          <x:t xml:space="preserve">Canto dos volumes</x:t>
        </x:is>
      </x:c>
      <x:c r="J440" s="35" t="inlineStr">
        <x:is>
          <x:t xml:space="preserve">abrir partitura</x:t>
        </x:is>
      </x:c>
    </x:row>
    <x:row r="441" s="29" customFormat="1" ht="15" customHeight="1">
      <x:c r="A441" s="36" t="n"/>
      <x:c r="B441" s="36" t="n"/>
      <x:c r="C441" s="36" t="n"/>
      <x:c r="D441" s="36" t="inlineStr">
        <x:is>
          <x:t xml:space="preserve">8,11</x:t>
        </x:is>
      </x:c>
      <x:c r="E441" s="36" t="inlineStr">
        <x:is>
          <x:t xml:space="preserve">Sl 129</x:t>
        </x:is>
      </x:c>
      <x:c r="F441" s="37" t="inlineStr">
        <x:is>
          <x:t xml:space="preserve">5º Domingo da Quaresma, Ano C</x:t>
        </x:is>
      </x:c>
      <x:c r="G441" s="37" t="inlineStr">
        <x:is>
          <x:t xml:space="preserve">Eu não te condeno: Vá em paz!</x:t>
        </x:is>
      </x:c>
      <x:c r="H441" s="37" t="inlineStr">
        <x:is>
          <x:t xml:space="preserve">Pe. Weber (volumes) · vol. 11</x:t>
        </x:is>
      </x:c>
      <x:c r="I441" s="37" t="inlineStr">
        <x:is>
          <x:t xml:space="preserve">Canto dos volumes</x:t>
        </x:is>
      </x:c>
      <x:c r="J441" s="38" t="inlineStr">
        <x:is>
          <x:t xml:space="preserve">abrir partitura</x:t>
        </x:is>
      </x:c>
    </x:row>
    <x:row r="442" s="29" customFormat="1" ht="23.850000381469727" customHeight="1">
      <x:c r="A442" s="33" t="n"/>
      <x:c r="B442" s="33" t="n"/>
      <x:c r="C442" s="33" t="n"/>
      <x:c r="D442" s="33" t="inlineStr">
        <x:is>
          <x:t xml:space="preserve">8,12</x:t>
        </x:is>
      </x:c>
      <x:c r="E442" s="33" t="inlineStr">
        <x:is>
          <x:t xml:space="preserve">Sl 26</x:t>
        </x:is>
      </x:c>
      <x:c r="F442" s="34" t="inlineStr">
        <x:is>
          <x:t xml:space="preserve">3. ABC</x:t>
        </x:is>
      </x:c>
      <x:c r="G442" s="34" t="inlineStr">
        <x:is>
          <x:t xml:space="preserve">Eu sou a luz do mundo</x:t>
        </x:is>
      </x:c>
      <x:c r="H442" s="34" t="inlineStr">
        <x:is>
          <x:t xml:space="preserve">Abadia da Ressurreição</x:t>
        </x:is>
      </x:c>
      <x:c r="I442" s="34" t="inlineStr">
        <x:is>
          <x:t xml:space="preserve">Antífona de comunhão</x:t>
        </x:is>
      </x:c>
      <x:c r="J442" s="35" t="e">
        <x:f>HYPERLINK("https://drive.google.com/file/d/14olsaJpdEcVNpIPuK8MedaTg6j73geEV/view","abrir partitura")</x:f>
        <x:v>HYPERLINK is not implemented. linkLocation=https://drive.google.com/file/d/14olsaJpdEcVNpIPuK8MedaTg6j73geEV/view, friendlyName=abrir partitura</x:v>
      </x:c>
    </x:row>
    <x:row r="443" s="29" customFormat="1" ht="23.850000381469727" customHeight="1">
      <x:c r="A443" s="36" t="n"/>
      <x:c r="B443" s="36" t="n"/>
      <x:c r="C443" s="36" t="n"/>
      <x:c r="D443" s="36" t="inlineStr">
        <x:is>
          <x:t xml:space="preserve">8,12</x:t>
        </x:is>
      </x:c>
      <x:c r="E443" s="36" t="inlineStr">
        <x:is>
          <x:t xml:space="preserve">Sl 26</x:t>
        </x:is>
      </x:c>
      <x:c r="F443" s="37" t="inlineStr">
        <x:is>
          <x:t xml:space="preserve">23. ABC</x:t>
        </x:is>
      </x:c>
      <x:c r="G443" s="37" t="inlineStr">
        <x:is>
          <x:t xml:space="preserve">Eu sou a luz do mundo; quem me segue</x:t>
        </x:is>
      </x:c>
      <x:c r="H443" s="37" t="inlineStr">
        <x:is>
          <x:t xml:space="preserve">Abadia da Ressurreição</x:t>
        </x:is>
      </x:c>
      <x:c r="I443" s="37" t="inlineStr">
        <x:is>
          <x:t xml:space="preserve">Antífona de comunhão</x:t>
        </x:is>
      </x:c>
      <x:c r="J443" s="38" t="e">
        <x:f>HYPERLINK("https://drive.google.com/file/d/1pOqQ99hnPmKoqJrAnY6RY1wNjoSjThWn/view","abrir partitura")</x:f>
        <x:v>HYPERLINK is not implemented. linkLocation=https://drive.google.com/file/d/1pOqQ99hnPmKoqJrAnY6RY1wNjoSjThWn/view, friendlyName=abrir partitura</x:v>
      </x:c>
    </x:row>
    <x:row r="444" s="29" customFormat="1" ht="23.850000381469727" customHeight="1">
      <x:c r="A444" s="33" t="n"/>
      <x:c r="B444" s="33" t="n"/>
      <x:c r="C444" s="33" t="n"/>
      <x:c r="D444" s="33" t="inlineStr">
        <x:is>
          <x:t xml:space="preserve">8,12</x:t>
        </x:is>
      </x:c>
      <x:c r="E444" s="33" t="inlineStr">
        <x:is>
          <x:t xml:space="preserve">Sl 26</x:t>
        </x:is>
      </x:c>
      <x:c r="F444" s="34" t="inlineStr">
        <x:is>
          <x:t xml:space="preserve">Para o batismo</x:t>
        </x:is>
      </x:c>
      <x:c r="G444" s="34" t="inlineStr">
        <x:is>
          <x:t xml:space="preserve">Cristo luz...</x:t>
        </x:is>
      </x:c>
      <x:c r="H444" s="34" t="inlineStr">
        <x:is>
          <x:t xml:space="preserve">Pe. Weber (volumes) · vol. 7</x:t>
        </x:is>
      </x:c>
      <x:c r="I444" s="34" t="inlineStr">
        <x:is>
          <x:t xml:space="preserve">Canto dos volumes</x:t>
        </x:is>
      </x:c>
      <x:c r="J444" s="35" t="inlineStr">
        <x:is>
          <x:t xml:space="preserve">abrir partitura</x:t>
        </x:is>
      </x:c>
    </x:row>
    <x:row r="445" s="29" customFormat="1" ht="15" customHeight="1">
      <x:c r="A445" s="36" t="n"/>
      <x:c r="B445" s="36" t="n"/>
      <x:c r="C445" s="36" t="n"/>
      <x:c r="D445" s="36" t="inlineStr">
        <x:is>
          <x:t xml:space="preserve">8,12</x:t>
        </x:is>
      </x:c>
      <x:c r="E445" s="36" t="n"/>
      <x:c r="F445" s="37" t="n"/>
      <x:c r="G445" s="37" t="inlineStr">
        <x:is>
          <x:t xml:space="preserve">Quem me segue não anda nas trevas</x:t>
        </x:is>
      </x:c>
      <x:c r="H445" s="37" t="inlineStr">
        <x:is>
          <x:t xml:space="preserve">Pe. Weber (volumes) · vol. 23</x:t>
        </x:is>
      </x:c>
      <x:c r="I445" s="37" t="inlineStr">
        <x:is>
          <x:t xml:space="preserve">Canto dos volumes</x:t>
        </x:is>
      </x:c>
      <x:c r="J445" s="38" t="inlineStr">
        <x:is>
          <x:t xml:space="preserve">abrir partitura</x:t>
        </x:is>
      </x:c>
    </x:row>
    <x:row r="446" s="29" customFormat="1" ht="23.850000381469727" customHeight="1">
      <x:c r="A446" s="33" t="n"/>
      <x:c r="B446" s="33" t="n"/>
      <x:c r="C446" s="33" t="n"/>
      <x:c r="D446" s="33" t="inlineStr">
        <x:is>
          <x:t xml:space="preserve">8,12</x:t>
        </x:is>
      </x:c>
      <x:c r="E446" s="33" t="inlineStr">
        <x:is>
          <x:t xml:space="preserve">Sl 26</x:t>
        </x:is>
      </x:c>
      <x:c r="F446" s="34" t="n"/>
      <x:c r="G446" s="34" t="inlineStr">
        <x:is>
          <x:t xml:space="preserve">Cristo luz, luz do mundo</x:t>
        </x:is>
      </x:c>
      <x:c r="H446" s="34" t="inlineStr">
        <x:is>
          <x:t xml:space="preserve">Pe. Weber (volumes) · vol. 31</x:t>
        </x:is>
      </x:c>
      <x:c r="I446" s="34" t="inlineStr">
        <x:is>
          <x:t xml:space="preserve">Canto dos volumes</x:t>
        </x:is>
      </x:c>
      <x:c r="J446" s="35" t="inlineStr">
        <x:is>
          <x:t xml:space="preserve">abrir partitura</x:t>
        </x:is>
      </x:c>
    </x:row>
    <x:row r="447" s="29" customFormat="1" ht="23.850000381469727" customHeight="1">
      <x:c r="A447" s="33" t="n"/>
      <x:c r="B447" s="33" t="n"/>
      <x:c r="C447" s="33" t="n"/>
      <x:c r="D447" s="33" t="inlineStr">
        <x:is>
          <x:t xml:space="preserve">8,12</x:t>
        </x:is>
      </x:c>
      <x:c r="E447" s="33" t="n"/>
      <x:c r="F447" s="34" t="n"/>
      <x:c r="G447" s="34" t="inlineStr">
        <x:is>
          <x:t xml:space="preserve">Cristo, Luz do mundo, Luz da vida</x:t>
        </x:is>
      </x:c>
      <x:c r="H447" s="34" t="inlineStr">
        <x:is>
          <x:t xml:space="preserve">Pe. Weber (volumes) · vol. 4</x:t>
        </x:is>
      </x:c>
      <x:c r="I447" s="34" t="inlineStr">
        <x:is>
          <x:t xml:space="preserve">Canto dos volumes</x:t>
        </x:is>
      </x:c>
      <x:c r="J447" s="35" t="inlineStr">
        <x:is>
          <x:t xml:space="preserve">abrir partitura</x:t>
        </x:is>
      </x:c>
    </x:row>
    <x:row r="448" s="29" customFormat="1" ht="23.850000381469727" customHeight="1">
      <x:c r="A448" s="33" t="n"/>
      <x:c r="B448" s="33" t="n"/>
      <x:c r="C448" s="33" t="n"/>
      <x:c r="D448" s="33" t="inlineStr">
        <x:is>
          <x:t xml:space="preserve">8,12</x:t>
        </x:is>
      </x:c>
      <x:c r="E448" s="33" t="n"/>
      <x:c r="F448" s="34" t="n"/>
      <x:c r="G448" s="34" t="inlineStr">
        <x:is>
          <x:t xml:space="preserve">Mesmo as trevas para vós não são escuras</x:t>
        </x:is>
      </x:c>
      <x:c r="H448" s="34" t="inlineStr">
        <x:is>
          <x:t xml:space="preserve">Pe. Weber (volumes) · vol. 26</x:t>
        </x:is>
      </x:c>
      <x:c r="I448" s="34" t="inlineStr">
        <x:is>
          <x:t xml:space="preserve">Canto dos volumes</x:t>
        </x:is>
      </x:c>
      <x:c r="J448" s="35" t="inlineStr">
        <x:is>
          <x:t xml:space="preserve">abrir partitura</x:t>
        </x:is>
      </x:c>
    </x:row>
    <x:row r="449" s="29" customFormat="1" ht="23.850000381469727" customHeight="1">
      <x:c r="A449" s="36" t="n"/>
      <x:c r="B449" s="36" t="n"/>
      <x:c r="C449" s="36" t="n"/>
      <x:c r="D449" s="36" t="inlineStr">
        <x:is>
          <x:t xml:space="preserve">9,11</x:t>
        </x:is>
      </x:c>
      <x:c r="E449" s="36" t="inlineStr">
        <x:is>
          <x:t xml:space="preserve">Sl 26</x:t>
        </x:is>
      </x:c>
      <x:c r="F449" s="37" t="inlineStr">
        <x:is>
          <x:t xml:space="preserve">4 Quar A</x:t>
        </x:is>
      </x:c>
      <x:c r="G449" s="37" t="inlineStr">
        <x:is>
          <x:t xml:space="preserve">O homem chamado Jesus</x:t>
        </x:is>
      </x:c>
      <x:c r="H449" s="37" t="inlineStr">
        <x:is>
          <x:t xml:space="preserve">Pe. Weber</x:t>
        </x:is>
      </x:c>
      <x:c r="I449" s="37" t="inlineStr">
        <x:is>
          <x:t xml:space="preserve">Canto do Evangelho</x:t>
        </x:is>
      </x:c>
      <x:c r="J449" s="38" t="inlineStr">
        <x:is>
          <x:t xml:space="preserve">abrir partitura</x:t>
        </x:is>
      </x:c>
    </x:row>
    <x:row r="450">
      <x:c r="A450" s="33" t="n"/>
      <x:c r="B450" s="33" t="n"/>
      <x:c r="C450" s="33" t="n"/>
      <x:c r="D450" s="33" t="inlineStr">
        <x:is>
          <x:t xml:space="preserve">9,11</x:t>
        </x:is>
      </x:c>
      <x:c r="E450" s="33" t="inlineStr">
        <x:is>
          <x:t xml:space="preserve">Sl 96</x:t>
        </x:is>
      </x:c>
      <x:c r="F450" s="34" t="inlineStr">
        <x:is>
          <x:t xml:space="preserve">4 Quar A</x:t>
        </x:is>
      </x:c>
      <x:c r="G450" s="34" t="inlineStr">
        <x:is>
          <x:t xml:space="preserve">O Senhor ungiu os meus olhos</x:t>
        </x:is>
      </x:c>
      <x:c r="H450" s="34" t="inlineStr">
        <x:is>
          <x:t xml:space="preserve">Abadia da Ressurreição</x:t>
        </x:is>
      </x:c>
      <x:c r="I450" s="34" t="inlineStr">
        <x:is>
          <x:t xml:space="preserve">Antífona de comunhão</x:t>
        </x:is>
      </x:c>
      <x:c r="J450" s="35" t="inlineStr">
        <x:is>
          <x:t xml:space="preserve">abrir partitura</x:t>
        </x:is>
      </x:c>
    </x:row>
    <x:row r="451">
      <x:c r="A451" s="33" t="n"/>
      <x:c r="B451" s="33" t="n"/>
      <x:c r="C451" s="33" t="n"/>
      <x:c r="D451" s="33" t="inlineStr">
        <x:is>
          <x:t xml:space="preserve">9,11</x:t>
        </x:is>
      </x:c>
      <x:c r="E451" s="33" t="n"/>
      <x:c r="F451" s="34" t="n"/>
      <x:c r="G451" s="34" t="inlineStr">
        <x:is>
          <x:t xml:space="preserve">O homem chamado Jesus</x:t>
        </x:is>
      </x:c>
      <x:c r="H451" s="34" t="inlineStr">
        <x:is>
          <x:t xml:space="preserve">Pe. Weber (volumes) · vol. 2</x:t>
        </x:is>
      </x:c>
      <x:c r="I451" s="34" t="inlineStr">
        <x:is>
          <x:t xml:space="preserve">Canto dos volumes</x:t>
        </x:is>
      </x:c>
      <x:c r="J451" s="35" t="inlineStr">
        <x:is>
          <x:t xml:space="preserve">abrir partitura</x:t>
        </x:is>
      </x:c>
    </x:row>
    <x:row r="452">
      <x:c r="A452" s="36" t="n"/>
      <x:c r="B452" s="36" t="n"/>
      <x:c r="C452" s="36" t="n"/>
      <x:c r="D452" s="36" t="inlineStr">
        <x:is>
          <x:t xml:space="preserve">10,11</x:t>
        </x:is>
      </x:c>
      <x:c r="E452" s="36" t="inlineStr">
        <x:is>
          <x:t xml:space="preserve">Sl 22</x:t>
        </x:is>
      </x:c>
      <x:c r="F452" s="37" t="inlineStr">
        <x:is>
          <x:t xml:space="preserve">4 Pasc ABC</x:t>
        </x:is>
      </x:c>
      <x:c r="G452" s="37" t="inlineStr">
        <x:is>
          <x:t xml:space="preserve">Ressuscitou o Bom Pastor</x:t>
        </x:is>
      </x:c>
      <x:c r="H452" s="37" t="inlineStr">
        <x:is>
          <x:t xml:space="preserve">Pe. Weber</x:t>
        </x:is>
      </x:c>
      <x:c r="I452" s="37" t="inlineStr">
        <x:is>
          <x:t xml:space="preserve">Canto do Evangelho</x:t>
        </x:is>
      </x:c>
      <x:c r="J452" s="38" t="inlineStr">
        <x:is>
          <x:t xml:space="preserve">abrir partitura</x:t>
        </x:is>
      </x:c>
    </x:row>
    <x:row r="453">
      <x:c r="A453" s="33" t="n"/>
      <x:c r="B453" s="33" t="n"/>
      <x:c r="C453" s="33" t="n"/>
      <x:c r="D453" s="33" t="inlineStr">
        <x:is>
          <x:t xml:space="preserve">10,11</x:t>
        </x:is>
      </x:c>
      <x:c r="E453" s="33" t="inlineStr">
        <x:is>
          <x:t xml:space="preserve">Sl 22</x:t>
        </x:is>
      </x:c>
      <x:c r="F453" s="34" t="inlineStr">
        <x:is>
          <x:t xml:space="preserve">4 Pasc ABC</x:t>
        </x:is>
      </x:c>
      <x:c r="G453" s="34" t="inlineStr">
        <x:is>
          <x:t xml:space="preserve">Ressuscitou o Bom Pastor que deu a vida</x:t>
        </x:is>
      </x:c>
      <x:c r="H453" s="34" t="inlineStr">
        <x:is>
          <x:t xml:space="preserve">Abadia da Ressurreição</x:t>
        </x:is>
      </x:c>
      <x:c r="I453" s="34" t="inlineStr">
        <x:is>
          <x:t xml:space="preserve">Antífona de comunhão</x:t>
        </x:is>
      </x:c>
      <x:c r="J453" s="35" t="inlineStr">
        <x:is>
          <x:t xml:space="preserve">abrir partitura</x:t>
        </x:is>
      </x:c>
    </x:row>
    <x:row r="454">
      <x:c r="A454" s="36" t="n"/>
      <x:c r="B454" s="36" t="n"/>
      <x:c r="C454" s="36" t="n"/>
      <x:c r="D454" s="36" t="inlineStr">
        <x:is>
          <x:t xml:space="preserve">10,11.15</x:t>
        </x:is>
      </x:c>
      <x:c r="E454" s="36" t="inlineStr">
        <x:is>
          <x:t xml:space="preserve">Sl 22</x:t>
        </x:is>
      </x:c>
      <x:c r="F454" s="37" t="inlineStr">
        <x:is>
          <x:t xml:space="preserve">12. ABC</x:t>
        </x:is>
      </x:c>
      <x:c r="G454" s="37" t="inlineStr">
        <x:is>
          <x:t xml:space="preserve">Eu sou o Bom Pastor: apascento as minhas ovelhas</x:t>
        </x:is>
      </x:c>
      <x:c r="H454" s="37" t="inlineStr">
        <x:is>
          <x:t xml:space="preserve">Abadia da Ressurreição</x:t>
        </x:is>
      </x:c>
      <x:c r="I454" s="37" t="inlineStr">
        <x:is>
          <x:t xml:space="preserve">Antífona de comunhão</x:t>
        </x:is>
      </x:c>
      <x:c r="J454" s="38" t="e">
        <x:f>HYPERLINK("https://drive.google.com/file/d/1-t3DWJ9MelAkv_BWUXaXuw-t7Ptra40Q/view","abrir partitura")</x:f>
        <x:v>HYPERLINK is not implemented. linkLocation=https://drive.google.com/file/d/1-t3DWJ9MelAkv_BWUXaXuw-t7Ptra40Q/view, friendlyName=abrir partitura</x:v>
      </x:c>
    </x:row>
    <x:row r="455">
      <x:c r="A455" s="33" t="n"/>
      <x:c r="B455" s="33" t="n"/>
      <x:c r="C455" s="33" t="n"/>
      <x:c r="D455" s="33" t="inlineStr">
        <x:is>
          <x:t xml:space="preserve">10,14</x:t>
        </x:is>
      </x:c>
      <x:c r="E455" s="33" t="inlineStr">
        <x:is>
          <x:t xml:space="preserve">Sl 118</x:t>
        </x:is>
      </x:c>
      <x:c r="F455" s="34" t="inlineStr">
        <x:is>
          <x:t xml:space="preserve">25. ABC</x:t>
        </x:is>
      </x:c>
      <x:c r="G455" s="34" t="inlineStr">
        <x:is>
          <x:t xml:space="preserve">Eu sou o bom Pastor, eu conheço as minhas ovelhas</x:t>
        </x:is>
      </x:c>
      <x:c r="H455" s="34" t="inlineStr">
        <x:is>
          <x:t xml:space="preserve">Abadia da Ressurreição</x:t>
        </x:is>
      </x:c>
      <x:c r="I455" s="34" t="inlineStr">
        <x:is>
          <x:t xml:space="preserve">Antífona de comunhão</x:t>
        </x:is>
      </x:c>
      <x:c r="J455" s="35" t="e">
        <x:f>HYPERLINK("https://drive.google.com/file/d/1khZ9XZst80XG15WqC8W7uCnAZidi-Qpg/view","abrir partitura")</x:f>
        <x:v>HYPERLINK is not implemented. linkLocation=https://drive.google.com/file/d/1khZ9XZst80XG15WqC8W7uCnAZidi-Qpg/view, friendlyName=abrir partitura</x:v>
      </x:c>
    </x:row>
    <x:row r="456">
      <x:c r="A456" s="36" t="n"/>
      <x:c r="B456" s="36" t="n"/>
      <x:c r="C456" s="36" t="n"/>
      <x:c r="D456" s="36" t="inlineStr">
        <x:is>
          <x:t xml:space="preserve">10,37-38</x:t>
        </x:is>
      </x:c>
      <x:c r="E456" s="36" t="inlineStr">
        <x:is>
          <x:t xml:space="preserve">Sl 30</x:t>
        </x:is>
      </x:c>
      <x:c r="F456" s="37" t="n"/>
      <x:c r="G456" s="37" t="inlineStr">
        <x:is>
          <x:t xml:space="preserve">As obras de Jesus Cristo</x:t>
        </x:is>
      </x:c>
      <x:c r="H456" s="37" t="inlineStr">
        <x:is>
          <x:t xml:space="preserve">Pe. Weber (volumes) · vol. 20</x:t>
        </x:is>
      </x:c>
      <x:c r="I456" s="37" t="inlineStr">
        <x:is>
          <x:t xml:space="preserve">Canto dos volumes</x:t>
        </x:is>
      </x:c>
      <x:c r="J456" s="38" t="inlineStr">
        <x:is>
          <x:t xml:space="preserve">abrir partitura</x:t>
        </x:is>
      </x:c>
    </x:row>
    <x:row r="457">
      <x:c r="A457" s="33" t="n"/>
      <x:c r="B457" s="33" t="n"/>
      <x:c r="C457" s="33" t="n"/>
      <x:c r="D457" s="33" t="inlineStr">
        <x:is>
          <x:t xml:space="preserve">11,25-26</x:t>
        </x:is>
      </x:c>
      <x:c r="E457" s="33" t="n"/>
      <x:c r="F457" s="34" t="inlineStr">
        <x:is>
          <x:t xml:space="preserve">Falecidos</x:t>
        </x:is>
      </x:c>
      <x:c r="G457" s="34" t="inlineStr">
        <x:is>
          <x:t xml:space="preserve">Sou a vida e a verdade</x:t>
        </x:is>
      </x:c>
      <x:c r="H457" s="34" t="inlineStr">
        <x:is>
          <x:t xml:space="preserve">Pe. Weber (volumes) · vol. 15</x:t>
        </x:is>
      </x:c>
      <x:c r="I457" s="34" t="inlineStr">
        <x:is>
          <x:t xml:space="preserve">Canto dos volumes</x:t>
        </x:is>
      </x:c>
      <x:c r="J457" s="35" t="inlineStr">
        <x:is>
          <x:t xml:space="preserve">abrir partitura</x:t>
        </x:is>
      </x:c>
    </x:row>
    <x:row r="458">
      <x:c r="A458" s="36" t="n"/>
      <x:c r="B458" s="36" t="n"/>
      <x:c r="C458" s="36" t="n"/>
      <x:c r="D458" s="36" t="inlineStr">
        <x:is>
          <x:t xml:space="preserve">11,26</x:t>
        </x:is>
      </x:c>
      <x:c r="E458" s="36" t="inlineStr">
        <x:is>
          <x:t xml:space="preserve">Sl 62</x:t>
        </x:is>
      </x:c>
      <x:c r="F458" s="37" t="inlineStr">
        <x:is>
          <x:t xml:space="preserve">5 Quar A</x:t>
        </x:is>
      </x:c>
      <x:c r="G458" s="37" t="inlineStr">
        <x:is>
          <x:t xml:space="preserve">Todo o que vive e crê em mim</x:t>
        </x:is>
      </x:c>
      <x:c r="H458" s="37" t="inlineStr">
        <x:is>
          <x:t xml:space="preserve">Pe. Weber</x:t>
        </x:is>
      </x:c>
      <x:c r="I458" s="37" t="inlineStr">
        <x:is>
          <x:t xml:space="preserve">Canto do Evangelho</x:t>
        </x:is>
      </x:c>
      <x:c r="J458" s="38" t="inlineStr">
        <x:is>
          <x:t xml:space="preserve">abrir partitura</x:t>
        </x:is>
      </x:c>
    </x:row>
    <x:row r="459">
      <x:c r="A459" s="33" t="n"/>
      <x:c r="B459" s="33" t="n"/>
      <x:c r="C459" s="33" t="n"/>
      <x:c r="D459" s="33" t="inlineStr">
        <x:is>
          <x:t xml:space="preserve">11,26</x:t>
        </x:is>
      </x:c>
      <x:c r="E459" s="33" t="inlineStr">
        <x:is>
          <x:t xml:space="preserve">Sl 124</x:t>
        </x:is>
      </x:c>
      <x:c r="F459" s="34" t="inlineStr">
        <x:is>
          <x:t xml:space="preserve">5 Quar A</x:t>
        </x:is>
      </x:c>
      <x:c r="G459" s="34" t="inlineStr">
        <x:is>
          <x:t xml:space="preserve">Todo aquele que vive e crê em mim</x:t>
        </x:is>
      </x:c>
      <x:c r="H459" s="34" t="inlineStr">
        <x:is>
          <x:t xml:space="preserve">Abadia da Ressurreição</x:t>
        </x:is>
      </x:c>
      <x:c r="I459" s="34" t="inlineStr">
        <x:is>
          <x:t xml:space="preserve">Antífona de comunhão</x:t>
        </x:is>
      </x:c>
      <x:c r="J459" s="35" t="inlineStr">
        <x:is>
          <x:t xml:space="preserve">abrir partitura</x:t>
        </x:is>
      </x:c>
    </x:row>
    <x:row r="460">
      <x:c r="A460" s="36" t="n"/>
      <x:c r="B460" s="36" t="n"/>
      <x:c r="C460" s="36" t="n"/>
      <x:c r="D460" s="36" t="inlineStr">
        <x:is>
          <x:t xml:space="preserve">11,27</x:t>
        </x:is>
      </x:c>
      <x:c r="E460" s="36" t="inlineStr">
        <x:is>
          <x:t xml:space="preserve">Sl 109</x:t>
        </x:is>
      </x:c>
      <x:c r="F460" s="37" t="inlineStr">
        <x:is>
          <x:t xml:space="preserve">7. ABC</x:t>
        </x:is>
      </x:c>
      <x:c r="G460" s="37" t="inlineStr">
        <x:is>
          <x:t xml:space="preserve">Senhor, eu creio: tu és o Cristo</x:t>
        </x:is>
      </x:c>
      <x:c r="H460" s="37" t="inlineStr">
        <x:is>
          <x:t xml:space="preserve">Abadia da Ressurreição</x:t>
        </x:is>
      </x:c>
      <x:c r="I460" s="37" t="inlineStr">
        <x:is>
          <x:t xml:space="preserve">Antífona de comunhão</x:t>
        </x:is>
      </x:c>
      <x:c r="J460" s="38" t="e">
        <x:f>HYPERLINK("https://drive.google.com/file/d/1-THmPjmvnET4YO--sXj9Aqd6rKsQeMov/view","abrir partitura")</x:f>
        <x:v>HYPERLINK is not implemented. linkLocation=https://drive.google.com/file/d/1-THmPjmvnET4YO--sXj9Aqd6rKsQeMov/view, friendlyName=abrir partitura</x:v>
      </x:c>
    </x:row>
    <x:row r="461">
      <x:c r="A461" s="33" t="n"/>
      <x:c r="B461" s="33" t="n"/>
      <x:c r="C461" s="33" t="n"/>
      <x:c r="D461" s="33" t="inlineStr">
        <x:is>
          <x:t xml:space="preserve">11,50</x:t>
        </x:is>
      </x:c>
      <x:c r="E461" s="33" t="inlineStr">
        <x:is>
          <x:t xml:space="preserve">Sl 7</x:t>
        </x:is>
      </x:c>
      <x:c r="F461" s="34" t="n"/>
      <x:c r="G461" s="34" t="inlineStr">
        <x:is>
          <x:t xml:space="preserve">É melhor que pereça um só homem</x:t>
        </x:is>
      </x:c>
      <x:c r="H461" s="34" t="inlineStr">
        <x:is>
          <x:t xml:space="preserve">Pe. Weber (volumes) · vol. 20</x:t>
        </x:is>
      </x:c>
      <x:c r="I461" s="34" t="inlineStr">
        <x:is>
          <x:t xml:space="preserve">Canto dos volumes</x:t>
        </x:is>
      </x:c>
      <x:c r="J461" s="35" t="inlineStr">
        <x:is>
          <x:t xml:space="preserve">abrir partitura</x:t>
        </x:is>
      </x:c>
    </x:row>
    <x:row r="462">
      <x:c r="A462" s="36" t="n"/>
      <x:c r="B462" s="36" t="n"/>
      <x:c r="C462" s="36" t="n"/>
      <x:c r="D462" s="36" t="inlineStr">
        <x:is>
          <x:t xml:space="preserve">11,52</x:t>
        </x:is>
      </x:c>
      <x:c r="E462" s="36" t="n"/>
      <x:c r="F462" s="37" t="inlineStr">
        <x:is>
          <x:t xml:space="preserve">5ª Semana da Quaresma – Comunhão</x:t>
        </x:is>
      </x:c>
      <x:c r="G462" s="37" t="inlineStr">
        <x:is>
          <x:t xml:space="preserve">5ª Semana da Quaresma (Antífona de comunhão) – Sábado</x:t>
        </x:is>
      </x:c>
      <x:c r="H462" s="37" t="inlineStr">
        <x:is>
          <x:t xml:space="preserve">Pe. Weber (volumes) · vol. 24</x:t>
        </x:is>
      </x:c>
      <x:c r="I462" s="37" t="inlineStr">
        <x:is>
          <x:t xml:space="preserve">Canto dos volumes</x:t>
        </x:is>
      </x:c>
      <x:c r="J462" s="38" t="inlineStr">
        <x:is>
          <x:t xml:space="preserve">abrir partitura</x:t>
        </x:is>
      </x:c>
    </x:row>
    <x:row r="463">
      <x:c r="A463" s="33" t="n"/>
      <x:c r="B463" s="33" t="n"/>
      <x:c r="C463" s="33" t="n"/>
      <x:c r="D463" s="33" t="inlineStr">
        <x:is>
          <x:t xml:space="preserve">12,7</x:t>
        </x:is>
      </x:c>
      <x:c r="E463" s="33" t="inlineStr">
        <x:is>
          <x:t xml:space="preserve">Sl 34</x:t>
        </x:is>
      </x:c>
      <x:c r="F463" s="34" t="inlineStr">
        <x:is>
          <x:t xml:space="preserve">2ª feira da Semana Santa</x:t>
        </x:is>
      </x:c>
      <x:c r="G463" s="34" t="inlineStr">
        <x:is>
          <x:t xml:space="preserve">Não impeça Maria de ungir-me</x:t>
        </x:is>
      </x:c>
      <x:c r="H463" s="34" t="inlineStr">
        <x:is>
          <x:t xml:space="preserve">Pe. Weber (volumes) · vol. 20</x:t>
        </x:is>
      </x:c>
      <x:c r="I463" s="34" t="inlineStr">
        <x:is>
          <x:t xml:space="preserve">Canto dos volumes</x:t>
        </x:is>
      </x:c>
      <x:c r="J463" s="35" t="inlineStr">
        <x:is>
          <x:t xml:space="preserve">abrir partitura</x:t>
        </x:is>
      </x:c>
    </x:row>
    <x:row r="464">
      <x:c r="A464" s="36" t="n"/>
      <x:c r="B464" s="36" t="n"/>
      <x:c r="C464" s="36" t="n"/>
      <x:c r="D464" s="36" t="inlineStr">
        <x:is>
          <x:t xml:space="preserve">12,23</x:t>
        </x:is>
      </x:c>
      <x:c r="E464" s="36" t="n"/>
      <x:c r="F464" s="37" t="n"/>
      <x:c r="G464" s="37" t="inlineStr">
        <x:is>
          <x:t xml:space="preserve">A Páscoa, a Hora está chegando</x:t>
        </x:is>
      </x:c>
      <x:c r="H464" s="37" t="inlineStr">
        <x:is>
          <x:t xml:space="preserve">Pe. Weber (volumes) · vol. 9</x:t>
        </x:is>
      </x:c>
      <x:c r="I464" s="37" t="inlineStr">
        <x:is>
          <x:t xml:space="preserve">Canto dos volumes</x:t>
        </x:is>
      </x:c>
      <x:c r="J464" s="38" t="inlineStr">
        <x:is>
          <x:t xml:space="preserve">abrir partitura</x:t>
        </x:is>
      </x:c>
    </x:row>
    <x:row r="465">
      <x:c r="A465" s="33" t="n"/>
      <x:c r="B465" s="33" t="n"/>
      <x:c r="C465" s="33" t="n"/>
      <x:c r="D465" s="33" t="inlineStr">
        <x:is>
          <x:t xml:space="preserve">12,24</x:t>
        </x:is>
      </x:c>
      <x:c r="E465" s="33" t="inlineStr">
        <x:is>
          <x:t xml:space="preserve">Sl 29</x:t>
        </x:is>
      </x:c>
      <x:c r="F465" s="34" t="inlineStr">
        <x:is>
          <x:t xml:space="preserve">5 Quar B</x:t>
        </x:is>
      </x:c>
      <x:c r="G465" s="34" t="inlineStr">
        <x:is>
          <x:t xml:space="preserve">Se o grão de trigo não morrer</x:t>
        </x:is>
      </x:c>
      <x:c r="H465" s="34" t="inlineStr">
        <x:is>
          <x:t xml:space="preserve">Pe. Weber</x:t>
        </x:is>
      </x:c>
      <x:c r="I465" s="34" t="inlineStr">
        <x:is>
          <x:t xml:space="preserve">Canto do Evangelho</x:t>
        </x:is>
      </x:c>
      <x:c r="J465" s="35" t="inlineStr">
        <x:is>
          <x:t xml:space="preserve">abrir partitura</x:t>
        </x:is>
      </x:c>
    </x:row>
    <x:row r="466">
      <x:c r="A466" s="36" t="n"/>
      <x:c r="B466" s="36" t="n"/>
      <x:c r="C466" s="36" t="n"/>
      <x:c r="D466" s="36" t="inlineStr">
        <x:is>
          <x:t xml:space="preserve">12,24-25</x:t>
        </x:is>
      </x:c>
      <x:c r="E466" s="36" t="inlineStr">
        <x:is>
          <x:t xml:space="preserve">Sl 115</x:t>
        </x:is>
      </x:c>
      <x:c r="F466" s="37" t="inlineStr">
        <x:is>
          <x:t xml:space="preserve">5 Quar B</x:t>
        </x:is>
      </x:c>
      <x:c r="G466" s="37" t="inlineStr">
        <x:is>
          <x:t xml:space="preserve">Em verdade, em verdade eu vos digo: se o grão de trigo</x:t>
        </x:is>
      </x:c>
      <x:c r="H466" s="37" t="inlineStr">
        <x:is>
          <x:t xml:space="preserve">Abadia da Ressurreição</x:t>
        </x:is>
      </x:c>
      <x:c r="I466" s="37" t="inlineStr">
        <x:is>
          <x:t xml:space="preserve">Antífona de comunhão</x:t>
        </x:is>
      </x:c>
      <x:c r="J466" s="38" t="inlineStr">
        <x:is>
          <x:t xml:space="preserve">abrir partitura</x:t>
        </x:is>
      </x:c>
    </x:row>
    <x:row r="467">
      <x:c r="A467" s="33" t="n"/>
      <x:c r="B467" s="33" t="n"/>
      <x:c r="C467" s="33" t="n"/>
      <x:c r="D467" s="33" t="inlineStr">
        <x:is>
          <x:t xml:space="preserve">12,24</x:t>
        </x:is>
      </x:c>
      <x:c r="E467" s="33" t="n"/>
      <x:c r="F467" s="34" t="inlineStr">
        <x:is>
          <x:t xml:space="preserve">Páscoa | Entrada | Comunhão</x:t>
        </x:is>
      </x:c>
      <x:c r="G467" s="34" t="inlineStr">
        <x:is>
          <x:t xml:space="preserve">Surge um novo ser</x:t>
        </x:is>
      </x:c>
      <x:c r="H467" s="34" t="inlineStr">
        <x:is>
          <x:t xml:space="preserve">Pe. Weber (volumes) · vol. 16</x:t>
        </x:is>
      </x:c>
      <x:c r="I467" s="34" t="inlineStr">
        <x:is>
          <x:t xml:space="preserve">Canto dos volumes</x:t>
        </x:is>
      </x:c>
      <x:c r="J467" s="35" t="inlineStr">
        <x:is>
          <x:t xml:space="preserve">abrir partitura</x:t>
        </x:is>
      </x:c>
    </x:row>
    <x:row r="468">
      <x:c r="A468" s="33" t="n"/>
      <x:c r="B468" s="33" t="n"/>
      <x:c r="C468" s="33" t="n"/>
      <x:c r="D468" s="33" t="inlineStr">
        <x:is>
          <x:t xml:space="preserve">12,24</x:t>
        </x:is>
      </x:c>
      <x:c r="E468" s="33" t="n"/>
      <x:c r="F468" s="34" t="n"/>
      <x:c r="G468" s="34" t="inlineStr">
        <x:is>
          <x:t xml:space="preserve">Se o grão de trigo</x:t>
        </x:is>
      </x:c>
      <x:c r="H468" s="34" t="inlineStr">
        <x:is>
          <x:t xml:space="preserve">Pe. Weber (volumes) · vol. 26</x:t>
        </x:is>
      </x:c>
      <x:c r="I468" s="34" t="inlineStr">
        <x:is>
          <x:t xml:space="preserve">Canto dos volumes</x:t>
        </x:is>
      </x:c>
      <x:c r="J468" s="35" t="inlineStr">
        <x:is>
          <x:t xml:space="preserve">abrir partitura</x:t>
        </x:is>
      </x:c>
    </x:row>
    <x:row r="469">
      <x:c r="A469" s="36" t="n"/>
      <x:c r="B469" s="36" t="n"/>
      <x:c r="C469" s="36" t="n"/>
      <x:c r="D469" s="36" t="inlineStr">
        <x:is>
          <x:t xml:space="preserve">12,26</x:t>
        </x:is>
      </x:c>
      <x:c r="E469" s="36" t="inlineStr">
        <x:is>
          <x:t xml:space="preserve">Sl 26</x:t>
        </x:is>
      </x:c>
      <x:c r="F469" s="37" t="n"/>
      <x:c r="G469" s="37" t="inlineStr">
        <x:is>
          <x:t xml:space="preserve">Se alguém quer me seguir</x:t>
        </x:is>
      </x:c>
      <x:c r="H469" s="37" t="inlineStr">
        <x:is>
          <x:t xml:space="preserve">Pe. Weber (volumes) · vol. 14</x:t>
        </x:is>
      </x:c>
      <x:c r="I469" s="37" t="inlineStr">
        <x:is>
          <x:t xml:space="preserve">Canto dos volumes</x:t>
        </x:is>
      </x:c>
      <x:c r="J469" s="38" t="inlineStr">
        <x:is>
          <x:t xml:space="preserve">abrir partitura</x:t>
        </x:is>
      </x:c>
    </x:row>
    <x:row r="470">
      <x:c r="A470" s="33" t="n"/>
      <x:c r="B470" s="33" t="n"/>
      <x:c r="C470" s="33" t="n"/>
      <x:c r="D470" s="33" t="inlineStr">
        <x:is>
          <x:t xml:space="preserve">12,32</x:t>
        </x:is>
      </x:c>
      <x:c r="E470" s="33" t="n"/>
      <x:c r="F470" s="34" t="inlineStr">
        <x:is>
          <x:t xml:space="preserve">5ª Semana da Quaresma – Comunhão</x:t>
        </x:is>
      </x:c>
      <x:c r="G470" s="34" t="inlineStr">
        <x:is>
          <x:t xml:space="preserve">5ª Semana da Quaresma (Antífona de comunhão) – 3ª feira</x:t>
        </x:is>
      </x:c>
      <x:c r="H470" s="34" t="inlineStr">
        <x:is>
          <x:t xml:space="preserve">Pe. Weber (volumes) · vol. 24</x:t>
        </x:is>
      </x:c>
      <x:c r="I470" s="34" t="inlineStr">
        <x:is>
          <x:t xml:space="preserve">Canto dos volumes</x:t>
        </x:is>
      </x:c>
      <x:c r="J470" s="35" t="inlineStr">
        <x:is>
          <x:t xml:space="preserve">abrir partitura</x:t>
        </x:is>
      </x:c>
    </x:row>
    <x:row r="471">
      <x:c r="A471" s="36" t="n"/>
      <x:c r="B471" s="36" t="n"/>
      <x:c r="C471" s="36" t="n"/>
      <x:c r="D471" s="36" t="inlineStr">
        <x:is>
          <x:t xml:space="preserve">12,32</x:t>
        </x:is>
      </x:c>
      <x:c r="E471" s="36" t="n"/>
      <x:c r="F471" s="37" t="inlineStr">
        <x:is>
          <x:t xml:space="preserve">Adoração da Santa Cruz</x:t>
        </x:is>
      </x:c>
      <x:c r="G471" s="37" t="inlineStr">
        <x:is>
          <x:t xml:space="preserve">Morreu meu Jesus na cruz</x:t>
        </x:is>
      </x:c>
      <x:c r="H471" s="37" t="inlineStr">
        <x:is>
          <x:t xml:space="preserve">Pe. Weber (volumes) · vol. 28</x:t>
        </x:is>
      </x:c>
      <x:c r="I471" s="37" t="inlineStr">
        <x:is>
          <x:t xml:space="preserve">Canto dos volumes</x:t>
        </x:is>
      </x:c>
      <x:c r="J471" s="38" t="inlineStr">
        <x:is>
          <x:t xml:space="preserve">abrir partitura</x:t>
        </x:is>
      </x:c>
    </x:row>
    <x:row r="472">
      <x:c r="A472" s="33" t="n"/>
      <x:c r="B472" s="33" t="n"/>
      <x:c r="C472" s="33" t="n"/>
      <x:c r="D472" s="33" t="inlineStr">
        <x:is>
          <x:t xml:space="preserve">13,1</x:t>
        </x:is>
      </x:c>
      <x:c r="E472" s="33" t="n"/>
      <x:c r="F472" s="34" t="n"/>
      <x:c r="G472" s="34" t="inlineStr">
        <x:is>
          <x:t xml:space="preserve">O Senhor, ao passar deste mundo a seu Pai</x:t>
        </x:is>
      </x:c>
      <x:c r="H472" s="34" t="inlineStr">
        <x:is>
          <x:t xml:space="preserve">Pe. Weber (volumes) · vol. 27</x:t>
        </x:is>
      </x:c>
      <x:c r="I472" s="34" t="inlineStr">
        <x:is>
          <x:t xml:space="preserve">Canto dos volumes</x:t>
        </x:is>
      </x:c>
      <x:c r="J472" s="35" t="inlineStr">
        <x:is>
          <x:t xml:space="preserve">abrir partitura</x:t>
        </x:is>
      </x:c>
    </x:row>
    <x:row r="473">
      <x:c r="A473" s="36" t="n"/>
      <x:c r="B473" s="36" t="n"/>
      <x:c r="C473" s="36" t="n"/>
      <x:c r="D473" s="36" t="inlineStr">
        <x:is>
          <x:t xml:space="preserve">13,27</x:t>
        </x:is>
      </x:c>
      <x:c r="E473" s="36" t="inlineStr">
        <x:is>
          <x:t xml:space="preserve">Sl 26</x:t>
        </x:is>
      </x:c>
      <x:c r="F473" s="37" t="inlineStr">
        <x:is>
          <x:t xml:space="preserve">3ª feira da Semana Santa</x:t>
        </x:is>
      </x:c>
      <x:c r="G473" s="37" t="inlineStr">
        <x:is>
          <x:t xml:space="preserve">Jesus disse a Judas</x:t>
        </x:is>
      </x:c>
      <x:c r="H473" s="37" t="inlineStr">
        <x:is>
          <x:t xml:space="preserve">Pe. Weber (volumes) · vol. 20</x:t>
        </x:is>
      </x:c>
      <x:c r="I473" s="37" t="inlineStr">
        <x:is>
          <x:t xml:space="preserve">Canto dos volumes</x:t>
        </x:is>
      </x:c>
      <x:c r="J473" s="38" t="inlineStr">
        <x:is>
          <x:t xml:space="preserve">abrir partitura</x:t>
        </x:is>
      </x:c>
    </x:row>
    <x:row r="474">
      <x:c r="A474" s="33" t="n"/>
      <x:c r="B474" s="33" t="n"/>
      <x:c r="C474" s="33" t="n"/>
      <x:c r="D474" s="33" t="inlineStr">
        <x:is>
          <x:t xml:space="preserve">13,35</x:t>
        </x:is>
      </x:c>
      <x:c r="E474" s="33" t="n"/>
      <x:c r="F474" s="34" t="n"/>
      <x:c r="G474" s="34" t="inlineStr">
        <x:is>
          <x:t xml:space="preserve">Todos saberão que somos de Cristo</x:t>
        </x:is>
      </x:c>
      <x:c r="H474" s="34" t="inlineStr">
        <x:is>
          <x:t xml:space="preserve">Pe. Weber (volumes) · vol. 26</x:t>
        </x:is>
      </x:c>
      <x:c r="I474" s="34" t="inlineStr">
        <x:is>
          <x:t xml:space="preserve">Canto dos volumes</x:t>
        </x:is>
      </x:c>
      <x:c r="J474" s="35" t="inlineStr">
        <x:is>
          <x:t xml:space="preserve">abrir partitura</x:t>
        </x:is>
      </x:c>
    </x:row>
    <x:row r="475">
      <x:c r="A475" s="33" t="n"/>
      <x:c r="B475" s="33" t="n"/>
      <x:c r="C475" s="33" t="n"/>
      <x:c r="D475" s="33" t="inlineStr">
        <x:is>
          <x:t xml:space="preserve">14,2-3</x:t>
        </x:is>
      </x:c>
      <x:c r="E475" s="33" t="n"/>
      <x:c r="F475" s="34" t="inlineStr">
        <x:is>
          <x:t xml:space="preserve">Ascensão do Senhor</x:t>
        </x:is>
      </x:c>
      <x:c r="G475" s="34" t="inlineStr">
        <x:is>
          <x:t xml:space="preserve">O Senhor foi preparar</x:t>
        </x:is>
      </x:c>
      <x:c r="H475" s="34" t="inlineStr">
        <x:is>
          <x:t xml:space="preserve">Pe. Weber (volumes) · vol. 31</x:t>
        </x:is>
      </x:c>
      <x:c r="I475" s="34" t="inlineStr">
        <x:is>
          <x:t xml:space="preserve">Canto dos volumes</x:t>
        </x:is>
      </x:c>
      <x:c r="J475" s="35" t="inlineStr">
        <x:is>
          <x:t xml:space="preserve">abrir partitura</x:t>
        </x:is>
      </x:c>
    </x:row>
    <x:row r="476">
      <x:c r="A476" s="36" t="n"/>
      <x:c r="B476" s="36" t="n"/>
      <x:c r="C476" s="36" t="n"/>
      <x:c r="D476" s="36" t="inlineStr">
        <x:is>
          <x:t xml:space="preserve">14,5-6</x:t>
        </x:is>
      </x:c>
      <x:c r="E476" s="36" t="n"/>
      <x:c r="F476" s="37" t="n"/>
      <x:c r="G476" s="37" t="inlineStr">
        <x:is>
          <x:t xml:space="preserve">Eu disse-lhe Tomé</x:t>
        </x:is>
      </x:c>
      <x:c r="H476" s="37" t="inlineStr">
        <x:is>
          <x:t xml:space="preserve">Pe. Weber (volumes) · vol. 25</x:t>
        </x:is>
      </x:c>
      <x:c r="I476" s="37" t="inlineStr">
        <x:is>
          <x:t xml:space="preserve">Canto dos volumes</x:t>
        </x:is>
      </x:c>
      <x:c r="J476" s="38" t="inlineStr">
        <x:is>
          <x:t xml:space="preserve">abrir partitura</x:t>
        </x:is>
      </x:c>
    </x:row>
    <x:row r="477">
      <x:c r="A477" s="33" t="n"/>
      <x:c r="B477" s="33" t="n"/>
      <x:c r="C477" s="33" t="n"/>
      <x:c r="D477" s="33" t="inlineStr">
        <x:is>
          <x:t xml:space="preserve">14,6</x:t>
        </x:is>
      </x:c>
      <x:c r="E477" s="33" t="inlineStr">
        <x:is>
          <x:t xml:space="preserve">Sl 15</x:t>
        </x:is>
      </x:c>
      <x:c r="F477" s="34" t="inlineStr">
        <x:is>
          <x:t xml:space="preserve">5 Pasc A</x:t>
        </x:is>
      </x:c>
      <x:c r="G477" s="34" t="inlineStr">
        <x:is>
          <x:t xml:space="preserve">Eu sou o caminho</x:t>
        </x:is>
      </x:c>
      <x:c r="H477" s="34" t="inlineStr">
        <x:is>
          <x:t xml:space="preserve">Pe. Weber</x:t>
        </x:is>
      </x:c>
      <x:c r="I477" s="34" t="inlineStr">
        <x:is>
          <x:t xml:space="preserve">Canto do Evangelho</x:t>
        </x:is>
      </x:c>
      <x:c r="J477" s="35" t="inlineStr">
        <x:is>
          <x:t xml:space="preserve">abrir partitura</x:t>
        </x:is>
      </x:c>
    </x:row>
    <x:row r="478">
      <x:c r="A478" s="36" t="n"/>
      <x:c r="B478" s="36" t="n"/>
      <x:c r="C478" s="36" t="n"/>
      <x:c r="D478" s="36" t="inlineStr">
        <x:is>
          <x:t xml:space="preserve">14,6</x:t>
        </x:is>
      </x:c>
      <x:c r="E478" s="36" t="n"/>
      <x:c r="F478" s="37" t="n"/>
      <x:c r="G478" s="37" t="inlineStr">
        <x:is>
          <x:t xml:space="preserve">Vós sois o caminho</x:t>
        </x:is>
      </x:c>
      <x:c r="H478" s="37" t="inlineStr">
        <x:is>
          <x:t xml:space="preserve">Pe. Weber (volumes) · vol. 16</x:t>
        </x:is>
      </x:c>
      <x:c r="I478" s="37" t="inlineStr">
        <x:is>
          <x:t xml:space="preserve">Canto dos volumes</x:t>
        </x:is>
      </x:c>
      <x:c r="J478" s="38" t="inlineStr">
        <x:is>
          <x:t xml:space="preserve">abrir partitura</x:t>
        </x:is>
      </x:c>
    </x:row>
    <x:row r="479">
      <x:c r="A479" s="33" t="n"/>
      <x:c r="B479" s="33" t="n"/>
      <x:c r="C479" s="33" t="n"/>
      <x:c r="D479" s="33" t="inlineStr">
        <x:is>
          <x:t xml:space="preserve">14,6</x:t>
        </x:is>
      </x:c>
      <x:c r="E479" s="33" t="n"/>
      <x:c r="F479" s="34" t="n"/>
      <x:c r="G479" s="34" t="inlineStr">
        <x:is>
          <x:t xml:space="preserve">Eu sou o caminho, a verdade e a vida</x:t>
        </x:is>
      </x:c>
      <x:c r="H479" s="34" t="inlineStr">
        <x:is>
          <x:t xml:space="preserve">Pe. Weber (volumes) · vol. 22</x:t>
        </x:is>
      </x:c>
      <x:c r="I479" s="34" t="inlineStr">
        <x:is>
          <x:t xml:space="preserve">Canto dos volumes</x:t>
        </x:is>
      </x:c>
      <x:c r="J479" s="35" t="inlineStr">
        <x:is>
          <x:t xml:space="preserve">abrir partitura</x:t>
        </x:is>
      </x:c>
    </x:row>
    <x:row r="480">
      <x:c r="A480" s="36" t="n"/>
      <x:c r="B480" s="36" t="n"/>
      <x:c r="C480" s="36" t="n"/>
      <x:c r="D480" s="36" t="inlineStr">
        <x:is>
          <x:t xml:space="preserve">14,15</x:t>
        </x:is>
      </x:c>
      <x:c r="E480" s="36" t="inlineStr">
        <x:is>
          <x:t xml:space="preserve">Sl 65</x:t>
        </x:is>
      </x:c>
      <x:c r="F480" s="37" t="inlineStr">
        <x:is>
          <x:t xml:space="preserve">6 Pasc ABC</x:t>
        </x:is>
      </x:c>
      <x:c r="G480" s="37" t="inlineStr">
        <x:is>
          <x:t xml:space="preserve">Se me amardes realmente</x:t>
        </x:is>
      </x:c>
      <x:c r="H480" s="37" t="inlineStr">
        <x:is>
          <x:t xml:space="preserve">Pe. Weber</x:t>
        </x:is>
      </x:c>
      <x:c r="I480" s="37" t="inlineStr">
        <x:is>
          <x:t xml:space="preserve">Canto do Evangelho</x:t>
        </x:is>
      </x:c>
      <x:c r="J480" s="38" t="inlineStr">
        <x:is>
          <x:t xml:space="preserve">abrir partitura</x:t>
        </x:is>
      </x:c>
    </x:row>
    <x:row r="481">
      <x:c r="A481" s="33" t="n"/>
      <x:c r="B481" s="33" t="n"/>
      <x:c r="C481" s="33" t="n"/>
      <x:c r="D481" s="33" t="inlineStr">
        <x:is>
          <x:t xml:space="preserve">14,15-16</x:t>
        </x:is>
      </x:c>
      <x:c r="E481" s="33" t="inlineStr">
        <x:is>
          <x:t xml:space="preserve">Sl 114</x:t>
        </x:is>
      </x:c>
      <x:c r="F481" s="34" t="inlineStr">
        <x:is>
          <x:t xml:space="preserve">6 Pasc ABC</x:t>
        </x:is>
      </x:c>
      <x:c r="G481" s="34" t="inlineStr">
        <x:is>
          <x:t xml:space="preserve">Se me amardes, guardareis meus mandamentos</x:t>
        </x:is>
      </x:c>
      <x:c r="H481" s="34" t="inlineStr">
        <x:is>
          <x:t xml:space="preserve">Abadia da Ressurreição</x:t>
        </x:is>
      </x:c>
      <x:c r="I481" s="34" t="inlineStr">
        <x:is>
          <x:t xml:space="preserve">Antífona de comunhão</x:t>
        </x:is>
      </x:c>
      <x:c r="J481" s="35" t="inlineStr">
        <x:is>
          <x:t xml:space="preserve">abrir partitura</x:t>
        </x:is>
      </x:c>
    </x:row>
    <x:row r="482">
      <x:c r="A482" s="36" t="n"/>
      <x:c r="B482" s="36" t="n"/>
      <x:c r="C482" s="36" t="n"/>
      <x:c r="D482" s="36" t="inlineStr">
        <x:is>
          <x:t xml:space="preserve">14,21</x:t>
        </x:is>
      </x:c>
      <x:c r="E482" s="36" t="n"/>
      <x:c r="F482" s="37" t="n"/>
      <x:c r="G482" s="37" t="inlineStr">
        <x:is>
          <x:t xml:space="preserve">Quem me ama, guardará meus mandamentos</x:t>
        </x:is>
      </x:c>
      <x:c r="H482" s="37" t="inlineStr">
        <x:is>
          <x:t xml:space="preserve">Pe. Weber (volumes) · vol. 9</x:t>
        </x:is>
      </x:c>
      <x:c r="I482" s="37" t="inlineStr">
        <x:is>
          <x:t xml:space="preserve">Canto dos volumes</x:t>
        </x:is>
      </x:c>
      <x:c r="J482" s="38" t="inlineStr">
        <x:is>
          <x:t xml:space="preserve">abrir partitura</x:t>
        </x:is>
      </x:c>
    </x:row>
    <x:row r="483">
      <x:c r="A483" s="33" t="n"/>
      <x:c r="B483" s="33" t="n"/>
      <x:c r="C483" s="33" t="n"/>
      <x:c r="D483" s="33" t="inlineStr">
        <x:is>
          <x:t xml:space="preserve">14,23</x:t>
        </x:is>
      </x:c>
      <x:c r="E483" s="33" t="inlineStr">
        <x:is>
          <x:t xml:space="preserve">Sl 118</x:t>
        </x:is>
      </x:c>
      <x:c r="F483" s="34" t="n"/>
      <x:c r="G483" s="34" t="inlineStr">
        <x:is>
          <x:t xml:space="preserve">Se alguém me ama</x:t>
        </x:is>
      </x:c>
      <x:c r="H483" s="34" t="inlineStr">
        <x:is>
          <x:t xml:space="preserve">Delphim</x:t>
        </x:is>
      </x:c>
      <x:c r="I483" s="34" t="inlineStr">
        <x:is>
          <x:t xml:space="preserve">Antífona de comunhão</x:t>
        </x:is>
      </x:c>
      <x:c r="J483" s="35" t="inlineStr">
        <x:is>
          <x:t xml:space="preserve">abrir partitura</x:t>
        </x:is>
      </x:c>
    </x:row>
    <x:row r="484">
      <x:c r="A484" s="36" t="n"/>
      <x:c r="B484" s="36" t="n"/>
      <x:c r="C484" s="36" t="n"/>
      <x:c r="D484" s="36" t="inlineStr">
        <x:is>
          <x:t xml:space="preserve">14,27</x:t>
        </x:is>
      </x:c>
      <x:c r="E484" s="36" t="inlineStr">
        <x:is>
          <x:t xml:space="preserve">Sl 144</x:t>
        </x:is>
      </x:c>
      <x:c r="F484" s="37" t="n"/>
      <x:c r="G484" s="37" t="inlineStr">
        <x:is>
          <x:t xml:space="preserve">Eu vos deixo a paz</x:t>
        </x:is>
      </x:c>
      <x:c r="H484" s="37" t="inlineStr">
        <x:is>
          <x:t xml:space="preserve">Delphim</x:t>
        </x:is>
      </x:c>
      <x:c r="I484" s="37" t="inlineStr">
        <x:is>
          <x:t xml:space="preserve">Antífona de comunhão</x:t>
        </x:is>
      </x:c>
      <x:c r="J484" s="38" t="inlineStr">
        <x:is>
          <x:t xml:space="preserve">abrir partitura</x:t>
        </x:is>
      </x:c>
    </x:row>
    <x:row r="485">
      <x:c r="A485" s="33" t="n"/>
      <x:c r="B485" s="33" t="n"/>
      <x:c r="C485" s="33" t="n"/>
      <x:c r="D485" s="33" t="inlineStr">
        <x:is>
          <x:t xml:space="preserve">14,27</x:t>
        </x:is>
      </x:c>
      <x:c r="E485" s="33" t="n"/>
      <x:c r="F485" s="34" t="n"/>
      <x:c r="G485" s="34" t="inlineStr">
        <x:is>
          <x:t xml:space="preserve">Paz</x:t>
        </x:is>
      </x:c>
      <x:c r="H485" s="34" t="inlineStr">
        <x:is>
          <x:t xml:space="preserve">Pe. Weber (volumes) · vol. 7</x:t>
        </x:is>
      </x:c>
      <x:c r="I485" s="34" t="inlineStr">
        <x:is>
          <x:t xml:space="preserve">Canto dos volumes</x:t>
        </x:is>
      </x:c>
      <x:c r="J485" s="35" t="inlineStr">
        <x:is>
          <x:t xml:space="preserve">abrir partitura</x:t>
        </x:is>
      </x:c>
    </x:row>
    <x:row r="486">
      <x:c r="A486" s="36" t="n"/>
      <x:c r="B486" s="36" t="n"/>
      <x:c r="C486" s="36" t="n"/>
      <x:c r="D486" s="36" t="inlineStr">
        <x:is>
          <x:t xml:space="preserve">14,27</x:t>
        </x:is>
      </x:c>
      <x:c r="E486" s="36" t="n"/>
      <x:c r="F486" s="37" t="n"/>
      <x:c r="G486" s="37" t="inlineStr">
        <x:is>
          <x:t xml:space="preserve">A paz de Cristo</x:t>
        </x:is>
      </x:c>
      <x:c r="H486" s="37" t="inlineStr">
        <x:is>
          <x:t xml:space="preserve">Pe. Weber (volumes) · vol. 25</x:t>
        </x:is>
      </x:c>
      <x:c r="I486" s="37" t="inlineStr">
        <x:is>
          <x:t xml:space="preserve">Canto dos volumes</x:t>
        </x:is>
      </x:c>
      <x:c r="J486" s="38" t="inlineStr">
        <x:is>
          <x:t xml:space="preserve">abrir partitura</x:t>
        </x:is>
      </x:c>
    </x:row>
    <x:row r="487">
      <x:c r="A487" s="33" t="n"/>
      <x:c r="B487" s="33" t="n"/>
      <x:c r="C487" s="33" t="n"/>
      <x:c r="D487" s="33" t="inlineStr">
        <x:is>
          <x:t xml:space="preserve">15,1.5</x:t>
        </x:is>
      </x:c>
      <x:c r="E487" s="33" t="inlineStr">
        <x:is>
          <x:t xml:space="preserve">Sl 110</x:t>
        </x:is>
      </x:c>
      <x:c r="F487" s="34" t="inlineStr">
        <x:is>
          <x:t xml:space="preserve">5 Pasc ABC</x:t>
        </x:is>
      </x:c>
      <x:c r="G487" s="34" t="inlineStr">
        <x:is>
          <x:t xml:space="preserve">Eu sou a verdadeira videira</x:t>
        </x:is>
      </x:c>
      <x:c r="H487" s="34" t="inlineStr">
        <x:is>
          <x:t xml:space="preserve">Abadia da Ressurreição</x:t>
        </x:is>
      </x:c>
      <x:c r="I487" s="34" t="inlineStr">
        <x:is>
          <x:t xml:space="preserve">Antífona de comunhão</x:t>
        </x:is>
      </x:c>
      <x:c r="J487" s="35" t="inlineStr">
        <x:is>
          <x:t xml:space="preserve">abrir partitura</x:t>
        </x:is>
      </x:c>
    </x:row>
    <x:row r="488">
      <x:c r="A488" s="36" t="n"/>
      <x:c r="B488" s="36" t="n"/>
      <x:c r="C488" s="36" t="n"/>
      <x:c r="D488" s="36" t="inlineStr">
        <x:is>
          <x:t xml:space="preserve">15,13; 13,34</x:t>
        </x:is>
      </x:c>
      <x:c r="E488" s="36" t="n"/>
      <x:c r="F488" s="37" t="n"/>
      <x:c r="G488" s="37" t="inlineStr">
        <x:is>
          <x:t xml:space="preserve">Prova de amor</x:t>
        </x:is>
      </x:c>
      <x:c r="H488" s="37" t="inlineStr">
        <x:is>
          <x:t xml:space="preserve">Pe. Weber (volumes) · vol. 14</x:t>
        </x:is>
      </x:c>
      <x:c r="I488" s="37" t="inlineStr">
        <x:is>
          <x:t xml:space="preserve">Canto dos volumes</x:t>
        </x:is>
      </x:c>
      <x:c r="J488" s="38" t="inlineStr">
        <x:is>
          <x:t xml:space="preserve">abrir partitura</x:t>
        </x:is>
      </x:c>
    </x:row>
    <x:row r="489">
      <x:c r="A489" s="33" t="n"/>
      <x:c r="B489" s="33" t="n"/>
      <x:c r="C489" s="33" t="n"/>
      <x:c r="D489" s="33" t="inlineStr">
        <x:is>
          <x:t xml:space="preserve">15,14</x:t>
        </x:is>
      </x:c>
      <x:c r="E489" s="33" t="inlineStr">
        <x:is>
          <x:t xml:space="preserve">Sl 99</x:t>
        </x:is>
      </x:c>
      <x:c r="F489" s="34" t="inlineStr">
        <x:is>
          <x:t xml:space="preserve">Para ministérios eclesiais, votos e ordenações</x:t>
        </x:is>
      </x:c>
      <x:c r="G489" s="34" t="inlineStr">
        <x:is>
          <x:t xml:space="preserve">Vós sereis os meus amigos</x:t>
        </x:is>
      </x:c>
      <x:c r="H489" s="34" t="inlineStr">
        <x:is>
          <x:t xml:space="preserve">Pe. Weber (volumes) · vol. 12</x:t>
        </x:is>
      </x:c>
      <x:c r="I489" s="34" t="inlineStr">
        <x:is>
          <x:t xml:space="preserve">Canto dos volumes</x:t>
        </x:is>
      </x:c>
      <x:c r="J489" s="35" t="inlineStr">
        <x:is>
          <x:t xml:space="preserve">abrir partitura</x:t>
        </x:is>
      </x:c>
    </x:row>
    <x:row r="490">
      <x:c r="A490" s="36" t="n"/>
      <x:c r="B490" s="36" t="n"/>
      <x:c r="C490" s="36" t="n"/>
      <x:c r="D490" s="36" t="inlineStr">
        <x:is>
          <x:t xml:space="preserve">15,14</x:t>
        </x:is>
      </x:c>
      <x:c r="E490" s="36" t="n"/>
      <x:c r="F490" s="37" t="n"/>
      <x:c r="G490" s="37" t="inlineStr">
        <x:is>
          <x:t xml:space="preserve">Vós sereis os meus amigos</x:t>
        </x:is>
      </x:c>
      <x:c r="H490" s="37" t="inlineStr">
        <x:is>
          <x:t xml:space="preserve">Pe. Weber (volumes) · vol. 22</x:t>
        </x:is>
      </x:c>
      <x:c r="I490" s="37" t="inlineStr">
        <x:is>
          <x:t xml:space="preserve">Canto dos volumes</x:t>
        </x:is>
      </x:c>
      <x:c r="J490" s="38" t="inlineStr">
        <x:is>
          <x:t xml:space="preserve">abrir partitura</x:t>
        </x:is>
      </x:c>
    </x:row>
    <x:row r="491">
      <x:c r="A491" s="33" t="n"/>
      <x:c r="B491" s="33" t="n"/>
      <x:c r="C491" s="33" t="n"/>
      <x:c r="D491" s="33" t="inlineStr">
        <x:is>
          <x:t xml:space="preserve">15,15</x:t>
        </x:is>
      </x:c>
      <x:c r="E491" s="33" t="inlineStr">
        <x:is>
          <x:t xml:space="preserve">Sl 24</x:t>
        </x:is>
      </x:c>
      <x:c r="F491" s="34" t="n"/>
      <x:c r="G491" s="34" t="inlineStr">
        <x:is>
          <x:t xml:space="preserve">Já não vos chamo servos</x:t>
        </x:is>
      </x:c>
      <x:c r="H491" s="34" t="inlineStr">
        <x:is>
          <x:t xml:space="preserve">Delphim</x:t>
        </x:is>
      </x:c>
      <x:c r="I491" s="34" t="inlineStr">
        <x:is>
          <x:t xml:space="preserve">Antífona de comunhão</x:t>
        </x:is>
      </x:c>
      <x:c r="J491" s="35" t="inlineStr">
        <x:is>
          <x:t xml:space="preserve">abrir partitura</x:t>
        </x:is>
      </x:c>
    </x:row>
    <x:row r="492">
      <x:c r="A492" s="36" t="n"/>
      <x:c r="B492" s="36" t="n"/>
      <x:c r="C492" s="36" t="n"/>
      <x:c r="D492" s="36" t="inlineStr">
        <x:is>
          <x:t xml:space="preserve">16,15</x:t>
        </x:is>
      </x:c>
      <x:c r="E492" s="36" t="n"/>
      <x:c r="F492" s="37" t="n"/>
      <x:c r="G492" s="37" t="inlineStr">
        <x:is>
          <x:t xml:space="preserve">Santíssima Trindade, Ano C</x:t>
        </x:is>
      </x:c>
      <x:c r="H492" s="37" t="inlineStr">
        <x:is>
          <x:t xml:space="preserve">Pe. Weber (volumes) · vol. 11</x:t>
        </x:is>
      </x:c>
      <x:c r="I492" s="37" t="inlineStr">
        <x:is>
          <x:t xml:space="preserve">Canto dos volumes</x:t>
        </x:is>
      </x:c>
      <x:c r="J492" s="38" t="inlineStr">
        <x:is>
          <x:t xml:space="preserve">abrir partitura</x:t>
        </x:is>
      </x:c>
    </x:row>
    <x:row r="493">
      <x:c r="A493" s="33" t="n"/>
      <x:c r="B493" s="33" t="n"/>
      <x:c r="C493" s="33" t="n"/>
      <x:c r="D493" s="33" t="inlineStr">
        <x:is>
          <x:t xml:space="preserve">17,11</x:t>
        </x:is>
      </x:c>
      <x:c r="E493" s="33" t="inlineStr">
        <x:is>
          <x:t xml:space="preserve">Sl 22</x:t>
        </x:is>
      </x:c>
      <x:c r="F493" s="34" t="inlineStr">
        <x:is>
          <x:t xml:space="preserve">11. ABC</x:t>
        </x:is>
      </x:c>
      <x:c r="G493" s="34" t="inlineStr">
        <x:is>
          <x:t xml:space="preserve">Pai Santo, guarda no teu nome o que me deste</x:t>
        </x:is>
      </x:c>
      <x:c r="H493" s="34" t="inlineStr">
        <x:is>
          <x:t xml:space="preserve">Abadia da Ressurreição</x:t>
        </x:is>
      </x:c>
      <x:c r="I493" s="34" t="inlineStr">
        <x:is>
          <x:t xml:space="preserve">Antífona de comunhão</x:t>
        </x:is>
      </x:c>
      <x:c r="J493" s="35" t="e">
        <x:f>HYPERLINK("https://drive.google.com/file/d/13zvzpNMixDNxpV1zsCuMrLwdThDtyTV1/view","abrir partitura")</x:f>
        <x:v>HYPERLINK is not implemented. linkLocation=https://drive.google.com/file/d/13zvzpNMixDNxpV1zsCuMrLwdThDtyTV1/view, friendlyName=abrir partitura</x:v>
      </x:c>
    </x:row>
    <x:row r="494">
      <x:c r="A494" s="36" t="n"/>
      <x:c r="B494" s="36" t="n"/>
      <x:c r="C494" s="36" t="n"/>
      <x:c r="D494" s="36" t="inlineStr">
        <x:is>
          <x:t xml:space="preserve">17,11-24</x:t>
        </x:is>
      </x:c>
      <x:c r="E494" s="36" t="n"/>
      <x:c r="F494" s="37" t="inlineStr">
        <x:is>
          <x:t xml:space="preserve">Unidade dos Cristãos</x:t>
        </x:is>
      </x:c>
      <x:c r="G494" s="37" t="inlineStr">
        <x:is>
          <x:t xml:space="preserve">Para que todos sejam um</x:t>
        </x:is>
      </x:c>
      <x:c r="H494" s="37" t="inlineStr">
        <x:is>
          <x:t xml:space="preserve">Pe. Weber (volumes) · vol. 13</x:t>
        </x:is>
      </x:c>
      <x:c r="I494" s="37" t="inlineStr">
        <x:is>
          <x:t xml:space="preserve">Canto dos volumes</x:t>
        </x:is>
      </x:c>
      <x:c r="J494" s="38" t="inlineStr">
        <x:is>
          <x:t xml:space="preserve">abrir partitura</x:t>
        </x:is>
      </x:c>
    </x:row>
    <x:row r="495">
      <x:c r="A495" s="33" t="n"/>
      <x:c r="B495" s="33" t="n"/>
      <x:c r="C495" s="33" t="n"/>
      <x:c r="D495" s="33" t="inlineStr">
        <x:is>
          <x:t xml:space="preserve">17,17-19</x:t>
        </x:is>
      </x:c>
      <x:c r="E495" s="33" t="inlineStr">
        <x:is>
          <x:t xml:space="preserve">Sl 22</x:t>
        </x:is>
      </x:c>
      <x:c r="F495" s="34" t="inlineStr">
        <x:is>
          <x:t xml:space="preserve">Missão | Envio</x:t>
        </x:is>
      </x:c>
      <x:c r="G495" s="34" t="inlineStr">
        <x:is>
          <x:t xml:space="preserve">Como vós me enviastes, eu também os envio</x:t>
        </x:is>
      </x:c>
      <x:c r="H495" s="34" t="inlineStr">
        <x:is>
          <x:t xml:space="preserve">Pe. Weber (volumes) · vol. 14</x:t>
        </x:is>
      </x:c>
      <x:c r="I495" s="34" t="inlineStr">
        <x:is>
          <x:t xml:space="preserve">Canto dos volumes</x:t>
        </x:is>
      </x:c>
      <x:c r="J495" s="35" t="inlineStr">
        <x:is>
          <x:t xml:space="preserve">abrir partitura</x:t>
        </x:is>
      </x:c>
    </x:row>
    <x:row r="496">
      <x:c r="A496" s="36" t="n"/>
      <x:c r="B496" s="36" t="n"/>
      <x:c r="C496" s="36" t="n"/>
      <x:c r="D496" s="36" t="inlineStr">
        <x:is>
          <x:t xml:space="preserve">17,20-21</x:t>
        </x:is>
      </x:c>
      <x:c r="E496" s="36" t="inlineStr">
        <x:is>
          <x:t xml:space="preserve">Sl 102</x:t>
        </x:is>
      </x:c>
      <x:c r="F496" s="37" t="inlineStr">
        <x:is>
          <x:t xml:space="preserve">13. ABC</x:t>
        </x:is>
      </x:c>
      <x:c r="G496" s="37" t="inlineStr">
        <x:is>
          <x:t xml:space="preserve">Ó Pai, eu vos rogo por eles</x:t>
        </x:is>
      </x:c>
      <x:c r="H496" s="37" t="inlineStr">
        <x:is>
          <x:t xml:space="preserve">Abadia da Ressurreição</x:t>
        </x:is>
      </x:c>
      <x:c r="I496" s="37" t="inlineStr">
        <x:is>
          <x:t xml:space="preserve">Antífona de comunhão</x:t>
        </x:is>
      </x:c>
      <x:c r="J496" s="38" t="e">
        <x:f>HYPERLINK("https://drive.google.com/file/d/1zHDuXVObQO2_SOPPWVcKjhTkT0isLSbe/view","abrir partitura")</x:f>
        <x:v>HYPERLINK is not implemented. linkLocation=https://drive.google.com/file/d/1zHDuXVObQO2_SOPPWVcKjhTkT0isLSbe/view, friendlyName=abrir partitura</x:v>
      </x:c>
    </x:row>
    <x:row r="497">
      <x:c r="A497" s="33" t="n"/>
      <x:c r="B497" s="33" t="n"/>
      <x:c r="C497" s="33" t="n"/>
      <x:c r="D497" s="33" t="inlineStr">
        <x:is>
          <x:t xml:space="preserve">17,20-22</x:t>
        </x:is>
      </x:c>
      <x:c r="E497" s="33" t="n"/>
      <x:c r="F497" s="34" t="n"/>
      <x:c r="G497" s="34" t="inlineStr">
        <x:is>
          <x:t xml:space="preserve">Pai, te peço por aqueles</x:t>
        </x:is>
      </x:c>
      <x:c r="H497" s="34" t="inlineStr">
        <x:is>
          <x:t xml:space="preserve">Pe. Weber (volumes) · vol. 24</x:t>
        </x:is>
      </x:c>
      <x:c r="I497" s="34" t="inlineStr">
        <x:is>
          <x:t xml:space="preserve">Canto dos volumes</x:t>
        </x:is>
      </x:c>
      <x:c r="J497" s="35" t="inlineStr">
        <x:is>
          <x:t xml:space="preserve">abrir partitura</x:t>
        </x:is>
      </x:c>
    </x:row>
    <x:row r="498">
      <x:c r="A498" s="36" t="n"/>
      <x:c r="B498" s="36" t="n"/>
      <x:c r="C498" s="36" t="n"/>
      <x:c r="D498" s="36" t="inlineStr">
        <x:is>
          <x:t xml:space="preserve">18,37</x:t>
        </x:is>
      </x:c>
      <x:c r="E498" s="36" t="inlineStr">
        <x:is>
          <x:t xml:space="preserve">Sl 71</x:t>
        </x:is>
      </x:c>
      <x:c r="F498" s="37" t="inlineStr">
        <x:is>
          <x:t xml:space="preserve">34. B</x:t>
        </x:is>
      </x:c>
      <x:c r="G498" s="37" t="inlineStr">
        <x:is>
          <x:t xml:space="preserve">Eu sou Rei, disse Jesus</x:t>
        </x:is>
      </x:c>
      <x:c r="H498" s="37" t="inlineStr">
        <x:is>
          <x:t xml:space="preserve">Pe. Weber</x:t>
        </x:is>
      </x:c>
      <x:c r="I498" s="37" t="inlineStr">
        <x:is>
          <x:t xml:space="preserve">Canto do Evangelho</x:t>
        </x:is>
      </x:c>
      <x:c r="J498" s="38" t="inlineStr">
        <x:is>
          <x:t xml:space="preserve">abrir partitura</x:t>
        </x:is>
      </x:c>
    </x:row>
    <x:row r="499">
      <x:c r="A499" s="33" t="n"/>
      <x:c r="B499" s="33" t="n"/>
      <x:c r="C499" s="33" t="n"/>
      <x:c r="D499" s="33" t="inlineStr">
        <x:is>
          <x:t xml:space="preserve">19,25</x:t>
        </x:is>
      </x:c>
      <x:c r="E499" s="33" t="inlineStr">
        <x:is>
          <x:t xml:space="preserve">Sl 129</x:t>
        </x:is>
      </x:c>
      <x:c r="F499" s="34" t="inlineStr">
        <x:is>
          <x:t xml:space="preserve">N. Sra. das Dores e Semana Santa</x:t>
        </x:is>
      </x:c>
      <x:c r="G499" s="34" t="inlineStr">
        <x:is>
          <x:t xml:space="preserve">Firme, de pé junto à cruz de Jesus</x:t>
        </x:is>
      </x:c>
      <x:c r="H499" s="34" t="inlineStr">
        <x:is>
          <x:t xml:space="preserve">Pe. Weber (volumes) · vol. 9</x:t>
        </x:is>
      </x:c>
      <x:c r="I499" s="34" t="inlineStr">
        <x:is>
          <x:t xml:space="preserve">Canto dos volumes</x:t>
        </x:is>
      </x:c>
      <x:c r="J499" s="35" t="inlineStr">
        <x:is>
          <x:t xml:space="preserve">abrir partitura</x:t>
        </x:is>
      </x:c>
    </x:row>
    <x:row r="500">
      <x:c r="A500" s="36" t="n"/>
      <x:c r="B500" s="36" t="n"/>
      <x:c r="C500" s="36" t="n"/>
      <x:c r="D500" s="36" t="inlineStr">
        <x:is>
          <x:t xml:space="preserve">19,25-27</x:t>
        </x:is>
      </x:c>
      <x:c r="E500" s="36" t="inlineStr">
        <x:is>
          <x:t xml:space="preserve">Sl 129</x:t>
        </x:is>
      </x:c>
      <x:c r="F500" s="37" t="inlineStr">
        <x:is>
          <x:t xml:space="preserve">Para a Mãe das Dores e o discípulo amado</x:t>
        </x:is>
      </x:c>
      <x:c r="G500" s="37" t="inlineStr">
        <x:is>
          <x:t xml:space="preserve">A Mãe e o Filho</x:t>
        </x:is>
      </x:c>
      <x:c r="H500" s="37" t="inlineStr">
        <x:is>
          <x:t xml:space="preserve">Pe. Weber (volumes) · vol. 12</x:t>
        </x:is>
      </x:c>
      <x:c r="I500" s="37" t="inlineStr">
        <x:is>
          <x:t xml:space="preserve">Canto dos volumes</x:t>
        </x:is>
      </x:c>
      <x:c r="J500" s="38" t="inlineStr">
        <x:is>
          <x:t xml:space="preserve">abrir partitura</x:t>
        </x:is>
      </x:c>
    </x:row>
    <x:row r="501">
      <x:c r="A501" s="33" t="n"/>
      <x:c r="B501" s="33" t="n"/>
      <x:c r="C501" s="33" t="n"/>
      <x:c r="D501" s="33" t="inlineStr">
        <x:is>
          <x:t xml:space="preserve">19,34</x:t>
        </x:is>
      </x:c>
      <x:c r="E501" s="33" t="inlineStr">
        <x:is>
          <x:t xml:space="preserve">Sl 102</x:t>
        </x:is>
      </x:c>
      <x:c r="F501" s="34" t="inlineStr">
        <x:is>
          <x:t xml:space="preserve">Sagrado Coração de Jesus C</x:t>
        </x:is>
      </x:c>
      <x:c r="G501" s="34" t="inlineStr">
        <x:is>
          <x:t xml:space="preserve">Um soldado abriu o lado</x:t>
        </x:is>
      </x:c>
      <x:c r="H501" s="34" t="inlineStr">
        <x:is>
          <x:t xml:space="preserve">Pe. Weber</x:t>
        </x:is>
      </x:c>
      <x:c r="I501" s="34" t="inlineStr">
        <x:is>
          <x:t xml:space="preserve">Canto do Evangelho</x:t>
        </x:is>
      </x:c>
      <x:c r="J501" s="35" t="inlineStr">
        <x:is>
          <x:t xml:space="preserve">abrir partitura</x:t>
        </x:is>
      </x:c>
    </x:row>
    <x:row r="502">
      <x:c r="A502" s="36" t="n"/>
      <x:c r="B502" s="36" t="n"/>
      <x:c r="C502" s="36" t="n"/>
      <x:c r="D502" s="36" t="inlineStr">
        <x:is>
          <x:t xml:space="preserve">19,34</x:t>
        </x:is>
      </x:c>
      <x:c r="E502" s="36" t="inlineStr">
        <x:is>
          <x:t xml:space="preserve">Sl 102</x:t>
        </x:is>
      </x:c>
      <x:c r="F502" s="37" t="inlineStr">
        <x:is>
          <x:t xml:space="preserve">Sagrado Coração de Jesus (C)</x:t>
        </x:is>
      </x:c>
      <x:c r="G502" s="37" t="inlineStr">
        <x:is>
          <x:t xml:space="preserve">Um soldado abriu o lado de Jesus</x:t>
        </x:is>
      </x:c>
      <x:c r="H502" s="37" t="inlineStr">
        <x:is>
          <x:t xml:space="preserve">Pe. Weber (volumes) · vol. 27</x:t>
        </x:is>
      </x:c>
      <x:c r="I502" s="37" t="inlineStr">
        <x:is>
          <x:t xml:space="preserve">Canto dos volumes</x:t>
        </x:is>
      </x:c>
      <x:c r="J502" s="38" t="inlineStr">
        <x:is>
          <x:t xml:space="preserve">abrir partitura</x:t>
        </x:is>
      </x:c>
    </x:row>
    <x:row r="503">
      <x:c r="A503" s="33" t="n"/>
      <x:c r="B503" s="33" t="n"/>
      <x:c r="C503" s="33" t="n"/>
      <x:c r="D503" s="33" t="inlineStr">
        <x:is>
          <x:t xml:space="preserve">20,18</x:t>
        </x:is>
      </x:c>
      <x:c r="E503" s="33" t="inlineStr">
        <x:is>
          <x:t xml:space="preserve">Sl 62</x:t>
        </x:is>
      </x:c>
      <x:c r="F503" s="34" t="inlineStr">
        <x:is>
          <x:t xml:space="preserve">22 de Julho | Comunhão</x:t>
        </x:is>
      </x:c>
      <x:c r="G503" s="34" t="inlineStr">
        <x:is>
          <x:t xml:space="preserve">Santa Maria Madalena</x:t>
        </x:is>
      </x:c>
      <x:c r="H503" s="34" t="inlineStr">
        <x:is>
          <x:t xml:space="preserve">Pe. Weber (volumes) · vol. 21</x:t>
        </x:is>
      </x:c>
      <x:c r="I503" s="34" t="inlineStr">
        <x:is>
          <x:t xml:space="preserve">Canto dos volumes</x:t>
        </x:is>
      </x:c>
      <x:c r="J503" s="35" t="inlineStr">
        <x:is>
          <x:t xml:space="preserve">abrir partitura</x:t>
        </x:is>
      </x:c>
    </x:row>
    <x:row r="504">
      <x:c r="A504" s="36" t="n"/>
      <x:c r="B504" s="36" t="n"/>
      <x:c r="C504" s="36" t="n"/>
      <x:c r="D504" s="36" t="inlineStr">
        <x:is>
          <x:t xml:space="preserve">20,20-22</x:t>
        </x:is>
      </x:c>
      <x:c r="E504" s="36" t="n"/>
      <x:c r="F504" s="37" t="inlineStr">
        <x:is>
          <x:t xml:space="preserve">Páscoa e Tempo Pascal</x:t>
        </x:is>
      </x:c>
      <x:c r="G504" s="37" t="inlineStr">
        <x:is>
          <x:t xml:space="preserve">Recorda-te de Cristo, o Senhor Jesus</x:t>
        </x:is>
      </x:c>
      <x:c r="H504" s="37" t="inlineStr">
        <x:is>
          <x:t xml:space="preserve">Pe. Weber (volumes) · vol. 27</x:t>
        </x:is>
      </x:c>
      <x:c r="I504" s="37" t="inlineStr">
        <x:is>
          <x:t xml:space="preserve">Canto dos volumes</x:t>
        </x:is>
      </x:c>
      <x:c r="J504" s="38" t="inlineStr">
        <x:is>
          <x:t xml:space="preserve">abrir partitura</x:t>
        </x:is>
      </x:c>
    </x:row>
    <x:row r="505">
      <x:c r="A505" s="33" t="n"/>
      <x:c r="B505" s="33" t="n"/>
      <x:c r="C505" s="33" t="n"/>
      <x:c r="D505" s="33" t="inlineStr">
        <x:is>
          <x:t xml:space="preserve">20,27</x:t>
        </x:is>
      </x:c>
      <x:c r="E505" s="33" t="inlineStr">
        <x:is>
          <x:t xml:space="preserve">Sl 117</x:t>
        </x:is>
      </x:c>
      <x:c r="F505" s="34" t="inlineStr">
        <x:is>
          <x:t xml:space="preserve">2 Pasc ABC</x:t>
        </x:is>
      </x:c>
      <x:c r="G505" s="34" t="inlineStr">
        <x:is>
          <x:t xml:space="preserve">Com teu dedo vem tocar</x:t>
        </x:is>
      </x:c>
      <x:c r="H505" s="34" t="inlineStr">
        <x:is>
          <x:t xml:space="preserve">Pe. Weber</x:t>
        </x:is>
      </x:c>
      <x:c r="I505" s="34" t="inlineStr">
        <x:is>
          <x:t xml:space="preserve">Canto do Evangelho</x:t>
        </x:is>
      </x:c>
      <x:c r="J505" s="35" t="inlineStr">
        <x:is>
          <x:t xml:space="preserve">abrir partitura</x:t>
        </x:is>
      </x:c>
    </x:row>
    <x:row r="506">
      <x:c r="A506" s="36" t="n"/>
      <x:c r="B506" s="36" t="n"/>
      <x:c r="C506" s="36" t="n"/>
      <x:c r="D506" s="36" t="inlineStr">
        <x:is>
          <x:t xml:space="preserve">20,27</x:t>
        </x:is>
      </x:c>
      <x:c r="E506" s="36" t="inlineStr">
        <x:is>
          <x:t xml:space="preserve">Sl 102</x:t>
        </x:is>
      </x:c>
      <x:c r="F506" s="37" t="inlineStr">
        <x:is>
          <x:t xml:space="preserve">2 Pasc ABC</x:t>
        </x:is>
      </x:c>
      <x:c r="G506" s="37" t="inlineStr">
        <x:is>
          <x:t xml:space="preserve">Põe a tua mão no lugar dos cravos</x:t>
        </x:is>
      </x:c>
      <x:c r="H506" s="37" t="inlineStr">
        <x:is>
          <x:t xml:space="preserve">Abadia da Ressurreição</x:t>
        </x:is>
      </x:c>
      <x:c r="I506" s="37" t="inlineStr">
        <x:is>
          <x:t xml:space="preserve">Antífona de comunhão</x:t>
        </x:is>
      </x:c>
      <x:c r="J506" s="38" t="inlineStr">
        <x:is>
          <x:t xml:space="preserve">abrir partitura</x:t>
        </x:is>
      </x:c>
    </x:row>
    <x:row r="507">
      <x:c r="A507" s="33" t="n"/>
      <x:c r="B507" s="33" t="n"/>
      <x:c r="C507" s="33" t="n"/>
      <x:c r="D507" s="33" t="inlineStr">
        <x:is>
          <x:t xml:space="preserve">20,27</x:t>
        </x:is>
      </x:c>
      <x:c r="E507" s="33" t="n"/>
      <x:c r="F507" s="34" t="n"/>
      <x:c r="G507" s="34" t="inlineStr">
        <x:is>
          <x:t xml:space="preserve">Não sejas um incrédulo</x:t>
        </x:is>
      </x:c>
      <x:c r="H507" s="34" t="inlineStr">
        <x:is>
          <x:t xml:space="preserve">Pe. Weber (volumes) · vol. 2</x:t>
        </x:is>
      </x:c>
      <x:c r="I507" s="34" t="inlineStr">
        <x:is>
          <x:t xml:space="preserve">Canto dos volumes</x:t>
        </x:is>
      </x:c>
      <x:c r="J507" s="35" t="inlineStr">
        <x:is>
          <x:t xml:space="preserve">abrir partitura</x:t>
        </x:is>
      </x:c>
    </x:row>
    <x:row r="508">
      <x:c r="A508" s="33" t="n"/>
      <x:c r="B508" s="33" t="n"/>
      <x:c r="C508" s="33" t="n"/>
      <x:c r="D508" s="33" t="inlineStr">
        <x:is>
          <x:t xml:space="preserve">20,28</x:t>
        </x:is>
      </x:c>
      <x:c r="E508" s="33" t="inlineStr">
        <x:is>
          <x:t xml:space="preserve">Sl 62</x:t>
        </x:is>
      </x:c>
      <x:c r="F508" s="34" t="inlineStr">
        <x:is>
          <x:t xml:space="preserve">Fé em Cristo ressuscitado: Deus e Homem</x:t>
        </x:is>
      </x:c>
      <x:c r="G508" s="34" t="inlineStr">
        <x:is>
          <x:t xml:space="preserve">Meu Senhor e meu Deus!</x:t>
        </x:is>
      </x:c>
      <x:c r="H508" s="34" t="inlineStr">
        <x:is>
          <x:t xml:space="preserve">Pe. Weber (volumes) · vol. 27</x:t>
        </x:is>
      </x:c>
      <x:c r="I508" s="34" t="inlineStr">
        <x:is>
          <x:t xml:space="preserve">Canto dos volumes</x:t>
        </x:is>
      </x:c>
      <x:c r="J508" s="35" t="inlineStr">
        <x:is>
          <x:t xml:space="preserve">abrir partitura</x:t>
        </x:is>
      </x:c>
    </x:row>
    <x:row r="509">
      <x:c r="A509" s="36" t="n"/>
      <x:c r="B509" s="36" t="n"/>
      <x:c r="C509" s="36" t="n"/>
      <x:c r="D509" s="36" t="inlineStr">
        <x:is>
          <x:t xml:space="preserve">20,29</x:t>
        </x:is>
      </x:c>
      <x:c r="E509" s="36" t="n"/>
      <x:c r="F509" s="37" t="inlineStr">
        <x:is>
          <x:t xml:space="preserve">Páscoa</x:t>
        </x:is>
      </x:c>
      <x:c r="G509" s="37" t="inlineStr">
        <x:is>
          <x:t xml:space="preserve">São muito felizes</x:t>
        </x:is>
      </x:c>
      <x:c r="H509" s="37" t="inlineStr">
        <x:is>
          <x:t xml:space="preserve">Pe. Weber (volumes) · vol. 16</x:t>
        </x:is>
      </x:c>
      <x:c r="I509" s="37" t="inlineStr">
        <x:is>
          <x:t xml:space="preserve">Canto dos volumes</x:t>
        </x:is>
      </x:c>
      <x:c r="J509" s="38" t="inlineStr">
        <x:is>
          <x:t xml:space="preserve">abrir partitura</x:t>
        </x:is>
      </x:c>
    </x:row>
    <x:row r="510">
      <x:c r="A510" s="33" t="n"/>
      <x:c r="B510" s="33" t="n"/>
      <x:c r="C510" s="33" t="n"/>
      <x:c r="D510" s="33" t="inlineStr">
        <x:is>
          <x:t xml:space="preserve">21,12-13</x:t>
        </x:is>
      </x:c>
      <x:c r="E510" s="33" t="inlineStr">
        <x:is>
          <x:t xml:space="preserve">Sl 77</x:t>
        </x:is>
      </x:c>
      <x:c r="F510" s="34" t="inlineStr">
        <x:is>
          <x:t xml:space="preserve">3 Pasc C</x:t>
        </x:is>
      </x:c>
      <x:c r="G510" s="34" t="inlineStr">
        <x:is>
          <x:t xml:space="preserve">Disse Jesus aos seus discípulos: Vinde comei!</x:t>
        </x:is>
      </x:c>
      <x:c r="H510" s="34" t="inlineStr">
        <x:is>
          <x:t xml:space="preserve">Abadia da Ressurreição</x:t>
        </x:is>
      </x:c>
      <x:c r="I510" s="34" t="inlineStr">
        <x:is>
          <x:t xml:space="preserve">Antífona de comunhão</x:t>
        </x:is>
      </x:c>
      <x:c r="J510" s="35" t="inlineStr">
        <x:is>
          <x:t xml:space="preserve">abrir partitura</x:t>
        </x:is>
      </x:c>
    </x:row>
    <x:row r="511">
      <x:c r="A511" s="33" t="n"/>
      <x:c r="B511" s="33" t="n"/>
      <x:c r="C511" s="33" t="n"/>
      <x:c r="D511" s="33" t="inlineStr">
        <x:is>
          <x:t xml:space="preserve">21,15-17</x:t>
        </x:is>
      </x:c>
      <x:c r="E511" s="33" t="n"/>
      <x:c r="F511" s="34" t="n"/>
      <x:c r="G511" s="34" t="inlineStr">
        <x:is>
          <x:t xml:space="preserve">Tu me amas, Simão Pedro</x:t>
        </x:is>
      </x:c>
      <x:c r="H511" s="34" t="inlineStr">
        <x:is>
          <x:t xml:space="preserve">Pe. Weber (volumes) · vol. 2</x:t>
        </x:is>
      </x:c>
      <x:c r="I511" s="34" t="inlineStr">
        <x:is>
          <x:t xml:space="preserve">Canto dos volumes</x:t>
        </x:is>
      </x:c>
      <x:c r="J511" s="35" t="inlineStr">
        <x:is>
          <x:t xml:space="preserve">abrir partitura</x:t>
        </x:is>
      </x:c>
    </x:row>
  </x:sheetData>
  <x:hyperlinks>
    <x:hyperlink xmlns:r="http://schemas.openxmlformats.org/officeDocument/2006/relationships" ref="J5" r:id="Rd27b2d0fcb7145c7"/>
    <x:hyperlink xmlns:r="http://schemas.openxmlformats.org/officeDocument/2006/relationships" ref="J6" r:id="R1bc513a0fddd439c"/>
    <x:hyperlink xmlns:r="http://schemas.openxmlformats.org/officeDocument/2006/relationships" ref="J7" r:id="R3c4662f00471414f"/>
    <x:hyperlink xmlns:r="http://schemas.openxmlformats.org/officeDocument/2006/relationships" ref="J8" r:id="R4c09f2956c8e4bda"/>
    <x:hyperlink xmlns:r="http://schemas.openxmlformats.org/officeDocument/2006/relationships" ref="J9" r:id="R236617ded3664ae7"/>
    <x:hyperlink xmlns:r="http://schemas.openxmlformats.org/officeDocument/2006/relationships" ref="J10" r:id="R9b0e0b5447e34831"/>
    <x:hyperlink xmlns:r="http://schemas.openxmlformats.org/officeDocument/2006/relationships" ref="J11" r:id="R5ff398a837e94c25"/>
    <x:hyperlink xmlns:r="http://schemas.openxmlformats.org/officeDocument/2006/relationships" ref="J12" r:id="Rab51870d4a6646b5"/>
    <x:hyperlink xmlns:r="http://schemas.openxmlformats.org/officeDocument/2006/relationships" ref="J13" r:id="R1c7a55fcc3174f5d"/>
    <x:hyperlink xmlns:r="http://schemas.openxmlformats.org/officeDocument/2006/relationships" ref="J14" r:id="R6b639f4a5baf4e50"/>
    <x:hyperlink xmlns:r="http://schemas.openxmlformats.org/officeDocument/2006/relationships" ref="J15" r:id="R9b00def38f354232"/>
    <x:hyperlink xmlns:r="http://schemas.openxmlformats.org/officeDocument/2006/relationships" ref="J16" r:id="R98a2f793ff1c42c1"/>
    <x:hyperlink xmlns:r="http://schemas.openxmlformats.org/officeDocument/2006/relationships" ref="J17" r:id="Rf94ac3de89854ef2"/>
    <x:hyperlink xmlns:r="http://schemas.openxmlformats.org/officeDocument/2006/relationships" ref="J18" r:id="R1bd9025bd98b4f1c"/>
    <x:hyperlink xmlns:r="http://schemas.openxmlformats.org/officeDocument/2006/relationships" ref="J19" r:id="R83d7c2b19526462b"/>
    <x:hyperlink xmlns:r="http://schemas.openxmlformats.org/officeDocument/2006/relationships" ref="J20" r:id="Rf735bfbae68843d6"/>
    <x:hyperlink xmlns:r="http://schemas.openxmlformats.org/officeDocument/2006/relationships" ref="J21" r:id="R92c70ccd87b24596"/>
    <x:hyperlink xmlns:r="http://schemas.openxmlformats.org/officeDocument/2006/relationships" ref="J22" r:id="R25cf242a1de84017"/>
    <x:hyperlink xmlns:r="http://schemas.openxmlformats.org/officeDocument/2006/relationships" ref="J23" r:id="Rb6998dd8f63c480a"/>
    <x:hyperlink xmlns:r="http://schemas.openxmlformats.org/officeDocument/2006/relationships" ref="J24" r:id="R8e29d9eb68d341e9"/>
    <x:hyperlink xmlns:r="http://schemas.openxmlformats.org/officeDocument/2006/relationships" ref="J25" r:id="R2f5f29c285e74e17"/>
    <x:hyperlink xmlns:r="http://schemas.openxmlformats.org/officeDocument/2006/relationships" ref="J26" r:id="Rca8bd23b94144bce"/>
    <x:hyperlink xmlns:r="http://schemas.openxmlformats.org/officeDocument/2006/relationships" ref="J27" r:id="R251a844efa534200"/>
    <x:hyperlink xmlns:r="http://schemas.openxmlformats.org/officeDocument/2006/relationships" ref="J28" r:id="R55321d6b982342ff"/>
    <x:hyperlink xmlns:r="http://schemas.openxmlformats.org/officeDocument/2006/relationships" ref="J29" r:id="R6885201959124835"/>
    <x:hyperlink xmlns:r="http://schemas.openxmlformats.org/officeDocument/2006/relationships" ref="J30" r:id="R50468229d42a4ded"/>
    <x:hyperlink xmlns:r="http://schemas.openxmlformats.org/officeDocument/2006/relationships" ref="J31" r:id="R667dde68d1f145a0"/>
    <x:hyperlink xmlns:r="http://schemas.openxmlformats.org/officeDocument/2006/relationships" ref="J32" r:id="Ra29680c2be184ca6"/>
    <x:hyperlink xmlns:r="http://schemas.openxmlformats.org/officeDocument/2006/relationships" ref="J36" r:id="R6dc7a702c3f9412b"/>
    <x:hyperlink xmlns:r="http://schemas.openxmlformats.org/officeDocument/2006/relationships" ref="J38" r:id="Ref3ab500d6fb40bb"/>
    <x:hyperlink xmlns:r="http://schemas.openxmlformats.org/officeDocument/2006/relationships" ref="J39" r:id="R409762ea111547d1"/>
    <x:hyperlink xmlns:r="http://schemas.openxmlformats.org/officeDocument/2006/relationships" ref="J40" r:id="R12c4943d19614600"/>
    <x:hyperlink xmlns:r="http://schemas.openxmlformats.org/officeDocument/2006/relationships" ref="J41" r:id="R393a225cc0334b1e"/>
    <x:hyperlink xmlns:r="http://schemas.openxmlformats.org/officeDocument/2006/relationships" ref="J42" r:id="R3268fed97a474dee"/>
    <x:hyperlink xmlns:r="http://schemas.openxmlformats.org/officeDocument/2006/relationships" ref="J43" r:id="R22f29567c0e54cc9"/>
    <x:hyperlink xmlns:r="http://schemas.openxmlformats.org/officeDocument/2006/relationships" ref="J44" r:id="Rd84f23635ce14ecb"/>
    <x:hyperlink xmlns:r="http://schemas.openxmlformats.org/officeDocument/2006/relationships" ref="J45" r:id="R688d0baed3764f2a"/>
    <x:hyperlink xmlns:r="http://schemas.openxmlformats.org/officeDocument/2006/relationships" ref="J46" r:id="Rcc3bc3e1a8124b90"/>
    <x:hyperlink xmlns:r="http://schemas.openxmlformats.org/officeDocument/2006/relationships" ref="J47" r:id="Rf7a83c582df84d54"/>
    <x:hyperlink xmlns:r="http://schemas.openxmlformats.org/officeDocument/2006/relationships" ref="J48" r:id="R97470dc819fc415f"/>
    <x:hyperlink xmlns:r="http://schemas.openxmlformats.org/officeDocument/2006/relationships" ref="J49" r:id="R48c88e4aca844fa6"/>
    <x:hyperlink xmlns:r="http://schemas.openxmlformats.org/officeDocument/2006/relationships" ref="J50" r:id="R6a647213d65c47b6"/>
    <x:hyperlink xmlns:r="http://schemas.openxmlformats.org/officeDocument/2006/relationships" ref="J51" r:id="R787a4e9ffab240e1"/>
    <x:hyperlink xmlns:r="http://schemas.openxmlformats.org/officeDocument/2006/relationships" ref="J52" r:id="R543cfd9a9c854430"/>
    <x:hyperlink xmlns:r="http://schemas.openxmlformats.org/officeDocument/2006/relationships" ref="J53" r:id="Ra83ea72afa0241e8"/>
    <x:hyperlink xmlns:r="http://schemas.openxmlformats.org/officeDocument/2006/relationships" ref="J54" r:id="Rc9c0dca919e44e94"/>
    <x:hyperlink xmlns:r="http://schemas.openxmlformats.org/officeDocument/2006/relationships" ref="J55" r:id="R3f4a7045ccca4304"/>
    <x:hyperlink xmlns:r="http://schemas.openxmlformats.org/officeDocument/2006/relationships" ref="J56" r:id="Ra71f148441b64606"/>
    <x:hyperlink xmlns:r="http://schemas.openxmlformats.org/officeDocument/2006/relationships" ref="J57" r:id="Rc6a2f956976b4d88"/>
    <x:hyperlink xmlns:r="http://schemas.openxmlformats.org/officeDocument/2006/relationships" ref="J58" r:id="Rf8424979bc2e4964"/>
    <x:hyperlink xmlns:r="http://schemas.openxmlformats.org/officeDocument/2006/relationships" ref="J59" r:id="R9f522e18be3b4405"/>
    <x:hyperlink xmlns:r="http://schemas.openxmlformats.org/officeDocument/2006/relationships" ref="J60" r:id="Redb9b6645f814d6f"/>
    <x:hyperlink xmlns:r="http://schemas.openxmlformats.org/officeDocument/2006/relationships" ref="J61" r:id="R4f4ce9d91de64113"/>
    <x:hyperlink xmlns:r="http://schemas.openxmlformats.org/officeDocument/2006/relationships" ref="J62" r:id="R71a07427ca434e9e"/>
    <x:hyperlink xmlns:r="http://schemas.openxmlformats.org/officeDocument/2006/relationships" ref="J63" r:id="R67810598fe754ade"/>
    <x:hyperlink xmlns:r="http://schemas.openxmlformats.org/officeDocument/2006/relationships" ref="J64" r:id="Rf79e69878e0a4cc5"/>
    <x:hyperlink xmlns:r="http://schemas.openxmlformats.org/officeDocument/2006/relationships" ref="J65" r:id="R1d3a460789134c94"/>
    <x:hyperlink xmlns:r="http://schemas.openxmlformats.org/officeDocument/2006/relationships" ref="J66" r:id="R3af8434ebbd24097"/>
    <x:hyperlink xmlns:r="http://schemas.openxmlformats.org/officeDocument/2006/relationships" ref="J67" r:id="R20d97b887d894928"/>
    <x:hyperlink xmlns:r="http://schemas.openxmlformats.org/officeDocument/2006/relationships" ref="J68" r:id="R403dce09783048e8"/>
    <x:hyperlink xmlns:r="http://schemas.openxmlformats.org/officeDocument/2006/relationships" ref="J69" r:id="Rd135a2ba3aec48a2"/>
    <x:hyperlink xmlns:r="http://schemas.openxmlformats.org/officeDocument/2006/relationships" ref="J70" r:id="Rff85e401d7854623"/>
    <x:hyperlink xmlns:r="http://schemas.openxmlformats.org/officeDocument/2006/relationships" ref="J71" r:id="R58af00f88f7b4843"/>
    <x:hyperlink xmlns:r="http://schemas.openxmlformats.org/officeDocument/2006/relationships" ref="J72" r:id="R83557c152b644d67"/>
    <x:hyperlink xmlns:r="http://schemas.openxmlformats.org/officeDocument/2006/relationships" ref="J73" r:id="Rcfe647792f264c04"/>
    <x:hyperlink xmlns:r="http://schemas.openxmlformats.org/officeDocument/2006/relationships" ref="J74" r:id="R59bbd0ea12e847da"/>
    <x:hyperlink xmlns:r="http://schemas.openxmlformats.org/officeDocument/2006/relationships" ref="J75" r:id="R3e55e15baf0e45df"/>
    <x:hyperlink xmlns:r="http://schemas.openxmlformats.org/officeDocument/2006/relationships" ref="J76" r:id="R22129897c9054d24"/>
    <x:hyperlink xmlns:r="http://schemas.openxmlformats.org/officeDocument/2006/relationships" ref="J77" r:id="Re5f0fc245f6b41eb"/>
    <x:hyperlink xmlns:r="http://schemas.openxmlformats.org/officeDocument/2006/relationships" ref="J78" r:id="R4b3272b0b2ce4a8e"/>
    <x:hyperlink xmlns:r="http://schemas.openxmlformats.org/officeDocument/2006/relationships" ref="J79" r:id="R99cb98404c0a4b85"/>
    <x:hyperlink xmlns:r="http://schemas.openxmlformats.org/officeDocument/2006/relationships" ref="J80" r:id="R62937a17e3bb4bb0"/>
    <x:hyperlink xmlns:r="http://schemas.openxmlformats.org/officeDocument/2006/relationships" ref="J81" r:id="R6e7e22aac2244d36"/>
    <x:hyperlink xmlns:r="http://schemas.openxmlformats.org/officeDocument/2006/relationships" ref="J82" r:id="Rddb5590644714354"/>
    <x:hyperlink xmlns:r="http://schemas.openxmlformats.org/officeDocument/2006/relationships" ref="J83" r:id="Re197ad1e69a24cd5"/>
    <x:hyperlink xmlns:r="http://schemas.openxmlformats.org/officeDocument/2006/relationships" ref="J84" r:id="R5623ea36a2c24f0c"/>
    <x:hyperlink xmlns:r="http://schemas.openxmlformats.org/officeDocument/2006/relationships" ref="J85" r:id="R7567d0cf88f34a05"/>
    <x:hyperlink xmlns:r="http://schemas.openxmlformats.org/officeDocument/2006/relationships" ref="J86" r:id="Rceb0384f0ab541f5"/>
    <x:hyperlink xmlns:r="http://schemas.openxmlformats.org/officeDocument/2006/relationships" ref="J87" r:id="R2cb979672d3d49d6"/>
    <x:hyperlink xmlns:r="http://schemas.openxmlformats.org/officeDocument/2006/relationships" ref="J88" r:id="R037aa48240694c96"/>
    <x:hyperlink xmlns:r="http://schemas.openxmlformats.org/officeDocument/2006/relationships" ref="J89" r:id="R45cacdaf25d34c0f"/>
    <x:hyperlink xmlns:r="http://schemas.openxmlformats.org/officeDocument/2006/relationships" ref="J90" r:id="R4c7b423bb22b492f"/>
    <x:hyperlink xmlns:r="http://schemas.openxmlformats.org/officeDocument/2006/relationships" ref="J91" r:id="Rdaae96950c7a4860"/>
    <x:hyperlink xmlns:r="http://schemas.openxmlformats.org/officeDocument/2006/relationships" ref="J92" r:id="R4d8d888f05974496"/>
    <x:hyperlink xmlns:r="http://schemas.openxmlformats.org/officeDocument/2006/relationships" ref="J93" r:id="Rea49d1fd86ac4890"/>
    <x:hyperlink xmlns:r="http://schemas.openxmlformats.org/officeDocument/2006/relationships" ref="J94" r:id="R72ab1fab1e434e27"/>
    <x:hyperlink xmlns:r="http://schemas.openxmlformats.org/officeDocument/2006/relationships" ref="J95" r:id="Rf733818e85dc4187"/>
    <x:hyperlink xmlns:r="http://schemas.openxmlformats.org/officeDocument/2006/relationships" ref="J96" r:id="R91ce001944cd43ec"/>
    <x:hyperlink xmlns:r="http://schemas.openxmlformats.org/officeDocument/2006/relationships" ref="J97" r:id="Rc9cd396dd55f4760"/>
    <x:hyperlink xmlns:r="http://schemas.openxmlformats.org/officeDocument/2006/relationships" ref="J98" r:id="Rbaeb5918011449e5"/>
    <x:hyperlink xmlns:r="http://schemas.openxmlformats.org/officeDocument/2006/relationships" ref="J99" r:id="R2dc4657766234c32"/>
    <x:hyperlink xmlns:r="http://schemas.openxmlformats.org/officeDocument/2006/relationships" ref="J100" r:id="R22a53ca142fa4b7d"/>
    <x:hyperlink xmlns:r="http://schemas.openxmlformats.org/officeDocument/2006/relationships" ref="J101" r:id="R0978b9179c194c57"/>
    <x:hyperlink xmlns:r="http://schemas.openxmlformats.org/officeDocument/2006/relationships" ref="J102" r:id="R816285db3763479b"/>
    <x:hyperlink xmlns:r="http://schemas.openxmlformats.org/officeDocument/2006/relationships" ref="J103" r:id="R97b172099bff442b"/>
    <x:hyperlink xmlns:r="http://schemas.openxmlformats.org/officeDocument/2006/relationships" ref="J104" r:id="R535f323b67794c1a"/>
    <x:hyperlink xmlns:r="http://schemas.openxmlformats.org/officeDocument/2006/relationships" ref="J105" r:id="R2e00aca79cf24996"/>
    <x:hyperlink xmlns:r="http://schemas.openxmlformats.org/officeDocument/2006/relationships" ref="J106" r:id="R47de8845581b497e"/>
    <x:hyperlink xmlns:r="http://schemas.openxmlformats.org/officeDocument/2006/relationships" ref="J107" r:id="Ra4a274d5d4b84c9f"/>
    <x:hyperlink xmlns:r="http://schemas.openxmlformats.org/officeDocument/2006/relationships" ref="J108" r:id="Rbef42689430d4ffe"/>
    <x:hyperlink xmlns:r="http://schemas.openxmlformats.org/officeDocument/2006/relationships" ref="J109" r:id="Rc80520e076a04573"/>
    <x:hyperlink xmlns:r="http://schemas.openxmlformats.org/officeDocument/2006/relationships" ref="J110" r:id="Ra7fe17b39d584019"/>
    <x:hyperlink xmlns:r="http://schemas.openxmlformats.org/officeDocument/2006/relationships" ref="J111" r:id="R254440948917472c"/>
    <x:hyperlink xmlns:r="http://schemas.openxmlformats.org/officeDocument/2006/relationships" ref="J112" r:id="R3b0e40930bd54ccb"/>
    <x:hyperlink xmlns:r="http://schemas.openxmlformats.org/officeDocument/2006/relationships" ref="J114" r:id="Ra653d9f0e5e24de0"/>
    <x:hyperlink xmlns:r="http://schemas.openxmlformats.org/officeDocument/2006/relationships" ref="J115" r:id="R247deaac292340fa"/>
    <x:hyperlink xmlns:r="http://schemas.openxmlformats.org/officeDocument/2006/relationships" ref="J116" r:id="R9879c87889dc430d"/>
    <x:hyperlink xmlns:r="http://schemas.openxmlformats.org/officeDocument/2006/relationships" ref="J117" r:id="Re0c82bb640d44a46"/>
    <x:hyperlink xmlns:r="http://schemas.openxmlformats.org/officeDocument/2006/relationships" ref="J118" r:id="R4bcd8412c43f4e1c"/>
    <x:hyperlink xmlns:r="http://schemas.openxmlformats.org/officeDocument/2006/relationships" ref="J119" r:id="R98810fe0230c416c"/>
    <x:hyperlink xmlns:r="http://schemas.openxmlformats.org/officeDocument/2006/relationships" ref="J120" r:id="R2aabba5e8d7d49ea"/>
    <x:hyperlink xmlns:r="http://schemas.openxmlformats.org/officeDocument/2006/relationships" ref="J121" r:id="R7ba45c424e83431f"/>
    <x:hyperlink xmlns:r="http://schemas.openxmlformats.org/officeDocument/2006/relationships" ref="J122" r:id="Rf0b5bcce3a934f83"/>
    <x:hyperlink xmlns:r="http://schemas.openxmlformats.org/officeDocument/2006/relationships" ref="J123" r:id="R653baa01547f473a"/>
    <x:hyperlink xmlns:r="http://schemas.openxmlformats.org/officeDocument/2006/relationships" ref="J124" r:id="Recfc2e38cbfb441a"/>
    <x:hyperlink xmlns:r="http://schemas.openxmlformats.org/officeDocument/2006/relationships" ref="J125" r:id="R85df799bcdc54fd0"/>
    <x:hyperlink xmlns:r="http://schemas.openxmlformats.org/officeDocument/2006/relationships" ref="J126" r:id="Rd943730d52594a13"/>
    <x:hyperlink xmlns:r="http://schemas.openxmlformats.org/officeDocument/2006/relationships" ref="J127" r:id="Rc5262850fe2d4047"/>
    <x:hyperlink xmlns:r="http://schemas.openxmlformats.org/officeDocument/2006/relationships" ref="J128" r:id="R24ad60a52a0343b4"/>
    <x:hyperlink xmlns:r="http://schemas.openxmlformats.org/officeDocument/2006/relationships" ref="J129" r:id="Ra1b466b0c4314bf6"/>
    <x:hyperlink xmlns:r="http://schemas.openxmlformats.org/officeDocument/2006/relationships" ref="J130" r:id="Rfa4d990ad4a145f9"/>
    <x:hyperlink xmlns:r="http://schemas.openxmlformats.org/officeDocument/2006/relationships" ref="J131" r:id="R6392ad1095c84517"/>
    <x:hyperlink xmlns:r="http://schemas.openxmlformats.org/officeDocument/2006/relationships" ref="J132" r:id="Rfd0c520112184d5c"/>
    <x:hyperlink xmlns:r="http://schemas.openxmlformats.org/officeDocument/2006/relationships" ref="J133" r:id="R50b82eac491140ba"/>
    <x:hyperlink xmlns:r="http://schemas.openxmlformats.org/officeDocument/2006/relationships" ref="J134" r:id="R57d309bb3aa542e6"/>
    <x:hyperlink xmlns:r="http://schemas.openxmlformats.org/officeDocument/2006/relationships" ref="J135" r:id="R4a74e063ee4a4e62"/>
    <x:hyperlink xmlns:r="http://schemas.openxmlformats.org/officeDocument/2006/relationships" ref="J136" r:id="R08f99d55f934499f"/>
    <x:hyperlink xmlns:r="http://schemas.openxmlformats.org/officeDocument/2006/relationships" ref="J137" r:id="R16b50b80a9dd4466"/>
    <x:hyperlink xmlns:r="http://schemas.openxmlformats.org/officeDocument/2006/relationships" ref="J138" r:id="Re5b32436daee494b"/>
    <x:hyperlink xmlns:r="http://schemas.openxmlformats.org/officeDocument/2006/relationships" ref="J139" r:id="R11cf2b6c50be40ca"/>
    <x:hyperlink xmlns:r="http://schemas.openxmlformats.org/officeDocument/2006/relationships" ref="J140" r:id="R011af09ef2824d93"/>
    <x:hyperlink xmlns:r="http://schemas.openxmlformats.org/officeDocument/2006/relationships" ref="J141" r:id="R96a1fd59894a4b52"/>
    <x:hyperlink xmlns:r="http://schemas.openxmlformats.org/officeDocument/2006/relationships" ref="J142" r:id="R3378c641a9994b2b"/>
    <x:hyperlink xmlns:r="http://schemas.openxmlformats.org/officeDocument/2006/relationships" ref="J143" r:id="R39bdd85bd5b8414b"/>
    <x:hyperlink xmlns:r="http://schemas.openxmlformats.org/officeDocument/2006/relationships" ref="J144" r:id="R48948da485924345"/>
    <x:hyperlink xmlns:r="http://schemas.openxmlformats.org/officeDocument/2006/relationships" ref="J145" r:id="R7d55610143f64044"/>
    <x:hyperlink xmlns:r="http://schemas.openxmlformats.org/officeDocument/2006/relationships" ref="J146" r:id="R01fb704ef2744946"/>
    <x:hyperlink xmlns:r="http://schemas.openxmlformats.org/officeDocument/2006/relationships" ref="J147" r:id="R42604beaa9984b90"/>
    <x:hyperlink xmlns:r="http://schemas.openxmlformats.org/officeDocument/2006/relationships" ref="J148" r:id="R2c21bb6ab73d4c62"/>
    <x:hyperlink xmlns:r="http://schemas.openxmlformats.org/officeDocument/2006/relationships" ref="J149" r:id="R170e9c1fd8474dd9"/>
    <x:hyperlink xmlns:r="http://schemas.openxmlformats.org/officeDocument/2006/relationships" ref="J150" r:id="Ra19972200bca4a93"/>
    <x:hyperlink xmlns:r="http://schemas.openxmlformats.org/officeDocument/2006/relationships" ref="J151" r:id="Re65aa94e43c84525"/>
    <x:hyperlink xmlns:r="http://schemas.openxmlformats.org/officeDocument/2006/relationships" ref="J152" r:id="R2f4b44c2b6ed4df0"/>
    <x:hyperlink xmlns:r="http://schemas.openxmlformats.org/officeDocument/2006/relationships" ref="J153" r:id="R02673a7a7a2246de"/>
    <x:hyperlink xmlns:r="http://schemas.openxmlformats.org/officeDocument/2006/relationships" ref="J154" r:id="Rcf00a0dbfbcd40fa"/>
    <x:hyperlink xmlns:r="http://schemas.openxmlformats.org/officeDocument/2006/relationships" ref="J155" r:id="R123c6bcb83c8482d"/>
    <x:hyperlink xmlns:r="http://schemas.openxmlformats.org/officeDocument/2006/relationships" ref="J156" r:id="R952040dd971b4900"/>
    <x:hyperlink xmlns:r="http://schemas.openxmlformats.org/officeDocument/2006/relationships" ref="J157" r:id="Re00b5c0dc18b4ed3"/>
    <x:hyperlink xmlns:r="http://schemas.openxmlformats.org/officeDocument/2006/relationships" ref="J158" r:id="Re811b953b01c4eba"/>
    <x:hyperlink xmlns:r="http://schemas.openxmlformats.org/officeDocument/2006/relationships" ref="J159" r:id="R5242a45eeef64ab3"/>
    <x:hyperlink xmlns:r="http://schemas.openxmlformats.org/officeDocument/2006/relationships" ref="J160" r:id="Rc32aa582409045a8"/>
    <x:hyperlink xmlns:r="http://schemas.openxmlformats.org/officeDocument/2006/relationships" ref="J161" r:id="Reb4e2dd7f4a64377"/>
    <x:hyperlink xmlns:r="http://schemas.openxmlformats.org/officeDocument/2006/relationships" ref="J162" r:id="R4c26e40838924c0a"/>
    <x:hyperlink xmlns:r="http://schemas.openxmlformats.org/officeDocument/2006/relationships" ref="J163" r:id="R1fbb2a7374d5434b"/>
    <x:hyperlink xmlns:r="http://schemas.openxmlformats.org/officeDocument/2006/relationships" ref="J164" r:id="R163545114dd648b5"/>
    <x:hyperlink xmlns:r="http://schemas.openxmlformats.org/officeDocument/2006/relationships" ref="J165" r:id="Re6a22d5a5c5e4295"/>
    <x:hyperlink xmlns:r="http://schemas.openxmlformats.org/officeDocument/2006/relationships" ref="J166" r:id="R27e4cecca0bd4e84"/>
    <x:hyperlink xmlns:r="http://schemas.openxmlformats.org/officeDocument/2006/relationships" ref="J167" r:id="R7f034208e7c847d4"/>
    <x:hyperlink xmlns:r="http://schemas.openxmlformats.org/officeDocument/2006/relationships" ref="J168" r:id="R828d30c4a9cc418f"/>
    <x:hyperlink xmlns:r="http://schemas.openxmlformats.org/officeDocument/2006/relationships" ref="J169" r:id="Rb1f3427d876046ab"/>
    <x:hyperlink xmlns:r="http://schemas.openxmlformats.org/officeDocument/2006/relationships" ref="J170" r:id="Rfccedaacd17e421d"/>
    <x:hyperlink xmlns:r="http://schemas.openxmlformats.org/officeDocument/2006/relationships" ref="J171" r:id="R9212d457b4f14591"/>
    <x:hyperlink xmlns:r="http://schemas.openxmlformats.org/officeDocument/2006/relationships" ref="J172" r:id="R40b14f353e2c4069"/>
    <x:hyperlink xmlns:r="http://schemas.openxmlformats.org/officeDocument/2006/relationships" ref="J173" r:id="R59a966603c574348"/>
    <x:hyperlink xmlns:r="http://schemas.openxmlformats.org/officeDocument/2006/relationships" ref="J174" r:id="R6bcca35792884a17"/>
    <x:hyperlink xmlns:r="http://schemas.openxmlformats.org/officeDocument/2006/relationships" ref="J175" r:id="R7a9a8909ce924b51"/>
    <x:hyperlink xmlns:r="http://schemas.openxmlformats.org/officeDocument/2006/relationships" ref="J176" r:id="R7d1935899da34a3b"/>
    <x:hyperlink xmlns:r="http://schemas.openxmlformats.org/officeDocument/2006/relationships" ref="J177" r:id="R084fe4248bc144bf"/>
    <x:hyperlink xmlns:r="http://schemas.openxmlformats.org/officeDocument/2006/relationships" ref="J178" r:id="R4bd37887039a498b"/>
    <x:hyperlink xmlns:r="http://schemas.openxmlformats.org/officeDocument/2006/relationships" ref="J179" r:id="R837c5d3961504121"/>
    <x:hyperlink xmlns:r="http://schemas.openxmlformats.org/officeDocument/2006/relationships" ref="J180" r:id="Rbbb1f460af0c44fe"/>
    <x:hyperlink xmlns:r="http://schemas.openxmlformats.org/officeDocument/2006/relationships" ref="J181" r:id="R6827a47bf791411d"/>
    <x:hyperlink xmlns:r="http://schemas.openxmlformats.org/officeDocument/2006/relationships" ref="J182" r:id="Re1a501016e8d4c26"/>
    <x:hyperlink xmlns:r="http://schemas.openxmlformats.org/officeDocument/2006/relationships" ref="J183" r:id="R537eb41f623d4310"/>
    <x:hyperlink xmlns:r="http://schemas.openxmlformats.org/officeDocument/2006/relationships" ref="J184" r:id="R90f6e877883f4781"/>
    <x:hyperlink xmlns:r="http://schemas.openxmlformats.org/officeDocument/2006/relationships" ref="J185" r:id="Rd3584d26e7e8448b"/>
    <x:hyperlink xmlns:r="http://schemas.openxmlformats.org/officeDocument/2006/relationships" ref="J186" r:id="Rc37c240adce94055"/>
    <x:hyperlink xmlns:r="http://schemas.openxmlformats.org/officeDocument/2006/relationships" ref="J187" r:id="R2e6412c186474f65"/>
    <x:hyperlink xmlns:r="http://schemas.openxmlformats.org/officeDocument/2006/relationships" ref="J188" r:id="Rf02409ed953049bd"/>
    <x:hyperlink xmlns:r="http://schemas.openxmlformats.org/officeDocument/2006/relationships" ref="J189" r:id="R94e2c1ae650a41f6"/>
    <x:hyperlink xmlns:r="http://schemas.openxmlformats.org/officeDocument/2006/relationships" ref="J190" r:id="Rb80431babcb44d6b"/>
    <x:hyperlink xmlns:r="http://schemas.openxmlformats.org/officeDocument/2006/relationships" ref="J191" r:id="Rd7e01ac1e0e24805"/>
    <x:hyperlink xmlns:r="http://schemas.openxmlformats.org/officeDocument/2006/relationships" ref="J192" r:id="R8738ffc63a804bac"/>
    <x:hyperlink xmlns:r="http://schemas.openxmlformats.org/officeDocument/2006/relationships" ref="J193" r:id="R33d44ac4ca304473"/>
    <x:hyperlink xmlns:r="http://schemas.openxmlformats.org/officeDocument/2006/relationships" ref="J194" r:id="R83c352375f0e435a"/>
    <x:hyperlink xmlns:r="http://schemas.openxmlformats.org/officeDocument/2006/relationships" ref="J195" r:id="Rb6423467e74043f1"/>
    <x:hyperlink xmlns:r="http://schemas.openxmlformats.org/officeDocument/2006/relationships" ref="J196" r:id="R918e9b399d804ec3"/>
    <x:hyperlink xmlns:r="http://schemas.openxmlformats.org/officeDocument/2006/relationships" ref="J197" r:id="R07682fd59b474193"/>
    <x:hyperlink xmlns:r="http://schemas.openxmlformats.org/officeDocument/2006/relationships" ref="J198" r:id="Re7fdb25f02cd44c7"/>
    <x:hyperlink xmlns:r="http://schemas.openxmlformats.org/officeDocument/2006/relationships" ref="J199" r:id="R440bf311a11c4dab"/>
    <x:hyperlink xmlns:r="http://schemas.openxmlformats.org/officeDocument/2006/relationships" ref="J200" r:id="R70bf97856202443b"/>
    <x:hyperlink xmlns:r="http://schemas.openxmlformats.org/officeDocument/2006/relationships" ref="J201" r:id="R80b2d0d46bcd494d"/>
    <x:hyperlink xmlns:r="http://schemas.openxmlformats.org/officeDocument/2006/relationships" ref="J202" r:id="R0a243ec491024921"/>
    <x:hyperlink xmlns:r="http://schemas.openxmlformats.org/officeDocument/2006/relationships" ref="J203" r:id="Rad56e0d5c6b940f9"/>
    <x:hyperlink xmlns:r="http://schemas.openxmlformats.org/officeDocument/2006/relationships" ref="J204" r:id="Ra0583995eb1f4093"/>
    <x:hyperlink xmlns:r="http://schemas.openxmlformats.org/officeDocument/2006/relationships" ref="J205" r:id="R6e9fa3d1d9764b3b"/>
    <x:hyperlink xmlns:r="http://schemas.openxmlformats.org/officeDocument/2006/relationships" ref="J206" r:id="R6ee2226256cd4ba3"/>
    <x:hyperlink xmlns:r="http://schemas.openxmlformats.org/officeDocument/2006/relationships" ref="J207" r:id="R2559c4d293094241"/>
    <x:hyperlink xmlns:r="http://schemas.openxmlformats.org/officeDocument/2006/relationships" ref="J208" r:id="R21bc9a0ba5d64981"/>
    <x:hyperlink xmlns:r="http://schemas.openxmlformats.org/officeDocument/2006/relationships" ref="J209" r:id="R1ba13350ed894fae"/>
    <x:hyperlink xmlns:r="http://schemas.openxmlformats.org/officeDocument/2006/relationships" ref="J210" r:id="R3e04c4bd2e184993"/>
    <x:hyperlink xmlns:r="http://schemas.openxmlformats.org/officeDocument/2006/relationships" ref="J211" r:id="R37e36efbb0054b6b"/>
    <x:hyperlink xmlns:r="http://schemas.openxmlformats.org/officeDocument/2006/relationships" ref="J212" r:id="Ra5f6f9ccf97042cf"/>
    <x:hyperlink xmlns:r="http://schemas.openxmlformats.org/officeDocument/2006/relationships" ref="J213" r:id="R8be4980f2d5c4dec"/>
    <x:hyperlink xmlns:r="http://schemas.openxmlformats.org/officeDocument/2006/relationships" ref="J214" r:id="R1c09bdb15ea542d4"/>
    <x:hyperlink xmlns:r="http://schemas.openxmlformats.org/officeDocument/2006/relationships" ref="J215" r:id="Re3e6b295d5984e6c"/>
    <x:hyperlink xmlns:r="http://schemas.openxmlformats.org/officeDocument/2006/relationships" ref="J216" r:id="R97de2ff4cdb84c8a"/>
    <x:hyperlink xmlns:r="http://schemas.openxmlformats.org/officeDocument/2006/relationships" ref="J217" r:id="R5ef51e059bf34b8c"/>
    <x:hyperlink xmlns:r="http://schemas.openxmlformats.org/officeDocument/2006/relationships" ref="J218" r:id="Rf1c5cdb697514f50"/>
    <x:hyperlink xmlns:r="http://schemas.openxmlformats.org/officeDocument/2006/relationships" ref="J219" r:id="R36b1ab3080f54e7a"/>
    <x:hyperlink xmlns:r="http://schemas.openxmlformats.org/officeDocument/2006/relationships" ref="J220" r:id="Rf2ffda01efb14908"/>
    <x:hyperlink xmlns:r="http://schemas.openxmlformats.org/officeDocument/2006/relationships" ref="J221" r:id="R128f429cbbba42d0"/>
    <x:hyperlink xmlns:r="http://schemas.openxmlformats.org/officeDocument/2006/relationships" ref="J222" r:id="R783130243dd5411f"/>
    <x:hyperlink xmlns:r="http://schemas.openxmlformats.org/officeDocument/2006/relationships" ref="J223" r:id="R2b39a681d0004f18"/>
    <x:hyperlink xmlns:r="http://schemas.openxmlformats.org/officeDocument/2006/relationships" ref="J224" r:id="R01f7375079354f4f"/>
    <x:hyperlink xmlns:r="http://schemas.openxmlformats.org/officeDocument/2006/relationships" ref="J225" r:id="Ra24612dbfc3845b6"/>
    <x:hyperlink xmlns:r="http://schemas.openxmlformats.org/officeDocument/2006/relationships" ref="J226" r:id="R675d5702ae8544f0"/>
    <x:hyperlink xmlns:r="http://schemas.openxmlformats.org/officeDocument/2006/relationships" ref="J228" r:id="R73d9bef52634449c"/>
    <x:hyperlink xmlns:r="http://schemas.openxmlformats.org/officeDocument/2006/relationships" ref="J229" r:id="Re22dbe476f224f36"/>
    <x:hyperlink xmlns:r="http://schemas.openxmlformats.org/officeDocument/2006/relationships" ref="J230" r:id="R4352a0b2fde04691"/>
    <x:hyperlink xmlns:r="http://schemas.openxmlformats.org/officeDocument/2006/relationships" ref="J231" r:id="Rcc6e1db05c8f4c5d"/>
    <x:hyperlink xmlns:r="http://schemas.openxmlformats.org/officeDocument/2006/relationships" ref="J232" r:id="Rbd2703b921b548aa"/>
    <x:hyperlink xmlns:r="http://schemas.openxmlformats.org/officeDocument/2006/relationships" ref="J233" r:id="Rf9f1c3f4a29c45ff"/>
    <x:hyperlink xmlns:r="http://schemas.openxmlformats.org/officeDocument/2006/relationships" ref="J234" r:id="Raee5dfc751d24434"/>
    <x:hyperlink xmlns:r="http://schemas.openxmlformats.org/officeDocument/2006/relationships" ref="J235" r:id="Rff62988806db4565"/>
    <x:hyperlink xmlns:r="http://schemas.openxmlformats.org/officeDocument/2006/relationships" ref="J236" r:id="R95ff89b5ebb24fb8"/>
    <x:hyperlink xmlns:r="http://schemas.openxmlformats.org/officeDocument/2006/relationships" ref="J237" r:id="R2356cea6c88942ea"/>
    <x:hyperlink xmlns:r="http://schemas.openxmlformats.org/officeDocument/2006/relationships" ref="J238" r:id="R3e8c1a4496f245f4"/>
    <x:hyperlink xmlns:r="http://schemas.openxmlformats.org/officeDocument/2006/relationships" ref="J239" r:id="R984621bb26a5432b"/>
    <x:hyperlink xmlns:r="http://schemas.openxmlformats.org/officeDocument/2006/relationships" ref="J240" r:id="R295fb10011204430"/>
    <x:hyperlink xmlns:r="http://schemas.openxmlformats.org/officeDocument/2006/relationships" ref="J241" r:id="Rdcd40e56cd7942ce"/>
    <x:hyperlink xmlns:r="http://schemas.openxmlformats.org/officeDocument/2006/relationships" ref="J242" r:id="R128169b14249495f"/>
    <x:hyperlink xmlns:r="http://schemas.openxmlformats.org/officeDocument/2006/relationships" ref="J243" r:id="Rc1c9b6793ae340aa"/>
    <x:hyperlink xmlns:r="http://schemas.openxmlformats.org/officeDocument/2006/relationships" ref="J244" r:id="Rd0b5b367d2284b73"/>
    <x:hyperlink xmlns:r="http://schemas.openxmlformats.org/officeDocument/2006/relationships" ref="J245" r:id="R3c33a363a7bc4568"/>
    <x:hyperlink xmlns:r="http://schemas.openxmlformats.org/officeDocument/2006/relationships" ref="J246" r:id="R8d415bc883484daa"/>
    <x:hyperlink xmlns:r="http://schemas.openxmlformats.org/officeDocument/2006/relationships" ref="J248" r:id="R501e40e921f8483f"/>
    <x:hyperlink xmlns:r="http://schemas.openxmlformats.org/officeDocument/2006/relationships" ref="J251" r:id="R372a577c0fa74e2a"/>
    <x:hyperlink xmlns:r="http://schemas.openxmlformats.org/officeDocument/2006/relationships" ref="J252" r:id="R6babf4a8d4a3498e"/>
    <x:hyperlink xmlns:r="http://schemas.openxmlformats.org/officeDocument/2006/relationships" ref="J253" r:id="R95cfe68a62e948b4"/>
    <x:hyperlink xmlns:r="http://schemas.openxmlformats.org/officeDocument/2006/relationships" ref="J254" r:id="Ra01a1b29431c4f75"/>
    <x:hyperlink xmlns:r="http://schemas.openxmlformats.org/officeDocument/2006/relationships" ref="J255" r:id="Ra0cfa8bba01d42cb"/>
    <x:hyperlink xmlns:r="http://schemas.openxmlformats.org/officeDocument/2006/relationships" ref="J256" r:id="R052ff599d42f4e51"/>
    <x:hyperlink xmlns:r="http://schemas.openxmlformats.org/officeDocument/2006/relationships" ref="J257" r:id="Rbec7d1946dd6451d"/>
    <x:hyperlink xmlns:r="http://schemas.openxmlformats.org/officeDocument/2006/relationships" ref="J258" r:id="R19b2e178306a413f"/>
    <x:hyperlink xmlns:r="http://schemas.openxmlformats.org/officeDocument/2006/relationships" ref="J259" r:id="R3d741af8fdad43fc"/>
    <x:hyperlink xmlns:r="http://schemas.openxmlformats.org/officeDocument/2006/relationships" ref="J260" r:id="R27de169ab8e04f22"/>
    <x:hyperlink xmlns:r="http://schemas.openxmlformats.org/officeDocument/2006/relationships" ref="J261" r:id="R13ab8d6bec514762"/>
    <x:hyperlink xmlns:r="http://schemas.openxmlformats.org/officeDocument/2006/relationships" ref="J262" r:id="R79048d9a42d749a3"/>
    <x:hyperlink xmlns:r="http://schemas.openxmlformats.org/officeDocument/2006/relationships" ref="J263" r:id="R851dfaa269bb4ca7"/>
    <x:hyperlink xmlns:r="http://schemas.openxmlformats.org/officeDocument/2006/relationships" ref="J264" r:id="Rd9fec17335c046ca"/>
    <x:hyperlink xmlns:r="http://schemas.openxmlformats.org/officeDocument/2006/relationships" ref="J265" r:id="Rdf3b731fa1be435d"/>
    <x:hyperlink xmlns:r="http://schemas.openxmlformats.org/officeDocument/2006/relationships" ref="J266" r:id="R9838bcd92b2145ce"/>
    <x:hyperlink xmlns:r="http://schemas.openxmlformats.org/officeDocument/2006/relationships" ref="J267" r:id="R9bcada3491634317"/>
    <x:hyperlink xmlns:r="http://schemas.openxmlformats.org/officeDocument/2006/relationships" ref="J268" r:id="R6c8cebe6e3cd4fe4"/>
    <x:hyperlink xmlns:r="http://schemas.openxmlformats.org/officeDocument/2006/relationships" ref="J269" r:id="R9bc3003b61964bd1"/>
    <x:hyperlink xmlns:r="http://schemas.openxmlformats.org/officeDocument/2006/relationships" ref="J270" r:id="R3d7131a163ec4e81"/>
    <x:hyperlink xmlns:r="http://schemas.openxmlformats.org/officeDocument/2006/relationships" ref="J271" r:id="Re5f381fc4bbc406e"/>
    <x:hyperlink xmlns:r="http://schemas.openxmlformats.org/officeDocument/2006/relationships" ref="J272" r:id="R959d1f0b63454d89"/>
    <x:hyperlink xmlns:r="http://schemas.openxmlformats.org/officeDocument/2006/relationships" ref="J273" r:id="R016ec726b8d2422e"/>
    <x:hyperlink xmlns:r="http://schemas.openxmlformats.org/officeDocument/2006/relationships" ref="J274" r:id="Rc69d3f4288d84f00"/>
    <x:hyperlink xmlns:r="http://schemas.openxmlformats.org/officeDocument/2006/relationships" ref="J275" r:id="Rab218440ded74681"/>
    <x:hyperlink xmlns:r="http://schemas.openxmlformats.org/officeDocument/2006/relationships" ref="J276" r:id="Rc85024aacb014715"/>
    <x:hyperlink xmlns:r="http://schemas.openxmlformats.org/officeDocument/2006/relationships" ref="J277" r:id="Rb3d7558aac4b4f78"/>
    <x:hyperlink xmlns:r="http://schemas.openxmlformats.org/officeDocument/2006/relationships" ref="J278" r:id="R87d3e9d08a2947b2"/>
    <x:hyperlink xmlns:r="http://schemas.openxmlformats.org/officeDocument/2006/relationships" ref="J279" r:id="Rad9a7aca700a47c1"/>
    <x:hyperlink xmlns:r="http://schemas.openxmlformats.org/officeDocument/2006/relationships" ref="J280" r:id="R7cb22de1ecc64694"/>
    <x:hyperlink xmlns:r="http://schemas.openxmlformats.org/officeDocument/2006/relationships" ref="J281" r:id="R3af1366b67544199"/>
    <x:hyperlink xmlns:r="http://schemas.openxmlformats.org/officeDocument/2006/relationships" ref="J282" r:id="Ra1afda20346e4a44"/>
    <x:hyperlink xmlns:r="http://schemas.openxmlformats.org/officeDocument/2006/relationships" ref="J283" r:id="R54ef2e779f194ca0"/>
    <x:hyperlink xmlns:r="http://schemas.openxmlformats.org/officeDocument/2006/relationships" ref="J284" r:id="R92636d2e7606498a"/>
    <x:hyperlink xmlns:r="http://schemas.openxmlformats.org/officeDocument/2006/relationships" ref="J285" r:id="R0d4b66bf1d434678"/>
    <x:hyperlink xmlns:r="http://schemas.openxmlformats.org/officeDocument/2006/relationships" ref="J286" r:id="R7c21b48282be4cc7"/>
    <x:hyperlink xmlns:r="http://schemas.openxmlformats.org/officeDocument/2006/relationships" ref="J287" r:id="R61130e3c6de54fe6"/>
    <x:hyperlink xmlns:r="http://schemas.openxmlformats.org/officeDocument/2006/relationships" ref="J288" r:id="Ra88aa9bb8d194b9b"/>
    <x:hyperlink xmlns:r="http://schemas.openxmlformats.org/officeDocument/2006/relationships" ref="J289" r:id="Rcedfa16743c14ae7"/>
    <x:hyperlink xmlns:r="http://schemas.openxmlformats.org/officeDocument/2006/relationships" ref="J290" r:id="R7f6e5c4b432c4f72"/>
    <x:hyperlink xmlns:r="http://schemas.openxmlformats.org/officeDocument/2006/relationships" ref="J291" r:id="R0a8b508a71bc494b"/>
    <x:hyperlink xmlns:r="http://schemas.openxmlformats.org/officeDocument/2006/relationships" ref="J292" r:id="R96981062d4ac4627"/>
    <x:hyperlink xmlns:r="http://schemas.openxmlformats.org/officeDocument/2006/relationships" ref="J293" r:id="R19786d6bdcd04e49"/>
    <x:hyperlink xmlns:r="http://schemas.openxmlformats.org/officeDocument/2006/relationships" ref="J294" r:id="R8e11fe779867404f"/>
    <x:hyperlink xmlns:r="http://schemas.openxmlformats.org/officeDocument/2006/relationships" ref="J295" r:id="Ra3cfa141a3b24d80"/>
    <x:hyperlink xmlns:r="http://schemas.openxmlformats.org/officeDocument/2006/relationships" ref="J296" r:id="R59a2005887894de8"/>
    <x:hyperlink xmlns:r="http://schemas.openxmlformats.org/officeDocument/2006/relationships" ref="J297" r:id="Ree6c6e63825741f8"/>
    <x:hyperlink xmlns:r="http://schemas.openxmlformats.org/officeDocument/2006/relationships" ref="J298" r:id="R779e561a57d9447a"/>
    <x:hyperlink xmlns:r="http://schemas.openxmlformats.org/officeDocument/2006/relationships" ref="J299" r:id="R907e0b49bc5c4fbc"/>
    <x:hyperlink xmlns:r="http://schemas.openxmlformats.org/officeDocument/2006/relationships" ref="J300" r:id="Rc552830c206a4781"/>
    <x:hyperlink xmlns:r="http://schemas.openxmlformats.org/officeDocument/2006/relationships" ref="J301" r:id="Rcc022db9644847cc"/>
    <x:hyperlink xmlns:r="http://schemas.openxmlformats.org/officeDocument/2006/relationships" ref="J302" r:id="R9ddc79f0cb774435"/>
    <x:hyperlink xmlns:r="http://schemas.openxmlformats.org/officeDocument/2006/relationships" ref="J303" r:id="Rcb9971d1fe244407"/>
    <x:hyperlink xmlns:r="http://schemas.openxmlformats.org/officeDocument/2006/relationships" ref="J304" r:id="Ree548b57475446ab"/>
    <x:hyperlink xmlns:r="http://schemas.openxmlformats.org/officeDocument/2006/relationships" ref="J305" r:id="Rcdaa460bffc54458"/>
    <x:hyperlink xmlns:r="http://schemas.openxmlformats.org/officeDocument/2006/relationships" ref="J306" r:id="R1690bff52db74a86"/>
    <x:hyperlink xmlns:r="http://schemas.openxmlformats.org/officeDocument/2006/relationships" ref="J307" r:id="Rb64648dad13a457e"/>
    <x:hyperlink xmlns:r="http://schemas.openxmlformats.org/officeDocument/2006/relationships" ref="J308" r:id="Ra8fa2dbd34424621"/>
    <x:hyperlink xmlns:r="http://schemas.openxmlformats.org/officeDocument/2006/relationships" ref="J309" r:id="R0b8cb2454fd2483b"/>
    <x:hyperlink xmlns:r="http://schemas.openxmlformats.org/officeDocument/2006/relationships" ref="J310" r:id="R17f0ad8302d5425d"/>
    <x:hyperlink xmlns:r="http://schemas.openxmlformats.org/officeDocument/2006/relationships" ref="J311" r:id="R337246a092e44884"/>
    <x:hyperlink xmlns:r="http://schemas.openxmlformats.org/officeDocument/2006/relationships" ref="J312" r:id="R3bee0e9b2afb4d8e"/>
    <x:hyperlink xmlns:r="http://schemas.openxmlformats.org/officeDocument/2006/relationships" ref="J313" r:id="R4a654505c63b4dc7"/>
    <x:hyperlink xmlns:r="http://schemas.openxmlformats.org/officeDocument/2006/relationships" ref="J314" r:id="R7af2e6cdbbdd4f1c"/>
    <x:hyperlink xmlns:r="http://schemas.openxmlformats.org/officeDocument/2006/relationships" ref="J315" r:id="Rc547dfe030264319"/>
    <x:hyperlink xmlns:r="http://schemas.openxmlformats.org/officeDocument/2006/relationships" ref="J316" r:id="R0c2aa0e38e694b1f"/>
    <x:hyperlink xmlns:r="http://schemas.openxmlformats.org/officeDocument/2006/relationships" ref="J317" r:id="Rb16c7a8cbb434c7a"/>
    <x:hyperlink xmlns:r="http://schemas.openxmlformats.org/officeDocument/2006/relationships" ref="J318" r:id="R3bb1faf60fca4439"/>
    <x:hyperlink xmlns:r="http://schemas.openxmlformats.org/officeDocument/2006/relationships" ref="J319" r:id="R83b8607390e74dfc"/>
    <x:hyperlink xmlns:r="http://schemas.openxmlformats.org/officeDocument/2006/relationships" ref="J320" r:id="Rf13b6780f8de4f53"/>
    <x:hyperlink xmlns:r="http://schemas.openxmlformats.org/officeDocument/2006/relationships" ref="J321" r:id="R65bc40efa8c84b9f"/>
    <x:hyperlink xmlns:r="http://schemas.openxmlformats.org/officeDocument/2006/relationships" ref="J322" r:id="R94873a760d1e42ba"/>
    <x:hyperlink xmlns:r="http://schemas.openxmlformats.org/officeDocument/2006/relationships" ref="J323" r:id="R75e86a76841f40a9"/>
    <x:hyperlink xmlns:r="http://schemas.openxmlformats.org/officeDocument/2006/relationships" ref="J324" r:id="R3e1f5bf255814ace"/>
    <x:hyperlink xmlns:r="http://schemas.openxmlformats.org/officeDocument/2006/relationships" ref="J325" r:id="R46bb662ba60046c5"/>
    <x:hyperlink xmlns:r="http://schemas.openxmlformats.org/officeDocument/2006/relationships" ref="J326" r:id="Rec8cc14d2834402d"/>
    <x:hyperlink xmlns:r="http://schemas.openxmlformats.org/officeDocument/2006/relationships" ref="J327" r:id="Rc11d4a2c62434019"/>
    <x:hyperlink xmlns:r="http://schemas.openxmlformats.org/officeDocument/2006/relationships" ref="J328" r:id="R5164b7e5b8c74ed5"/>
    <x:hyperlink xmlns:r="http://schemas.openxmlformats.org/officeDocument/2006/relationships" ref="J329" r:id="R241ace43f031494e"/>
    <x:hyperlink xmlns:r="http://schemas.openxmlformats.org/officeDocument/2006/relationships" ref="J330" r:id="Rc59e0a8f6b7d4dcb"/>
    <x:hyperlink xmlns:r="http://schemas.openxmlformats.org/officeDocument/2006/relationships" ref="J331" r:id="Ref4dd0a41b0c4bc6"/>
    <x:hyperlink xmlns:r="http://schemas.openxmlformats.org/officeDocument/2006/relationships" ref="J332" r:id="Rca8b49fc99fd43c5"/>
    <x:hyperlink xmlns:r="http://schemas.openxmlformats.org/officeDocument/2006/relationships" ref="J333" r:id="R4fdfc0d7a71343d0"/>
    <x:hyperlink xmlns:r="http://schemas.openxmlformats.org/officeDocument/2006/relationships" ref="J334" r:id="Rb11fd38142254f9d"/>
    <x:hyperlink xmlns:r="http://schemas.openxmlformats.org/officeDocument/2006/relationships" ref="J335" r:id="R963165e2f7114f54"/>
    <x:hyperlink xmlns:r="http://schemas.openxmlformats.org/officeDocument/2006/relationships" ref="J336" r:id="R61479a38dd5c446a"/>
    <x:hyperlink xmlns:r="http://schemas.openxmlformats.org/officeDocument/2006/relationships" ref="J337" r:id="R5d4dfa97079d4dc2"/>
    <x:hyperlink xmlns:r="http://schemas.openxmlformats.org/officeDocument/2006/relationships" ref="J338" r:id="R4bcb8cf833de49ed"/>
    <x:hyperlink xmlns:r="http://schemas.openxmlformats.org/officeDocument/2006/relationships" ref="J339" r:id="Ra2732ac3118a4292"/>
    <x:hyperlink xmlns:r="http://schemas.openxmlformats.org/officeDocument/2006/relationships" ref="J340" r:id="Rdef7f78770cd48f4"/>
    <x:hyperlink xmlns:r="http://schemas.openxmlformats.org/officeDocument/2006/relationships" ref="J341" r:id="R76b364220d264a2d"/>
    <x:hyperlink xmlns:r="http://schemas.openxmlformats.org/officeDocument/2006/relationships" ref="J342" r:id="R6129f238910a44ed"/>
    <x:hyperlink xmlns:r="http://schemas.openxmlformats.org/officeDocument/2006/relationships" ref="J343" r:id="R380af7e34a074d0e"/>
    <x:hyperlink xmlns:r="http://schemas.openxmlformats.org/officeDocument/2006/relationships" ref="J344" r:id="R6ec4021c2cce472b"/>
    <x:hyperlink xmlns:r="http://schemas.openxmlformats.org/officeDocument/2006/relationships" ref="J345" r:id="R5caa133fa11f4a2b"/>
    <x:hyperlink xmlns:r="http://schemas.openxmlformats.org/officeDocument/2006/relationships" ref="J346" r:id="R73ff78e02ddb4696"/>
    <x:hyperlink xmlns:r="http://schemas.openxmlformats.org/officeDocument/2006/relationships" ref="J347" r:id="R558085a06c8b4721"/>
    <x:hyperlink xmlns:r="http://schemas.openxmlformats.org/officeDocument/2006/relationships" ref="J348" r:id="R5b221700dbea46c2"/>
    <x:hyperlink xmlns:r="http://schemas.openxmlformats.org/officeDocument/2006/relationships" ref="J349" r:id="R2c71a8357c0e483c"/>
    <x:hyperlink xmlns:r="http://schemas.openxmlformats.org/officeDocument/2006/relationships" ref="J350" r:id="Rfd9693ce35b54a9c"/>
    <x:hyperlink xmlns:r="http://schemas.openxmlformats.org/officeDocument/2006/relationships" ref="J351" r:id="Rc3487ae612f44f0a"/>
    <x:hyperlink xmlns:r="http://schemas.openxmlformats.org/officeDocument/2006/relationships" ref="J352" r:id="R9d97c4afbcbd489d"/>
    <x:hyperlink xmlns:r="http://schemas.openxmlformats.org/officeDocument/2006/relationships" ref="J353" r:id="R7e64ec12dccf423d"/>
    <x:hyperlink xmlns:r="http://schemas.openxmlformats.org/officeDocument/2006/relationships" ref="J354" r:id="Re2529ca82dc94f1c"/>
    <x:hyperlink xmlns:r="http://schemas.openxmlformats.org/officeDocument/2006/relationships" ref="J355" r:id="R9232516d00684fa8"/>
    <x:hyperlink xmlns:r="http://schemas.openxmlformats.org/officeDocument/2006/relationships" ref="J356" r:id="R34003d404d4e4136"/>
    <x:hyperlink xmlns:r="http://schemas.openxmlformats.org/officeDocument/2006/relationships" ref="J357" r:id="Re3e7d4e1321b4a4a"/>
    <x:hyperlink xmlns:r="http://schemas.openxmlformats.org/officeDocument/2006/relationships" ref="J358" r:id="R2632adde1fe64126"/>
    <x:hyperlink xmlns:r="http://schemas.openxmlformats.org/officeDocument/2006/relationships" ref="J359" r:id="Rde1b9a3366994af9"/>
    <x:hyperlink xmlns:r="http://schemas.openxmlformats.org/officeDocument/2006/relationships" ref="J360" r:id="R144a8764009a40ca"/>
    <x:hyperlink xmlns:r="http://schemas.openxmlformats.org/officeDocument/2006/relationships" ref="J361" r:id="R8e3472c40d354c8e"/>
    <x:hyperlink xmlns:r="http://schemas.openxmlformats.org/officeDocument/2006/relationships" ref="J362" r:id="R6fa9282f70894b59"/>
    <x:hyperlink xmlns:r="http://schemas.openxmlformats.org/officeDocument/2006/relationships" ref="J363" r:id="Rb0f4d72a4e0e4796"/>
    <x:hyperlink xmlns:r="http://schemas.openxmlformats.org/officeDocument/2006/relationships" ref="J364" r:id="Rdb7cb46fe4754303"/>
    <x:hyperlink xmlns:r="http://schemas.openxmlformats.org/officeDocument/2006/relationships" ref="J365" r:id="R251b352d884843ae"/>
    <x:hyperlink xmlns:r="http://schemas.openxmlformats.org/officeDocument/2006/relationships" ref="J366" r:id="R830a8ff31347459e"/>
    <x:hyperlink xmlns:r="http://schemas.openxmlformats.org/officeDocument/2006/relationships" ref="J367" r:id="R5a7ef0671b9a4008"/>
    <x:hyperlink xmlns:r="http://schemas.openxmlformats.org/officeDocument/2006/relationships" ref="J368" r:id="R70af9adfb5574ec4"/>
    <x:hyperlink xmlns:r="http://schemas.openxmlformats.org/officeDocument/2006/relationships" ref="J369" r:id="Rf2796884c970430b"/>
    <x:hyperlink xmlns:r="http://schemas.openxmlformats.org/officeDocument/2006/relationships" ref="J370" r:id="R8cf40c0ec9644ed2"/>
    <x:hyperlink xmlns:r="http://schemas.openxmlformats.org/officeDocument/2006/relationships" ref="J371" r:id="R01f8eaa141a54387"/>
    <x:hyperlink xmlns:r="http://schemas.openxmlformats.org/officeDocument/2006/relationships" ref="J372" r:id="R12d89c0405f740e5"/>
    <x:hyperlink xmlns:r="http://schemas.openxmlformats.org/officeDocument/2006/relationships" ref="J373" r:id="R51c660c1998a4f03"/>
    <x:hyperlink xmlns:r="http://schemas.openxmlformats.org/officeDocument/2006/relationships" ref="J374" r:id="Rd084dcffc8194f9a"/>
    <x:hyperlink xmlns:r="http://schemas.openxmlformats.org/officeDocument/2006/relationships" ref="J375" r:id="R22931120dc384bea"/>
    <x:hyperlink xmlns:r="http://schemas.openxmlformats.org/officeDocument/2006/relationships" ref="J376" r:id="R5172bcefffd24038"/>
    <x:hyperlink xmlns:r="http://schemas.openxmlformats.org/officeDocument/2006/relationships" ref="J377" r:id="R1e2224ca48cd4cae"/>
    <x:hyperlink xmlns:r="http://schemas.openxmlformats.org/officeDocument/2006/relationships" ref="J378" r:id="R84ed0e6f96f043fd"/>
    <x:hyperlink xmlns:r="http://schemas.openxmlformats.org/officeDocument/2006/relationships" ref="J379" r:id="R8e5be657e534458c"/>
    <x:hyperlink xmlns:r="http://schemas.openxmlformats.org/officeDocument/2006/relationships" ref="J380" r:id="R72e7bb41845443cd"/>
    <x:hyperlink xmlns:r="http://schemas.openxmlformats.org/officeDocument/2006/relationships" ref="J381" r:id="R8a351a55ee4744e5"/>
    <x:hyperlink xmlns:r="http://schemas.openxmlformats.org/officeDocument/2006/relationships" ref="J383" r:id="R136a315331624c0c"/>
    <x:hyperlink xmlns:r="http://schemas.openxmlformats.org/officeDocument/2006/relationships" ref="J384" r:id="Rc997c0db629948ea"/>
    <x:hyperlink xmlns:r="http://schemas.openxmlformats.org/officeDocument/2006/relationships" ref="J385" r:id="Rc788033fc5ad4728"/>
    <x:hyperlink xmlns:r="http://schemas.openxmlformats.org/officeDocument/2006/relationships" ref="J386" r:id="R1d6f4a9e454a4f54"/>
    <x:hyperlink xmlns:r="http://schemas.openxmlformats.org/officeDocument/2006/relationships" ref="J387" r:id="Rde2b139113ce47dd"/>
    <x:hyperlink xmlns:r="http://schemas.openxmlformats.org/officeDocument/2006/relationships" ref="J388" r:id="Rd038e9585ef9460d"/>
    <x:hyperlink xmlns:r="http://schemas.openxmlformats.org/officeDocument/2006/relationships" ref="J389" r:id="Reda5ed89e84d4361"/>
    <x:hyperlink xmlns:r="http://schemas.openxmlformats.org/officeDocument/2006/relationships" ref="J390" r:id="R08863309681345b4"/>
    <x:hyperlink xmlns:r="http://schemas.openxmlformats.org/officeDocument/2006/relationships" ref="J391" r:id="R79061caa9f1241ff"/>
    <x:hyperlink xmlns:r="http://schemas.openxmlformats.org/officeDocument/2006/relationships" ref="J392" r:id="Rfb88a16105b24945"/>
    <x:hyperlink xmlns:r="http://schemas.openxmlformats.org/officeDocument/2006/relationships" ref="J393" r:id="R6b1c788ef1dd448c"/>
    <x:hyperlink xmlns:r="http://schemas.openxmlformats.org/officeDocument/2006/relationships" ref="J394" r:id="Rcbb4e80d0dec42b8"/>
    <x:hyperlink xmlns:r="http://schemas.openxmlformats.org/officeDocument/2006/relationships" ref="J395" r:id="Rb0cc4110f09e4843"/>
    <x:hyperlink xmlns:r="http://schemas.openxmlformats.org/officeDocument/2006/relationships" ref="J396" r:id="R74fcffae43244e1b"/>
    <x:hyperlink xmlns:r="http://schemas.openxmlformats.org/officeDocument/2006/relationships" ref="J397" r:id="R37374615dee84a9a"/>
    <x:hyperlink xmlns:r="http://schemas.openxmlformats.org/officeDocument/2006/relationships" ref="J398" r:id="R8c7a06dfb6524b13"/>
    <x:hyperlink xmlns:r="http://schemas.openxmlformats.org/officeDocument/2006/relationships" ref="J399" r:id="Rf868a804205148d9"/>
    <x:hyperlink xmlns:r="http://schemas.openxmlformats.org/officeDocument/2006/relationships" ref="J400" r:id="R9e21872ef1c346e3"/>
    <x:hyperlink xmlns:r="http://schemas.openxmlformats.org/officeDocument/2006/relationships" ref="J401" r:id="R6c8c7309f4634fbe"/>
    <x:hyperlink xmlns:r="http://schemas.openxmlformats.org/officeDocument/2006/relationships" ref="J402" r:id="R7970f8b398a345c4"/>
    <x:hyperlink xmlns:r="http://schemas.openxmlformats.org/officeDocument/2006/relationships" ref="J403" r:id="R669f119e2faf478c"/>
    <x:hyperlink xmlns:r="http://schemas.openxmlformats.org/officeDocument/2006/relationships" ref="J405" r:id="Rb9130542998848f4"/>
    <x:hyperlink xmlns:r="http://schemas.openxmlformats.org/officeDocument/2006/relationships" ref="J406" r:id="R903c1612410242e3"/>
    <x:hyperlink xmlns:r="http://schemas.openxmlformats.org/officeDocument/2006/relationships" ref="J407" r:id="R54ff3d08a5e646df"/>
    <x:hyperlink xmlns:r="http://schemas.openxmlformats.org/officeDocument/2006/relationships" ref="J408" r:id="Rd7af3083c1b74308"/>
    <x:hyperlink xmlns:r="http://schemas.openxmlformats.org/officeDocument/2006/relationships" ref="J409" r:id="R10468190c5394e76"/>
    <x:hyperlink xmlns:r="http://schemas.openxmlformats.org/officeDocument/2006/relationships" ref="J410" r:id="Rb6b7c5215cea4eb5"/>
    <x:hyperlink xmlns:r="http://schemas.openxmlformats.org/officeDocument/2006/relationships" ref="J411" r:id="R773fafb89c964cdb"/>
    <x:hyperlink xmlns:r="http://schemas.openxmlformats.org/officeDocument/2006/relationships" ref="J412" r:id="R46dc964db8614174"/>
    <x:hyperlink xmlns:r="http://schemas.openxmlformats.org/officeDocument/2006/relationships" ref="J413" r:id="R588d8077b664448d"/>
    <x:hyperlink xmlns:r="http://schemas.openxmlformats.org/officeDocument/2006/relationships" ref="J415" r:id="Rd7bea46570d54452"/>
    <x:hyperlink xmlns:r="http://schemas.openxmlformats.org/officeDocument/2006/relationships" ref="J416" r:id="R18ee7766c48c4299"/>
    <x:hyperlink xmlns:r="http://schemas.openxmlformats.org/officeDocument/2006/relationships" ref="J417" r:id="R466764018e93459e"/>
    <x:hyperlink xmlns:r="http://schemas.openxmlformats.org/officeDocument/2006/relationships" ref="J418" r:id="R529bf7edb0a7495c"/>
    <x:hyperlink xmlns:r="http://schemas.openxmlformats.org/officeDocument/2006/relationships" ref="J419" r:id="Rf9863d22b567477b"/>
    <x:hyperlink xmlns:r="http://schemas.openxmlformats.org/officeDocument/2006/relationships" ref="J422" r:id="R93625dd3742e49e0"/>
    <x:hyperlink xmlns:r="http://schemas.openxmlformats.org/officeDocument/2006/relationships" ref="J423" r:id="R4b84c46d7ddb488e"/>
    <x:hyperlink xmlns:r="http://schemas.openxmlformats.org/officeDocument/2006/relationships" ref="J424" r:id="R404d4429591b4752"/>
    <x:hyperlink xmlns:r="http://schemas.openxmlformats.org/officeDocument/2006/relationships" ref="J426" r:id="Rd03263838ce046d4"/>
    <x:hyperlink xmlns:r="http://schemas.openxmlformats.org/officeDocument/2006/relationships" ref="J427" r:id="Rbd0f89f0126247db"/>
    <x:hyperlink xmlns:r="http://schemas.openxmlformats.org/officeDocument/2006/relationships" ref="J428" r:id="Rf5a78aeb82ab469c"/>
    <x:hyperlink xmlns:r="http://schemas.openxmlformats.org/officeDocument/2006/relationships" ref="J431" r:id="Rf5a494c476e44087"/>
    <x:hyperlink xmlns:r="http://schemas.openxmlformats.org/officeDocument/2006/relationships" ref="J432" r:id="R118a75d8c7ff40e5"/>
    <x:hyperlink xmlns:r="http://schemas.openxmlformats.org/officeDocument/2006/relationships" ref="J433" r:id="R4e05b2b56d864915"/>
    <x:hyperlink xmlns:r="http://schemas.openxmlformats.org/officeDocument/2006/relationships" ref="J434" r:id="Ra534267bd80d421f"/>
    <x:hyperlink xmlns:r="http://schemas.openxmlformats.org/officeDocument/2006/relationships" ref="J435" r:id="Rdcf520d952b34860"/>
    <x:hyperlink xmlns:r="http://schemas.openxmlformats.org/officeDocument/2006/relationships" ref="J436" r:id="R95b62435bb474c47"/>
    <x:hyperlink xmlns:r="http://schemas.openxmlformats.org/officeDocument/2006/relationships" ref="J437" r:id="R9f8be6b059174ccf"/>
    <x:hyperlink xmlns:r="http://schemas.openxmlformats.org/officeDocument/2006/relationships" ref="J438" r:id="Re7775aa2178e44df"/>
    <x:hyperlink xmlns:r="http://schemas.openxmlformats.org/officeDocument/2006/relationships" ref="J439" r:id="Ra38b590904dc427e"/>
    <x:hyperlink xmlns:r="http://schemas.openxmlformats.org/officeDocument/2006/relationships" ref="J440" r:id="R5cb7dfb1f4124fde"/>
    <x:hyperlink xmlns:r="http://schemas.openxmlformats.org/officeDocument/2006/relationships" ref="J441" r:id="Reaf2fdf286bd41e0"/>
    <x:hyperlink xmlns:r="http://schemas.openxmlformats.org/officeDocument/2006/relationships" ref="J444" r:id="Rabd567de6d894590"/>
    <x:hyperlink xmlns:r="http://schemas.openxmlformats.org/officeDocument/2006/relationships" ref="J445" r:id="R3c1a0fc8aaa543ee"/>
    <x:hyperlink xmlns:r="http://schemas.openxmlformats.org/officeDocument/2006/relationships" ref="J446" r:id="R2b67780396324d47"/>
    <x:hyperlink xmlns:r="http://schemas.openxmlformats.org/officeDocument/2006/relationships" ref="J447" r:id="R2fef5560ee524c31"/>
    <x:hyperlink xmlns:r="http://schemas.openxmlformats.org/officeDocument/2006/relationships" ref="J448" r:id="Re9d9f2bb66194884"/>
    <x:hyperlink xmlns:r="http://schemas.openxmlformats.org/officeDocument/2006/relationships" ref="J449" r:id="Ra8a30720f1a244ca"/>
    <x:hyperlink xmlns:r="http://schemas.openxmlformats.org/officeDocument/2006/relationships" ref="J450" r:id="R0fbcec472ffb408b"/>
    <x:hyperlink xmlns:r="http://schemas.openxmlformats.org/officeDocument/2006/relationships" ref="J451" r:id="R09907db3a27a49c5"/>
    <x:hyperlink xmlns:r="http://schemas.openxmlformats.org/officeDocument/2006/relationships" ref="J452" r:id="R8b983097abf24c81"/>
    <x:hyperlink xmlns:r="http://schemas.openxmlformats.org/officeDocument/2006/relationships" ref="J453" r:id="R1d783d40602949c6"/>
    <x:hyperlink xmlns:r="http://schemas.openxmlformats.org/officeDocument/2006/relationships" ref="J456" r:id="R6fb773c7714d4a04"/>
    <x:hyperlink xmlns:r="http://schemas.openxmlformats.org/officeDocument/2006/relationships" ref="J457" r:id="Rdb2005f1b9ec450a"/>
    <x:hyperlink xmlns:r="http://schemas.openxmlformats.org/officeDocument/2006/relationships" ref="J458" r:id="R247c12a6669b4cb2"/>
    <x:hyperlink xmlns:r="http://schemas.openxmlformats.org/officeDocument/2006/relationships" ref="J459" r:id="R34f47dcee46248a7"/>
    <x:hyperlink xmlns:r="http://schemas.openxmlformats.org/officeDocument/2006/relationships" ref="J461" r:id="Rbba86777327d4a6d"/>
    <x:hyperlink xmlns:r="http://schemas.openxmlformats.org/officeDocument/2006/relationships" ref="J462" r:id="Rd7389515dbcc45d1"/>
    <x:hyperlink xmlns:r="http://schemas.openxmlformats.org/officeDocument/2006/relationships" ref="J463" r:id="R6bcf8b0fed5c4353"/>
    <x:hyperlink xmlns:r="http://schemas.openxmlformats.org/officeDocument/2006/relationships" ref="J464" r:id="Ra0c2b1f2429a4c67"/>
    <x:hyperlink xmlns:r="http://schemas.openxmlformats.org/officeDocument/2006/relationships" ref="J465" r:id="R9aa1dea163af4da6"/>
    <x:hyperlink xmlns:r="http://schemas.openxmlformats.org/officeDocument/2006/relationships" ref="J466" r:id="Rfc65ec151d58443e"/>
    <x:hyperlink xmlns:r="http://schemas.openxmlformats.org/officeDocument/2006/relationships" ref="J467" r:id="R9332a7c80bca4469"/>
    <x:hyperlink xmlns:r="http://schemas.openxmlformats.org/officeDocument/2006/relationships" ref="J468" r:id="Rd19fc6205d794f50"/>
    <x:hyperlink xmlns:r="http://schemas.openxmlformats.org/officeDocument/2006/relationships" ref="J469" r:id="R9d19c9f9abb54c80"/>
    <x:hyperlink xmlns:r="http://schemas.openxmlformats.org/officeDocument/2006/relationships" ref="J470" r:id="Rc583584c8b8040a6"/>
    <x:hyperlink xmlns:r="http://schemas.openxmlformats.org/officeDocument/2006/relationships" ref="J471" r:id="R293d78fbe31b4917"/>
    <x:hyperlink xmlns:r="http://schemas.openxmlformats.org/officeDocument/2006/relationships" ref="J472" r:id="R2ed3dfe4d1ca4576"/>
    <x:hyperlink xmlns:r="http://schemas.openxmlformats.org/officeDocument/2006/relationships" ref="J473" r:id="Rc804921319a0496b"/>
    <x:hyperlink xmlns:r="http://schemas.openxmlformats.org/officeDocument/2006/relationships" ref="J474" r:id="Rff91e7241691491e"/>
    <x:hyperlink xmlns:r="http://schemas.openxmlformats.org/officeDocument/2006/relationships" ref="J475" r:id="R4bf86ae2c0754bc9"/>
    <x:hyperlink xmlns:r="http://schemas.openxmlformats.org/officeDocument/2006/relationships" ref="J476" r:id="Ra68c3c1ce37448b1"/>
    <x:hyperlink xmlns:r="http://schemas.openxmlformats.org/officeDocument/2006/relationships" ref="J477" r:id="R5361a265f63b48d5"/>
    <x:hyperlink xmlns:r="http://schemas.openxmlformats.org/officeDocument/2006/relationships" ref="J478" r:id="R6924a816a7fb4a82"/>
    <x:hyperlink xmlns:r="http://schemas.openxmlformats.org/officeDocument/2006/relationships" ref="J479" r:id="R9009fa022fe94790"/>
    <x:hyperlink xmlns:r="http://schemas.openxmlformats.org/officeDocument/2006/relationships" ref="J480" r:id="R57c5865198114891"/>
    <x:hyperlink xmlns:r="http://schemas.openxmlformats.org/officeDocument/2006/relationships" ref="J481" r:id="Ra8160b7d63b0478d"/>
    <x:hyperlink xmlns:r="http://schemas.openxmlformats.org/officeDocument/2006/relationships" ref="J482" r:id="R44cc1cf0f4274942"/>
    <x:hyperlink xmlns:r="http://schemas.openxmlformats.org/officeDocument/2006/relationships" ref="J483" r:id="R53b728921585499b"/>
    <x:hyperlink xmlns:r="http://schemas.openxmlformats.org/officeDocument/2006/relationships" ref="J484" r:id="Raedd55a35c8f4d84"/>
    <x:hyperlink xmlns:r="http://schemas.openxmlformats.org/officeDocument/2006/relationships" ref="J485" r:id="R49f082ba2f464ef6"/>
    <x:hyperlink xmlns:r="http://schemas.openxmlformats.org/officeDocument/2006/relationships" ref="J486" r:id="R2c42cae020aa4ca1"/>
    <x:hyperlink xmlns:r="http://schemas.openxmlformats.org/officeDocument/2006/relationships" ref="J487" r:id="R11bd8abff16041a7"/>
    <x:hyperlink xmlns:r="http://schemas.openxmlformats.org/officeDocument/2006/relationships" ref="J488" r:id="Rf6491b770cea4e5f"/>
    <x:hyperlink xmlns:r="http://schemas.openxmlformats.org/officeDocument/2006/relationships" ref="J489" r:id="Rf66aa4f70d1b40ae"/>
    <x:hyperlink xmlns:r="http://schemas.openxmlformats.org/officeDocument/2006/relationships" ref="J490" r:id="R205bd839e90744b2"/>
    <x:hyperlink xmlns:r="http://schemas.openxmlformats.org/officeDocument/2006/relationships" ref="J491" r:id="R2cbdb87ad40c4085"/>
    <x:hyperlink xmlns:r="http://schemas.openxmlformats.org/officeDocument/2006/relationships" ref="J492" r:id="Rb9693b15ae4e492c"/>
    <x:hyperlink xmlns:r="http://schemas.openxmlformats.org/officeDocument/2006/relationships" ref="J494" r:id="R7677308461524b36"/>
    <x:hyperlink xmlns:r="http://schemas.openxmlformats.org/officeDocument/2006/relationships" ref="J495" r:id="R8505991591ae4c02"/>
    <x:hyperlink xmlns:r="http://schemas.openxmlformats.org/officeDocument/2006/relationships" ref="J497" r:id="Rb8a389ee1ad142c6"/>
    <x:hyperlink xmlns:r="http://schemas.openxmlformats.org/officeDocument/2006/relationships" ref="J498" r:id="R6ecc9266220d49f4"/>
    <x:hyperlink xmlns:r="http://schemas.openxmlformats.org/officeDocument/2006/relationships" ref="J499" r:id="Rde551ac96fdc467a"/>
    <x:hyperlink xmlns:r="http://schemas.openxmlformats.org/officeDocument/2006/relationships" ref="J500" r:id="R344d348e24fe4628"/>
    <x:hyperlink xmlns:r="http://schemas.openxmlformats.org/officeDocument/2006/relationships" ref="J501" r:id="Rcfcbb6d354ea4349"/>
    <x:hyperlink xmlns:r="http://schemas.openxmlformats.org/officeDocument/2006/relationships" ref="J502" r:id="R797916e0c29c4dfd"/>
    <x:hyperlink xmlns:r="http://schemas.openxmlformats.org/officeDocument/2006/relationships" ref="J503" r:id="R823c106d75b147a1"/>
    <x:hyperlink xmlns:r="http://schemas.openxmlformats.org/officeDocument/2006/relationships" ref="J504" r:id="Ra53a624575aa444b"/>
    <x:hyperlink xmlns:r="http://schemas.openxmlformats.org/officeDocument/2006/relationships" ref="J505" r:id="R6d54b561586c432b"/>
    <x:hyperlink xmlns:r="http://schemas.openxmlformats.org/officeDocument/2006/relationships" ref="J506" r:id="R1f92362b80934547"/>
    <x:hyperlink xmlns:r="http://schemas.openxmlformats.org/officeDocument/2006/relationships" ref="J507" r:id="R6311dbb03ac14906"/>
    <x:hyperlink xmlns:r="http://schemas.openxmlformats.org/officeDocument/2006/relationships" ref="J508" r:id="R3a44599488924c7b"/>
    <x:hyperlink xmlns:r="http://schemas.openxmlformats.org/officeDocument/2006/relationships" ref="J509" r:id="Rf5512498485b45d3"/>
    <x:hyperlink xmlns:r="http://schemas.openxmlformats.org/officeDocument/2006/relationships" ref="J510" r:id="R14c63e0fd1aa476e"/>
    <x:hyperlink xmlns:r="http://schemas.openxmlformats.org/officeDocument/2006/relationships" ref="J511" r:id="Ra2b08817b96c44e2"/>
  </x:hyperlinks>
  <x:pageMargins left="0.7" right="0.7" top="0.75" bottom="0.75" header="0.3" footer="0.3"/>
  <x:legacyDrawing xmlns:r="http://schemas.openxmlformats.org/officeDocument/2006/relationships" r:id="Re0ca28935c804ac5"/>
</x:worksheet>
</file>

<file path=xl/worksheets/sheet2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11" style="29" customWidth="1"/>
    <x:col min="2" max="2" width="44" style="29" customWidth="1"/>
    <x:col min="3" max="3" width="26" style="29" customWidth="1"/>
    <x:col min="4" max="4" width="11" style="29" customWidth="1"/>
    <x:col min="5" max="7" width="12" style="29" customWidth="1"/>
    <x:col min="8" max="8" width="18" style="29" customWidth="1"/>
    <x:col min="9" max="9" width="20" style="29" customWidth="1"/>
    <x:col min="10" max="10" width="16" style="29" customWidth="1"/>
  </x:cols>
  <x:sheetData>
    <x:row r="1" s="29" customFormat="1" ht="17.350000381469727" customHeight="1">
      <x:c r="A1" s="30" t="inlineStr">
        <x:is>
          <x:t xml:space="preserve">Índice bíblico — Evangelho segundo Mateus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 · em ordem de capítulo e versículo</x:t>
        </x:is>
      </x:c>
    </x:row>
    <x:row r="4" s="29" customFormat="1" ht="30" customHeight="1">
      <x:c r="A4" s="32" t="inlineStr">
        <x:is>
          <x:t xml:space="preserve">Mateus</x:t>
        </x:is>
      </x:c>
      <x:c r="B4" s="32" t="inlineStr">
        <x:is>
          <x:t xml:space="preserve">Letra</x:t>
        </x:is>
      </x:c>
      <x:c r="C4" s="32" t="inlineStr">
        <x:is>
          <x:t xml:space="preserve">Ocasião / Localização</x:t>
        </x:is>
      </x:c>
      <x:c r="D4" s="32" t="inlineStr">
        <x:is>
          <x:t xml:space="preserve">Estrofes</x:t>
        </x:is>
      </x:c>
      <x:c r="E4" s="32" t="inlineStr">
        <x:is>
          <x:t xml:space="preserve">Paralelo: Marcos</x:t>
        </x:is>
      </x:c>
      <x:c r="F4" s="32" t="inlineStr">
        <x:is>
          <x:t xml:space="preserve">Paralelo: Lucas</x:t>
        </x:is>
      </x:c>
      <x:c r="G4" s="32" t="inlineStr">
        <x:is>
          <x:t xml:space="preserve">Paralelo: João</x:t>
        </x:is>
      </x:c>
      <x:c r="H4" s="32" t="inlineStr">
        <x:is>
          <x:t xml:space="preserve">Coleção</x:t>
        </x:is>
      </x:c>
      <x:c r="I4" s="32" t="inlineStr">
        <x:is>
          <x:t xml:space="preserve">Tipo</x:t>
        </x:is>
      </x:c>
      <x:c r="J4" s="32" t="inlineStr">
        <x:is>
          <x:t xml:space="preserve">Partitura</x:t>
        </x:is>
      </x:c>
    </x:row>
    <x:row r="5" s="29" customFormat="1" ht="23.850000381469727" customHeight="1">
      <x:c r="A5" s="41" t="inlineStr">
        <x:is>
          <x:t xml:space="preserve">Mt 1,18-25</x:t>
        </x:is>
      </x:c>
      <x:c r="B5" s="34" t="inlineStr">
        <x:is>
          <x:t xml:space="preserve">São José, homem do silêncio e da escuta</x:t>
        </x:is>
      </x:c>
      <x:c r="C5" s="34" t="n"/>
      <x:c r="D5" s="33" t="n"/>
      <x:c r="E5" s="33" t="n"/>
      <x:c r="F5" s="33" t="n"/>
      <x:c r="G5" s="33" t="n"/>
      <x:c r="H5" s="34" t="inlineStr">
        <x:is>
          <x:t xml:space="preserve">Pe. Weber (volumes) · vol. 7</x:t>
        </x:is>
      </x:c>
      <x:c r="I5" s="34" t="inlineStr">
        <x:is>
          <x:t xml:space="preserve">Canto dos volumes</x:t>
        </x:is>
      </x:c>
      <x:c r="J5" s="35" t="inlineStr">
        <x:is>
          <x:t xml:space="preserve">abrir partitura</x:t>
        </x:is>
      </x:c>
    </x:row>
    <x:row r="6" s="29" customFormat="1" ht="15" customHeight="1">
      <x:c r="A6" s="42" t="inlineStr">
        <x:is>
          <x:t xml:space="preserve">Mt 1,23</x:t>
        </x:is>
      </x:c>
      <x:c r="B6" s="37" t="inlineStr">
        <x:is>
          <x:t xml:space="preserve">A Virgem conceberá</x:t>
        </x:is>
      </x:c>
      <x:c r="C6" s="37" t="inlineStr">
        <x:is>
          <x:t xml:space="preserve">4 Adv. A</x:t>
        </x:is>
      </x:c>
      <x:c r="D6" s="36" t="inlineStr">
        <x:is>
          <x:t xml:space="preserve">Lc 1, 46</x:t>
        </x:is>
      </x:c>
      <x:c r="E6" s="36" t="n"/>
      <x:c r="F6" s="36" t="inlineStr">
        <x:is>
          <x:t xml:space="preserve">Lc 1,31</x:t>
        </x:is>
      </x:c>
      <x:c r="G6" s="36" t="n"/>
      <x:c r="H6" s="37" t="inlineStr">
        <x:is>
          <x:t xml:space="preserve">Pe. Weber</x:t>
        </x:is>
      </x:c>
      <x:c r="I6" s="37" t="inlineStr">
        <x:is>
          <x:t xml:space="preserve">Canto do Evangelho</x:t>
        </x:is>
      </x:c>
      <x:c r="J6" s="38" t="inlineStr">
        <x:is>
          <x:t xml:space="preserve">abrir partitura</x:t>
        </x:is>
      </x:c>
    </x:row>
    <x:row r="7" s="29" customFormat="1" ht="23.850000381469727" customHeight="1">
      <x:c r="A7" s="41" t="inlineStr">
        <x:is>
          <x:t xml:space="preserve">Mt 1,23</x:t>
        </x:is>
      </x:c>
      <x:c r="B7" s="34" t="inlineStr">
        <x:is>
          <x:t xml:space="preserve">Uma virgem</x:t>
        </x:is>
      </x:c>
      <x:c r="C7" s="34" t="inlineStr">
        <x:is>
          <x:t xml:space="preserve">Advento e Ns. Sra.</x:t>
        </x:is>
      </x:c>
      <x:c r="D7" s="33" t="n"/>
      <x:c r="E7" s="33" t="n"/>
      <x:c r="F7" s="33" t="n"/>
      <x:c r="G7" s="33" t="n"/>
      <x:c r="H7" s="34" t="inlineStr">
        <x:is>
          <x:t xml:space="preserve">Pe. Weber (volumes) · vol. 12</x:t>
        </x:is>
      </x:c>
      <x:c r="I7" s="34" t="inlineStr">
        <x:is>
          <x:t xml:space="preserve">Canto dos volumes</x:t>
        </x:is>
      </x:c>
      <x:c r="J7" s="35" t="inlineStr">
        <x:is>
          <x:t xml:space="preserve">abrir partitura</x:t>
        </x:is>
      </x:c>
    </x:row>
    <x:row r="8" s="29" customFormat="1" ht="23.850000381469727" customHeight="1">
      <x:c r="A8" s="41" t="inlineStr">
        <x:is>
          <x:t xml:space="preserve">Mt 1,23</x:t>
        </x:is>
      </x:c>
      <x:c r="B8" s="34" t="inlineStr">
        <x:is>
          <x:t xml:space="preserve">Emanuel Deus-conosco</x:t>
        </x:is>
      </x:c>
      <x:c r="C8" s="34" t="n"/>
      <x:c r="D8" s="33" t="n"/>
      <x:c r="E8" s="33" t="n"/>
      <x:c r="F8" s="33" t="n"/>
      <x:c r="G8" s="33" t="n"/>
      <x:c r="H8" s="34" t="inlineStr">
        <x:is>
          <x:t xml:space="preserve">Pe. Weber (volumes) · vol. 2</x:t>
        </x:is>
      </x:c>
      <x:c r="I8" s="34" t="inlineStr">
        <x:is>
          <x:t xml:space="preserve">Canto dos volumes</x:t>
        </x:is>
      </x:c>
      <x:c r="J8" s="35" t="inlineStr">
        <x:is>
          <x:t xml:space="preserve">abrir partitura</x:t>
        </x:is>
      </x:c>
    </x:row>
    <x:row r="9" s="29" customFormat="1" ht="23.850000381469727" customHeight="1">
      <x:c r="A9" s="42" t="inlineStr">
        <x:is>
          <x:t xml:space="preserve">Mt 2,1-11</x:t>
        </x:is>
      </x:c>
      <x:c r="B9" s="37" t="inlineStr">
        <x:is>
          <x:t xml:space="preserve">Natal em segredo, revelado por Deus, adorado pelos cristãos</x:t>
        </x:is>
      </x:c>
      <x:c r="C9" s="37" t="inlineStr">
        <x:is>
          <x:t xml:space="preserve">Natal; Comunhão ou Entrada</x:t>
        </x:is>
      </x:c>
      <x:c r="D9" s="36" t="inlineStr">
        <x:is>
          <x:t xml:space="preserve">Sl 97</x:t>
        </x:is>
      </x:c>
      <x:c r="E9" s="36" t="n"/>
      <x:c r="F9" s="36" t="n"/>
      <x:c r="G9" s="36" t="n"/>
      <x:c r="H9" s="37" t="inlineStr">
        <x:is>
          <x:t xml:space="preserve">Pe. Weber (volumes) · vol. 3</x:t>
        </x:is>
      </x:c>
      <x:c r="I9" s="37" t="inlineStr">
        <x:is>
          <x:t xml:space="preserve">Canto dos volumes</x:t>
        </x:is>
      </x:c>
      <x:c r="J9" s="38" t="inlineStr">
        <x:is>
          <x:t xml:space="preserve">abrir partitura</x:t>
        </x:is>
      </x:c>
    </x:row>
    <x:row r="10" s="29" customFormat="1" ht="23.850000381469727" customHeight="1">
      <x:c r="A10" s="41" t="inlineStr">
        <x:is>
          <x:t xml:space="preserve">Mt 2,2</x:t>
        </x:is>
      </x:c>
      <x:c r="B10" s="34" t="inlineStr">
        <x:is>
          <x:t xml:space="preserve">Aleluia</x:t>
        </x:is>
      </x:c>
      <x:c r="C10" s="34" t="inlineStr">
        <x:is>
          <x:t xml:space="preserve">Natal</x:t>
        </x:is>
      </x:c>
      <x:c r="D10" s="33" t="n"/>
      <x:c r="E10" s="33" t="n"/>
      <x:c r="F10" s="33" t="n"/>
      <x:c r="G10" s="33" t="n"/>
      <x:c r="H10" s="34" t="inlineStr">
        <x:is>
          <x:t xml:space="preserve">Pe. Weber (volumes) · vol. 13</x:t>
        </x:is>
      </x:c>
      <x:c r="I10" s="34" t="inlineStr">
        <x:is>
          <x:t xml:space="preserve">Canto dos volumes</x:t>
        </x:is>
      </x:c>
      <x:c r="J10" s="35" t="inlineStr">
        <x:is>
          <x:t xml:space="preserve">abrir partitura</x:t>
        </x:is>
      </x:c>
    </x:row>
    <x:row r="11" s="29" customFormat="1" ht="23.850000381469727" customHeight="1">
      <x:c r="A11" s="42" t="inlineStr">
        <x:is>
          <x:t xml:space="preserve">Mt 2,11</x:t>
        </x:is>
      </x:c>
      <x:c r="B11" s="37" t="inlineStr">
        <x:is>
          <x:t xml:space="preserve">Vendo os Magos a criança</x:t>
        </x:is>
      </x:c>
      <x:c r="C11" s="37" t="inlineStr">
        <x:is>
          <x:t xml:space="preserve">Epifania</x:t>
        </x:is>
      </x:c>
      <x:c r="D11" s="36" t="n"/>
      <x:c r="E11" s="36" t="n"/>
      <x:c r="F11" s="36" t="n"/>
      <x:c r="G11" s="36" t="n"/>
      <x:c r="H11" s="37" t="inlineStr">
        <x:is>
          <x:t xml:space="preserve">Pe. Weber (volumes) · vol. 17</x:t>
        </x:is>
      </x:c>
      <x:c r="I11" s="37" t="inlineStr">
        <x:is>
          <x:t xml:space="preserve">Canto dos volumes</x:t>
        </x:is>
      </x:c>
      <x:c r="J11" s="38" t="inlineStr">
        <x:is>
          <x:t xml:space="preserve">abrir partitura</x:t>
        </x:is>
      </x:c>
    </x:row>
    <x:row r="12" s="29" customFormat="1" ht="15" customHeight="1">
      <x:c r="A12" s="41" t="inlineStr">
        <x:is>
          <x:t xml:space="preserve">Mt 2,13-14</x:t>
        </x:is>
      </x:c>
      <x:c r="B12" s="34" t="inlineStr">
        <x:is>
          <x:t xml:space="preserve">José, foge para o Egito</x:t>
        </x:is>
      </x:c>
      <x:c r="C12" s="34" t="n"/>
      <x:c r="D12" s="33" t="n"/>
      <x:c r="E12" s="33" t="n"/>
      <x:c r="F12" s="33" t="n"/>
      <x:c r="G12" s="33" t="n"/>
      <x:c r="H12" s="34" t="inlineStr">
        <x:is>
          <x:t xml:space="preserve">Pe. Weber (volumes) · vol. 22</x:t>
        </x:is>
      </x:c>
      <x:c r="I12" s="34" t="inlineStr">
        <x:is>
          <x:t xml:space="preserve">Canto dos volumes</x:t>
        </x:is>
      </x:c>
      <x:c r="J12" s="35" t="inlineStr">
        <x:is>
          <x:t xml:space="preserve">abrir partitura</x:t>
        </x:is>
      </x:c>
    </x:row>
    <x:row r="13" s="29" customFormat="1" ht="23.850000381469727" customHeight="1">
      <x:c r="A13" s="42" t="inlineStr">
        <x:is>
          <x:t xml:space="preserve">Mt 3,3b</x:t>
        </x:is>
      </x:c>
      <x:c r="B13" s="37" t="inlineStr">
        <x:is>
          <x:t xml:space="preserve">Preparai os caminhos</x:t>
        </x:is>
      </x:c>
      <x:c r="C13" s="37" t="inlineStr">
        <x:is>
          <x:t xml:space="preserve">2 Adv. AC</x:t>
        </x:is>
      </x:c>
      <x:c r="D13" s="36" t="inlineStr">
        <x:is>
          <x:t xml:space="preserve">Sl 79</x:t>
        </x:is>
      </x:c>
      <x:c r="E13" s="36" t="inlineStr">
        <x:is>
          <x:t xml:space="preserve">Mc 1,2-3</x:t>
        </x:is>
      </x:c>
      <x:c r="F13" s="36" t="inlineStr">
        <x:is>
          <x:t xml:space="preserve">Lc 3,4b</x:t>
        </x:is>
      </x:c>
      <x:c r="G13" s="36" t="n"/>
      <x:c r="H13" s="37" t="inlineStr">
        <x:is>
          <x:t xml:space="preserve">Pe. Weber</x:t>
        </x:is>
      </x:c>
      <x:c r="I13" s="37" t="inlineStr">
        <x:is>
          <x:t xml:space="preserve">Canto do Evangelho</x:t>
        </x:is>
      </x:c>
      <x:c r="J13" s="38" t="inlineStr">
        <x:is>
          <x:t xml:space="preserve">abrir partitura</x:t>
        </x:is>
      </x:c>
    </x:row>
    <x:row r="14" s="29" customFormat="1" ht="15" customHeight="1">
      <x:c r="A14" s="41" t="inlineStr">
        <x:is>
          <x:t xml:space="preserve">Mt 3,3</x:t>
        </x:is>
      </x:c>
      <x:c r="B14" s="34" t="inlineStr">
        <x:is>
          <x:t xml:space="preserve">Voz que clama no deserto</x:t>
        </x:is>
      </x:c>
      <x:c r="C14" s="34" t="inlineStr">
        <x:is>
          <x:t xml:space="preserve">Advento</x:t>
        </x:is>
      </x:c>
      <x:c r="D14" s="33" t="n"/>
      <x:c r="E14" s="33" t="inlineStr">
        <x:is>
          <x:t xml:space="preserve">Mc 1,3</x:t>
        </x:is>
      </x:c>
      <x:c r="F14" s="33" t="inlineStr">
        <x:is>
          <x:t xml:space="preserve">Lc 3,4</x:t>
        </x:is>
      </x:c>
      <x:c r="G14" s="33" t="inlineStr">
        <x:is>
          <x:t xml:space="preserve">Jo 1,23</x:t>
        </x:is>
      </x:c>
      <x:c r="H14" s="34" t="inlineStr">
        <x:is>
          <x:t xml:space="preserve">Pe. Weber (volumes) · vol. 12</x:t>
        </x:is>
      </x:c>
      <x:c r="I14" s="34" t="inlineStr">
        <x:is>
          <x:t xml:space="preserve">Canto dos volumes</x:t>
        </x:is>
      </x:c>
      <x:c r="J14" s="35" t="inlineStr">
        <x:is>
          <x:t xml:space="preserve">abrir partitura</x:t>
        </x:is>
      </x:c>
    </x:row>
    <x:row r="15" s="29" customFormat="1" ht="23.850000381469727" customHeight="1">
      <x:c r="A15" s="42" t="inlineStr">
        <x:is>
          <x:t xml:space="preserve">Mt 3,11b</x:t>
        </x:is>
      </x:c>
      <x:c r="B15" s="37" t="inlineStr">
        <x:is>
          <x:t xml:space="preserve">Virá alguém depois de mim</x:t>
        </x:is>
      </x:c>
      <x:c r="C15" s="37" t="inlineStr">
        <x:is>
          <x:t xml:space="preserve">2 Adv. BC</x:t>
        </x:is>
      </x:c>
      <x:c r="D15" s="36" t="inlineStr">
        <x:is>
          <x:t xml:space="preserve">Sl 71</x:t>
        </x:is>
      </x:c>
      <x:c r="E15" s="36" t="inlineStr">
        <x:is>
          <x:t xml:space="preserve">Mc 1,7</x:t>
        </x:is>
      </x:c>
      <x:c r="F15" s="36" t="inlineStr">
        <x:is>
          <x:t xml:space="preserve">Lc 3,16b</x:t>
        </x:is>
      </x:c>
      <x:c r="G15" s="36" t="n"/>
      <x:c r="H15" s="37" t="inlineStr">
        <x:is>
          <x:t xml:space="preserve">Pe. Weber</x:t>
        </x:is>
      </x:c>
      <x:c r="I15" s="37" t="inlineStr">
        <x:is>
          <x:t xml:space="preserve">Canto do Evangelho</x:t>
        </x:is>
      </x:c>
      <x:c r="J15" s="38" t="inlineStr">
        <x:is>
          <x:t xml:space="preserve">abrir partitura</x:t>
        </x:is>
      </x:c>
    </x:row>
    <x:row r="16" s="29" customFormat="1" ht="23.850000381469727" customHeight="1">
      <x:c r="A16" s="41" t="inlineStr">
        <x:is>
          <x:t xml:space="preserve">Mt 3,11</x:t>
        </x:is>
      </x:c>
      <x:c r="B16" s="34" t="inlineStr">
        <x:is>
          <x:t xml:space="preserve">O Batismo de Cristo e o nosso</x:t>
        </x:is>
      </x:c>
      <x:c r="C16" s="34" t="n"/>
      <x:c r="D16" s="33" t="inlineStr">
        <x:is>
          <x:t xml:space="preserve">Sl 33</x:t>
        </x:is>
      </x:c>
      <x:c r="E16" s="33" t="inlineStr">
        <x:is>
          <x:t xml:space="preserve">Mc 1,8</x:t>
        </x:is>
      </x:c>
      <x:c r="F16" s="33" t="inlineStr">
        <x:is>
          <x:t xml:space="preserve">Lc 3,16</x:t>
        </x:is>
      </x:c>
      <x:c r="G16" s="33" t="n"/>
      <x:c r="H16" s="34" t="inlineStr">
        <x:is>
          <x:t xml:space="preserve">Pe. Weber (volumes) · vol. 7</x:t>
        </x:is>
      </x:c>
      <x:c r="I16" s="34" t="inlineStr">
        <x:is>
          <x:t xml:space="preserve">Canto dos volumes</x:t>
        </x:is>
      </x:c>
      <x:c r="J16" s="35" t="inlineStr">
        <x:is>
          <x:t xml:space="preserve">abrir partitura</x:t>
        </x:is>
      </x:c>
    </x:row>
    <x:row r="17" s="29" customFormat="1" ht="23.850000381469727" customHeight="1">
      <x:c r="A17" s="42" t="inlineStr">
        <x:is>
          <x:t xml:space="preserve">Mt 3,16</x:t>
        </x:is>
      </x:c>
      <x:c r="B17" s="37" t="inlineStr">
        <x:is>
          <x:t xml:space="preserve">O Espírito de Deus em forma de uma pomba desceu</x:t>
        </x:is>
      </x:c>
      <x:c r="C17" s="37" t="inlineStr">
        <x:is>
          <x:t xml:space="preserve">2. A</x:t>
        </x:is>
      </x:c>
      <x:c r="D17" s="36" t="inlineStr">
        <x:is>
          <x:t xml:space="preserve">Sl 103</x:t>
        </x:is>
      </x:c>
      <x:c r="E17" s="36" t="inlineStr">
        <x:is>
          <x:t xml:space="preserve">Mc 1,10</x:t>
        </x:is>
      </x:c>
      <x:c r="F17" s="36" t="inlineStr">
        <x:is>
          <x:t xml:space="preserve">Lc 3,22</x:t>
        </x:is>
      </x:c>
      <x:c r="G17" s="36" t="inlineStr">
        <x:is>
          <x:t xml:space="preserve">Jo 1,32</x:t>
        </x:is>
      </x:c>
      <x:c r="H17" s="37" t="inlineStr">
        <x:is>
          <x:t xml:space="preserve">Abadia da Ressurreição</x:t>
        </x:is>
      </x:c>
      <x:c r="I17" s="37" t="inlineStr">
        <x:is>
          <x:t xml:space="preserve">Antífona das oferendas</x:t>
        </x:is>
      </x:c>
      <x:c r="J17" s="38" t="inlineStr">
        <x:is>
          <x:t xml:space="preserve">abrir partitura</x:t>
        </x:is>
      </x:c>
    </x:row>
    <x:row r="18" s="29" customFormat="1" ht="23.850000381469727" customHeight="1">
      <x:c r="A18" s="41" t="inlineStr">
        <x:is>
          <x:t xml:space="preserve">Mt 3,16-17</x:t>
        </x:is>
      </x:c>
      <x:c r="B18" s="34" t="inlineStr">
        <x:is>
          <x:t xml:space="preserve">Batizado Jesus no Jordão</x:t>
        </x:is>
      </x:c>
      <x:c r="C18" s="34" t="n"/>
      <x:c r="D18" s="33" t="inlineStr">
        <x:is>
          <x:t xml:space="preserve">Sl 28</x:t>
        </x:is>
      </x:c>
      <x:c r="E18" s="33" t="inlineStr">
        <x:is>
          <x:t xml:space="preserve">Mc 1,10-11</x:t>
        </x:is>
      </x:c>
      <x:c r="F18" s="33" t="inlineStr">
        <x:is>
          <x:t xml:space="preserve">Lc 3,21-22</x:t>
        </x:is>
      </x:c>
      <x:c r="G18" s="33" t="n"/>
      <x:c r="H18" s="34" t="inlineStr">
        <x:is>
          <x:t xml:space="preserve">Pe. Weber (volumes) · vol. 14</x:t>
        </x:is>
      </x:c>
      <x:c r="I18" s="34" t="inlineStr">
        <x:is>
          <x:t xml:space="preserve">Canto dos volumes</x:t>
        </x:is>
      </x:c>
      <x:c r="J18" s="35" t="inlineStr">
        <x:is>
          <x:t xml:space="preserve">abrir partitura</x:t>
        </x:is>
      </x:c>
    </x:row>
    <x:row r="19" s="29" customFormat="1" ht="15" customHeight="1">
      <x:c r="A19" s="42" t="inlineStr">
        <x:is>
          <x:t xml:space="preserve">Mt 3,17; 12,18; 4,16; 16,16</x:t>
        </x:is>
      </x:c>
      <x:c r="B19" s="37" t="inlineStr">
        <x:is>
          <x:t xml:space="preserve">O Batismo do Senhor e o nosso</x:t>
        </x:is>
      </x:c>
      <x:c r="C19" s="37" t="n"/>
      <x:c r="D19" s="36" t="n"/>
      <x:c r="E19" s="36" t="n"/>
      <x:c r="F19" s="36" t="n"/>
      <x:c r="G19" s="36" t="inlineStr">
        <x:is>
          <x:t xml:space="preserve">Jo 3,5</x:t>
        </x:is>
      </x:c>
      <x:c r="H19" s="37" t="inlineStr">
        <x:is>
          <x:t xml:space="preserve">Pe. Weber (volumes) · vol. 5</x:t>
        </x:is>
      </x:c>
      <x:c r="I19" s="37" t="inlineStr">
        <x:is>
          <x:t xml:space="preserve">Canto dos volumes</x:t>
        </x:is>
      </x:c>
      <x:c r="J19" s="38" t="inlineStr">
        <x:is>
          <x:t xml:space="preserve">abrir partitura</x:t>
        </x:is>
      </x:c>
    </x:row>
    <x:row r="20" s="29" customFormat="1" ht="23.850000381469727" customHeight="1">
      <x:c r="A20" s="41" t="inlineStr">
        <x:is>
          <x:t xml:space="preserve">Mt 4,4</x:t>
        </x:is>
      </x:c>
      <x:c r="B20" s="34" t="inlineStr">
        <x:is>
          <x:t xml:space="preserve">O homem não vive somente de pão</x:t>
        </x:is>
      </x:c>
      <x:c r="C20" s="34" t="inlineStr">
        <x:is>
          <x:t xml:space="preserve">1 Quar ABC</x:t>
        </x:is>
      </x:c>
      <x:c r="D20" s="33" t="inlineStr">
        <x:is>
          <x:t xml:space="preserve">Sl 18B</x:t>
        </x:is>
      </x:c>
      <x:c r="E20" s="33" t="n"/>
      <x:c r="F20" s="39" t="inlineStr">
        <x:is>
          <x:t xml:space="preserve">Lc 4,4</x:t>
        </x:is>
      </x:c>
      <x:c r="G20" s="33" t="n"/>
      <x:c r="H20" s="34" t="inlineStr">
        <x:is>
          <x:t xml:space="preserve">Pe. Weber</x:t>
        </x:is>
      </x:c>
      <x:c r="I20" s="34" t="inlineStr">
        <x:is>
          <x:t xml:space="preserve">Canto do Evangelho</x:t>
        </x:is>
      </x:c>
      <x:c r="J20" s="35" t="inlineStr">
        <x:is>
          <x:t xml:space="preserve">abrir partitura</x:t>
        </x:is>
      </x:c>
    </x:row>
    <x:row r="21" s="29" customFormat="1" ht="23.850000381469727" customHeight="1">
      <x:c r="A21" s="42" t="inlineStr">
        <x:is>
          <x:t xml:space="preserve">Mt 4,4; 17,5</x:t>
        </x:is>
      </x:c>
      <x:c r="B21" s="37" t="inlineStr">
        <x:is>
          <x:t xml:space="preserve">Aclamação a Cristo, Palavra de Deus</x:t>
        </x:is>
      </x:c>
      <x:c r="C21" s="37" t="inlineStr">
        <x:is>
          <x:t xml:space="preserve">Quaresma</x:t>
        </x:is>
      </x:c>
      <x:c r="D21" s="36" t="n"/>
      <x:c r="E21" s="36" t="n"/>
      <x:c r="F21" s="36" t="inlineStr">
        <x:is>
          <x:t xml:space="preserve">Lc 15,18-19</x:t>
        </x:is>
      </x:c>
      <x:c r="G21" s="36" t="inlineStr">
        <x:is>
          <x:t xml:space="preserve">Jo 4,15; 11,25</x:t>
        </x:is>
      </x:c>
      <x:c r="H21" s="37" t="inlineStr">
        <x:is>
          <x:t xml:space="preserve">Pe. Weber (volumes) · vol. 5</x:t>
        </x:is>
      </x:c>
      <x:c r="I21" s="37" t="inlineStr">
        <x:is>
          <x:t xml:space="preserve">Canto dos volumes</x:t>
        </x:is>
      </x:c>
      <x:c r="J21" s="38" t="inlineStr">
        <x:is>
          <x:t xml:space="preserve">abrir partitura</x:t>
        </x:is>
      </x:c>
    </x:row>
    <x:row r="22" s="29" customFormat="1" ht="23.850000381469727" customHeight="1">
      <x:c r="A22" s="41" t="inlineStr">
        <x:is>
          <x:t xml:space="preserve">Mt 4,4</x:t>
        </x:is>
      </x:c>
      <x:c r="B22" s="34" t="inlineStr">
        <x:is>
          <x:t xml:space="preserve">Aclamação a Cristo, Palavra de Deus Pai</x:t>
        </x:is>
      </x:c>
      <x:c r="C22" s="34" t="n"/>
      <x:c r="D22" s="33" t="n"/>
      <x:c r="E22" s="33" t="n"/>
      <x:c r="F22" s="33" t="inlineStr">
        <x:is>
          <x:t xml:space="preserve">Lc 4,4</x:t>
        </x:is>
      </x:c>
      <x:c r="G22" s="33" t="n"/>
      <x:c r="H22" s="34" t="inlineStr">
        <x:is>
          <x:t xml:space="preserve">Pe. Weber (volumes) · vol. 7</x:t>
        </x:is>
      </x:c>
      <x:c r="I22" s="34" t="inlineStr">
        <x:is>
          <x:t xml:space="preserve">Canto dos volumes</x:t>
        </x:is>
      </x:c>
      <x:c r="J22" s="35" t="inlineStr">
        <x:is>
          <x:t xml:space="preserve">abrir partitura</x:t>
        </x:is>
      </x:c>
    </x:row>
    <x:row r="23" s="29" customFormat="1" ht="15" customHeight="1">
      <x:c r="A23" s="42" t="inlineStr">
        <x:is>
          <x:t xml:space="preserve">Mt 4,4</x:t>
        </x:is>
      </x:c>
      <x:c r="B23" s="37" t="inlineStr">
        <x:is>
          <x:t xml:space="preserve">Comunhão</x:t>
        </x:is>
      </x:c>
      <x:c r="C23" s="37" t="inlineStr">
        <x:is>
          <x:t xml:space="preserve">Domingo da Quaresma</x:t>
        </x:is>
      </x:c>
      <x:c r="D23" s="36" t="inlineStr">
        <x:is>
          <x:t xml:space="preserve">Sl 18B</x:t>
        </x:is>
      </x:c>
      <x:c r="E23" s="36" t="n"/>
      <x:c r="F23" s="36" t="inlineStr">
        <x:is>
          <x:t xml:space="preserve">Lc 4,4</x:t>
        </x:is>
      </x:c>
      <x:c r="G23" s="36" t="n"/>
      <x:c r="H23" s="37" t="inlineStr">
        <x:is>
          <x:t xml:space="preserve">Pe. Weber (volumes) · vol. 14</x:t>
        </x:is>
      </x:c>
      <x:c r="I23" s="37" t="inlineStr">
        <x:is>
          <x:t xml:space="preserve">Canto dos volumes</x:t>
        </x:is>
      </x:c>
      <x:c r="J23" s="38" t="inlineStr">
        <x:is>
          <x:t xml:space="preserve">abrir partitura</x:t>
        </x:is>
      </x:c>
    </x:row>
    <x:row r="24" s="29" customFormat="1" ht="23.850000381469727" customHeight="1">
      <x:c r="A24" s="41" t="inlineStr">
        <x:is>
          <x:t xml:space="preserve">Mt 4,17</x:t>
        </x:is>
      </x:c>
      <x:c r="B24" s="34" t="inlineStr">
        <x:is>
          <x:t xml:space="preserve">Convertei-vos e crede</x:t>
        </x:is>
      </x:c>
      <x:c r="C24" s="34" t="inlineStr">
        <x:is>
          <x:t xml:space="preserve">3. B</x:t>
        </x:is>
      </x:c>
      <x:c r="D24" s="33" t="inlineStr">
        <x:is>
          <x:t xml:space="preserve">Sl 24</x:t>
        </x:is>
      </x:c>
      <x:c r="E24" s="33" t="inlineStr">
        <x:is>
          <x:t xml:space="preserve">Mc 1,15</x:t>
        </x:is>
      </x:c>
      <x:c r="F24" s="33" t="n"/>
      <x:c r="G24" s="33" t="n"/>
      <x:c r="H24" s="34" t="inlineStr">
        <x:is>
          <x:t xml:space="preserve">Pe. Weber</x:t>
        </x:is>
      </x:c>
      <x:c r="I24" s="34" t="inlineStr">
        <x:is>
          <x:t xml:space="preserve">Canto do Evangelho</x:t>
        </x:is>
      </x:c>
      <x:c r="J24" s="35" t="inlineStr">
        <x:is>
          <x:t xml:space="preserve">abrir partitura</x:t>
        </x:is>
      </x:c>
    </x:row>
    <x:row r="25" s="29" customFormat="1" ht="23.850000381469727" customHeight="1">
      <x:c r="A25" s="42" t="inlineStr">
        <x:is>
          <x:t xml:space="preserve">Mt 4,17</x:t>
        </x:is>
      </x:c>
      <x:c r="B25" s="37" t="inlineStr">
        <x:is>
          <x:t xml:space="preserve">Agora o tempo se cumpriu</x:t>
        </x:is>
      </x:c>
      <x:c r="C25" s="37" t="inlineStr">
        <x:is>
          <x:t xml:space="preserve">Comunhão Quaresma | 4ª Feira de Cinzas</x:t>
        </x:is>
      </x:c>
      <x:c r="D25" s="36" t="inlineStr">
        <x:is>
          <x:t xml:space="preserve">Sl 1</x:t>
        </x:is>
      </x:c>
      <x:c r="E25" s="36" t="inlineStr">
        <x:is>
          <x:t xml:space="preserve">Mc 1,15</x:t>
        </x:is>
      </x:c>
      <x:c r="F25" s="36" t="n"/>
      <x:c r="G25" s="36" t="n"/>
      <x:c r="H25" s="37" t="inlineStr">
        <x:is>
          <x:t xml:space="preserve">Pe. Weber (volumes) · vol. 14</x:t>
        </x:is>
      </x:c>
      <x:c r="I25" s="37" t="inlineStr">
        <x:is>
          <x:t xml:space="preserve">Canto dos volumes</x:t>
        </x:is>
      </x:c>
      <x:c r="J25" s="38" t="inlineStr">
        <x:is>
          <x:t xml:space="preserve">abrir partitura</x:t>
        </x:is>
      </x:c>
    </x:row>
    <x:row r="26" s="29" customFormat="1" ht="23.850000381469727" customHeight="1">
      <x:c r="A26" s="41" t="inlineStr">
        <x:is>
          <x:t xml:space="preserve">Mt 4,18-22</x:t>
        </x:is>
      </x:c>
      <x:c r="B26" s="34" t="inlineStr">
        <x:is>
          <x:t xml:space="preserve">Tu te abeiraste da praia</x:t>
        </x:is>
      </x:c>
      <x:c r="C26" s="34" t="inlineStr">
        <x:is>
          <x:t xml:space="preserve">Vocacional</x:t>
        </x:is>
      </x:c>
      <x:c r="D26" s="33" t="n"/>
      <x:c r="E26" s="33" t="inlineStr">
        <x:is>
          <x:t xml:space="preserve">Mc 1,16-20</x:t>
        </x:is>
      </x:c>
      <x:c r="F26" s="33" t="inlineStr">
        <x:is>
          <x:t xml:space="preserve">Lc 5,1-11</x:t>
        </x:is>
      </x:c>
      <x:c r="G26" s="33" t="n"/>
      <x:c r="H26" s="34" t="inlineStr">
        <x:is>
          <x:t xml:space="preserve">Pe. Weber (volumes) · vol. 31</x:t>
        </x:is>
      </x:c>
      <x:c r="I26" s="34" t="inlineStr">
        <x:is>
          <x:t xml:space="preserve">Canto dos volumes</x:t>
        </x:is>
      </x:c>
      <x:c r="J26" s="35" t="inlineStr">
        <x:is>
          <x:t xml:space="preserve">abrir partitura</x:t>
        </x:is>
      </x:c>
    </x:row>
    <x:row r="27" s="29" customFormat="1" ht="23.850000381469727" customHeight="1">
      <x:c r="A27" s="42" t="inlineStr">
        <x:is>
          <x:t xml:space="preserve">Mt 4,19</x:t>
        </x:is>
      </x:c>
      <x:c r="B27" s="37" t="inlineStr">
        <x:is>
          <x:t xml:space="preserve">Vinde comigo, e pescadores de homens vos farei</x:t>
        </x:is>
      </x:c>
      <x:c r="C27" s="37" t="inlineStr">
        <x:is>
          <x:t xml:space="preserve">3. B</x:t>
        </x:is>
      </x:c>
      <x:c r="D27" s="36" t="inlineStr">
        <x:is>
          <x:t xml:space="preserve">Sl 145</x:t>
        </x:is>
      </x:c>
      <x:c r="E27" s="36" t="inlineStr">
        <x:is>
          <x:t xml:space="preserve">Mc 1,17</x:t>
        </x:is>
      </x:c>
      <x:c r="F27" s="36" t="n"/>
      <x:c r="G27" s="36" t="n"/>
      <x:c r="H27" s="37" t="inlineStr">
        <x:is>
          <x:t xml:space="preserve">Abadia da Ressurreição</x:t>
        </x:is>
      </x:c>
      <x:c r="I27" s="37" t="inlineStr">
        <x:is>
          <x:t xml:space="preserve">Antífona das oferendas</x:t>
        </x:is>
      </x:c>
      <x:c r="J27" s="38" t="inlineStr">
        <x:is>
          <x:t xml:space="preserve">abrir partitura</x:t>
        </x:is>
      </x:c>
    </x:row>
    <x:row r="28" s="29" customFormat="1" ht="15" customHeight="1">
      <x:c r="A28" s="41" t="inlineStr">
        <x:is>
          <x:t xml:space="preserve">Mt 4,19</x:t>
        </x:is>
      </x:c>
      <x:c r="B28" s="34" t="inlineStr">
        <x:is>
          <x:t xml:space="preserve">Vem e segue-me</x:t>
        </x:is>
      </x:c>
      <x:c r="C28" s="34" t="inlineStr">
        <x:is>
          <x:t xml:space="preserve">Vocacional</x:t>
        </x:is>
      </x:c>
      <x:c r="D28" s="33" t="n"/>
      <x:c r="E28" s="33" t="inlineStr">
        <x:is>
          <x:t xml:space="preserve">Mc 1,17</x:t>
        </x:is>
      </x:c>
      <x:c r="F28" s="33" t="n"/>
      <x:c r="G28" s="33" t="n"/>
      <x:c r="H28" s="34" t="inlineStr">
        <x:is>
          <x:t xml:space="preserve">Pe. Weber (volumes) · vol. 29</x:t>
        </x:is>
      </x:c>
      <x:c r="I28" s="34" t="inlineStr">
        <x:is>
          <x:t xml:space="preserve">Canto dos volumes</x:t>
        </x:is>
      </x:c>
      <x:c r="J28" s="35" t="inlineStr">
        <x:is>
          <x:t xml:space="preserve">abrir partitura</x:t>
        </x:is>
      </x:c>
    </x:row>
    <x:row r="29" s="29" customFormat="1" ht="23.850000381469727" customHeight="1">
      <x:c r="A29" s="42" t="inlineStr">
        <x:is>
          <x:t xml:space="preserve">Mt 4,23</x:t>
        </x:is>
      </x:c>
      <x:c r="B29" s="37" t="inlineStr">
        <x:is>
          <x:t xml:space="preserve">Jesus ensinava a Palavra</x:t>
        </x:is>
      </x:c>
      <x:c r="C29" s="37" t="inlineStr">
        <x:is>
          <x:t xml:space="preserve">3. A</x:t>
        </x:is>
      </x:c>
      <x:c r="D29" s="36" t="inlineStr">
        <x:is>
          <x:t xml:space="preserve">Sl 118</x:t>
        </x:is>
      </x:c>
      <x:c r="E29" s="36" t="inlineStr">
        <x:is>
          <x:t xml:space="preserve">Mc 1,21</x:t>
        </x:is>
      </x:c>
      <x:c r="F29" s="36" t="inlineStr">
        <x:is>
          <x:t xml:space="preserve">Lc 4,31</x:t>
        </x:is>
      </x:c>
      <x:c r="G29" s="36" t="n"/>
      <x:c r="H29" s="37" t="inlineStr">
        <x:is>
          <x:t xml:space="preserve">Pe. Weber</x:t>
        </x:is>
      </x:c>
      <x:c r="I29" s="37" t="inlineStr">
        <x:is>
          <x:t xml:space="preserve">Canto do Evangelho</x:t>
        </x:is>
      </x:c>
      <x:c r="J29" s="38" t="inlineStr">
        <x:is>
          <x:t xml:space="preserve">abrir partitura</x:t>
        </x:is>
      </x:c>
    </x:row>
    <x:row r="30" s="29" customFormat="1" ht="15" customHeight="1">
      <x:c r="A30" s="41" t="inlineStr">
        <x:is>
          <x:t xml:space="preserve">Mt 4,23</x:t>
        </x:is>
      </x:c>
      <x:c r="B30" s="34" t="inlineStr">
        <x:is>
          <x:t xml:space="preserve">Jesus pregava a Boa Nova, o Reino anunciando</x:t>
        </x:is>
      </x:c>
      <x:c r="C30" s="34" t="inlineStr">
        <x:is>
          <x:t xml:space="preserve">3. A</x:t>
        </x:is>
      </x:c>
      <x:c r="D30" s="33" t="inlineStr">
        <x:is>
          <x:t xml:space="preserve">Sl 145</x:t>
        </x:is>
      </x:c>
      <x:c r="E30" s="33" t="n"/>
      <x:c r="F30" s="33" t="n"/>
      <x:c r="G30" s="33" t="n"/>
      <x:c r="H30" s="34" t="inlineStr">
        <x:is>
          <x:t xml:space="preserve">Abadia da Ressurreição</x:t>
        </x:is>
      </x:c>
      <x:c r="I30" s="34" t="inlineStr">
        <x:is>
          <x:t xml:space="preserve">Antífona das oferendas</x:t>
        </x:is>
      </x:c>
      <x:c r="J30" s="35" t="inlineStr">
        <x:is>
          <x:t xml:space="preserve">abrir partitura</x:t>
        </x:is>
      </x:c>
    </x:row>
    <x:row r="31" s="29" customFormat="1" ht="15" customHeight="1">
      <x:c r="A31" s="42" t="inlineStr">
        <x:is>
          <x:t xml:space="preserve">Mt 5,3</x:t>
        </x:is>
      </x:c>
      <x:c r="B31" s="37" t="inlineStr">
        <x:is>
          <x:t xml:space="preserve">Felizes os que têm um coração de pobre</x:t>
        </x:is>
      </x:c>
      <x:c r="C31" s="37" t="inlineStr">
        <x:is>
          <x:t xml:space="preserve">4. A</x:t>
        </x:is>
      </x:c>
      <x:c r="D31" s="36" t="inlineStr">
        <x:is>
          <x:t xml:space="preserve">Sl 145</x:t>
        </x:is>
      </x:c>
      <x:c r="E31" s="36" t="n"/>
      <x:c r="F31" s="36" t="inlineStr">
        <x:is>
          <x:t xml:space="preserve">Lc 6,20</x:t>
        </x:is>
      </x:c>
      <x:c r="G31" s="36" t="n"/>
      <x:c r="H31" s="37" t="inlineStr">
        <x:is>
          <x:t xml:space="preserve">Pe. Weber</x:t>
        </x:is>
      </x:c>
      <x:c r="I31" s="37" t="inlineStr">
        <x:is>
          <x:t xml:space="preserve">Canto do Evangelho</x:t>
        </x:is>
      </x:c>
      <x:c r="J31" s="38" t="inlineStr">
        <x:is>
          <x:t xml:space="preserve">abrir partitura</x:t>
        </x:is>
      </x:c>
    </x:row>
    <x:row r="32" s="29" customFormat="1" ht="23.850000381469727" customHeight="1">
      <x:c r="A32" s="41" t="inlineStr">
        <x:is>
          <x:t xml:space="preserve">Mt 5,3</x:t>
        </x:is>
      </x:c>
      <x:c r="B32" s="34" t="inlineStr">
        <x:is>
          <x:t xml:space="preserve">Felizes de vós que sois pobres</x:t>
        </x:is>
      </x:c>
      <x:c r="C32" s="34" t="inlineStr">
        <x:is>
          <x:t xml:space="preserve">6. C</x:t>
        </x:is>
      </x:c>
      <x:c r="D32" s="33" t="inlineStr">
        <x:is>
          <x:t xml:space="preserve">Sl 1</x:t>
        </x:is>
      </x:c>
      <x:c r="E32" s="33" t="n"/>
      <x:c r="F32" s="33" t="inlineStr">
        <x:is>
          <x:t xml:space="preserve">Lc 6,20</x:t>
        </x:is>
      </x:c>
      <x:c r="G32" s="33" t="n"/>
      <x:c r="H32" s="34" t="inlineStr">
        <x:is>
          <x:t xml:space="preserve">Pe. Weber</x:t>
        </x:is>
      </x:c>
      <x:c r="I32" s="34" t="inlineStr">
        <x:is>
          <x:t xml:space="preserve">Canto do Evangelho</x:t>
        </x:is>
      </x:c>
      <x:c r="J32" s="35" t="inlineStr">
        <x:is>
          <x:t xml:space="preserve">abrir partitura</x:t>
        </x:is>
      </x:c>
    </x:row>
    <x:row r="33" s="29" customFormat="1" ht="23.850000381469727" customHeight="1">
      <x:c r="A33" s="42" t="inlineStr">
        <x:is>
          <x:t xml:space="preserve">Mt 5,3-4</x:t>
        </x:is>
      </x:c>
      <x:c r="B33" s="37" t="inlineStr">
        <x:is>
          <x:t xml:space="preserve">Bem-aventurados os mansos</x:t>
        </x:is>
      </x:c>
      <x:c r="C33" s="37" t="inlineStr">
        <x:is>
          <x:t xml:space="preserve">4. ABC</x:t>
        </x:is>
      </x:c>
      <x:c r="D33" s="36" t="inlineStr">
        <x:is>
          <x:t xml:space="preserve">Sl 30</x:t>
        </x:is>
      </x:c>
      <x:c r="E33" s="36" t="n"/>
      <x:c r="F33" s="36" t="n"/>
      <x:c r="G33" s="36" t="n"/>
      <x:c r="H33" s="37" t="inlineStr">
        <x:is>
          <x:t xml:space="preserve">Abadia da Ressurreição</x:t>
        </x:is>
      </x:c>
      <x:c r="I33" s="37" t="inlineStr">
        <x:is>
          <x:t xml:space="preserve">Antífona de comunhão</x:t>
        </x:is>
      </x:c>
      <x:c r="J33" s="38" t="e">
        <x:f>HYPERLINK("https://drive.google.com/file/d/1i9qkk0C8r-udpzf39DHysWK-3pWQ2laM/view","abrir partitura")</x:f>
        <x:v>HYPERLINK is not implemented. linkLocation=https://drive.google.com/file/d/1i9qkk0C8r-udpzf39DHysWK-3pWQ2laM/view, friendlyName=abrir partitura</x:v>
      </x:c>
    </x:row>
    <x:row r="34" s="29" customFormat="1" ht="23.850000381469727" customHeight="1">
      <x:c r="A34" s="41" t="inlineStr">
        <x:is>
          <x:t xml:space="preserve">Mt 5,5-6</x:t>
        </x:is>
      </x:c>
      <x:c r="B34" s="34" t="inlineStr">
        <x:is>
          <x:t xml:space="preserve">Bem-aventurados os que choram</x:t>
        </x:is>
      </x:c>
      <x:c r="C34" s="34" t="inlineStr">
        <x:is>
          <x:t xml:space="preserve">5. ABC</x:t>
        </x:is>
      </x:c>
      <x:c r="D34" s="33" t="inlineStr">
        <x:is>
          <x:t xml:space="preserve">Sl 106</x:t>
        </x:is>
      </x:c>
      <x:c r="E34" s="33" t="n"/>
      <x:c r="F34" s="33" t="n"/>
      <x:c r="G34" s="33" t="n"/>
      <x:c r="H34" s="34" t="inlineStr">
        <x:is>
          <x:t xml:space="preserve">Abadia da Ressurreição</x:t>
        </x:is>
      </x:c>
      <x:c r="I34" s="34" t="inlineStr">
        <x:is>
          <x:t xml:space="preserve">Antífona de comunhão</x:t>
        </x:is>
      </x:c>
      <x:c r="J34" s="35" t="e">
        <x:f>HYPERLINK("https://drive.google.com/file/d/1QDdU3wkx5BTZvBi5EewgZd34nB4oTCnj/view","abrir partitura")</x:f>
        <x:v>HYPERLINK is not implemented. linkLocation=https://drive.google.com/file/d/1QDdU3wkx5BTZvBi5EewgZd34nB4oTCnj/view, friendlyName=abrir partitura</x:v>
      </x:c>
    </x:row>
    <x:row r="35" s="29" customFormat="1" ht="23.850000381469727" customHeight="1">
      <x:c r="A35" s="42" t="inlineStr">
        <x:is>
          <x:t xml:space="preserve">Mt 5,7-8</x:t>
        </x:is>
      </x:c>
      <x:c r="B35" s="37" t="inlineStr">
        <x:is>
          <x:t xml:space="preserve">Bem-aventurados os misericordiosos</x:t>
        </x:is>
      </x:c>
      <x:c r="C35" s="37" t="inlineStr">
        <x:is>
          <x:t xml:space="preserve">17. ABC</x:t>
        </x:is>
      </x:c>
      <x:c r="D35" s="36" t="inlineStr">
        <x:is>
          <x:t xml:space="preserve">Sl 102</x:t>
        </x:is>
      </x:c>
      <x:c r="E35" s="36" t="n"/>
      <x:c r="F35" s="36" t="n"/>
      <x:c r="G35" s="36" t="n"/>
      <x:c r="H35" s="37" t="inlineStr">
        <x:is>
          <x:t xml:space="preserve">Abadia da Ressurreição</x:t>
        </x:is>
      </x:c>
      <x:c r="I35" s="37" t="inlineStr">
        <x:is>
          <x:t xml:space="preserve">Antífona de comunhão</x:t>
        </x:is>
      </x:c>
      <x:c r="J35" s="38" t="e">
        <x:f>HYPERLINK("https://drive.google.com/file/d/157olGlyKCPK-Ut1hD95kglwzOKRHITZ9/view","abrir partitura")</x:f>
        <x:v>HYPERLINK is not implemented. linkLocation=https://drive.google.com/file/d/157olGlyKCPK-Ut1hD95kglwzOKRHITZ9/view, friendlyName=abrir partitura</x:v>
      </x:c>
    </x:row>
    <x:row r="36" s="29" customFormat="1" ht="23.850000381469727" customHeight="1">
      <x:c r="A36" s="41" t="inlineStr">
        <x:is>
          <x:t xml:space="preserve">Mt 5,8</x:t>
        </x:is>
      </x:c>
      <x:c r="B36" s="34" t="inlineStr">
        <x:is>
          <x:t xml:space="preserve">Bem-aventurados os puros de coração</x:t>
        </x:is>
      </x:c>
      <x:c r="C36" s="34" t="inlineStr">
        <x:is>
          <x:t xml:space="preserve">4. A</x:t>
        </x:is>
      </x:c>
      <x:c r="D36" s="33" t="inlineStr">
        <x:is>
          <x:t xml:space="preserve">Sl 146</x:t>
        </x:is>
      </x:c>
      <x:c r="E36" s="33" t="n"/>
      <x:c r="F36" s="33" t="n"/>
      <x:c r="G36" s="33" t="n"/>
      <x:c r="H36" s="34" t="inlineStr">
        <x:is>
          <x:t xml:space="preserve">Abadia da Ressurreição</x:t>
        </x:is>
      </x:c>
      <x:c r="I36" s="34" t="inlineStr">
        <x:is>
          <x:t xml:space="preserve">Antífona das oferendas</x:t>
        </x:is>
      </x:c>
      <x:c r="J36" s="35" t="inlineStr">
        <x:is>
          <x:t xml:space="preserve">abrir partitura</x:t>
        </x:is>
      </x:c>
    </x:row>
    <x:row r="37" s="29" customFormat="1" ht="23.850000381469727" customHeight="1">
      <x:c r="A37" s="42" t="inlineStr">
        <x:is>
          <x:t xml:space="preserve">Mt 5,9-10</x:t>
        </x:is>
      </x:c>
      <x:c r="B37" s="37" t="inlineStr">
        <x:is>
          <x:t xml:space="preserve">Bem-aventurados os que edificam a paz</x:t>
        </x:is>
      </x:c>
      <x:c r="C37" s="37" t="inlineStr">
        <x:is>
          <x:t xml:space="preserve">22. ABC</x:t>
        </x:is>
      </x:c>
      <x:c r="D37" s="36" t="inlineStr">
        <x:is>
          <x:t xml:space="preserve">Sl 27</x:t>
        </x:is>
      </x:c>
      <x:c r="E37" s="36" t="n"/>
      <x:c r="F37" s="36" t="n"/>
      <x:c r="G37" s="36" t="n"/>
      <x:c r="H37" s="37" t="inlineStr">
        <x:is>
          <x:t xml:space="preserve">Abadia da Ressurreição</x:t>
        </x:is>
      </x:c>
      <x:c r="I37" s="37" t="inlineStr">
        <x:is>
          <x:t xml:space="preserve">Antífona de comunhão</x:t>
        </x:is>
      </x:c>
      <x:c r="J37" s="38" t="e">
        <x:f>HYPERLINK("https://drive.google.com/file/d/1nAj4VKF8nuc3oYY_iAnA8ZmNSe5FlznW/view","abrir partitura")</x:f>
        <x:v>HYPERLINK is not implemented. linkLocation=https://drive.google.com/file/d/1nAj4VKF8nuc3oYY_iAnA8ZmNSe5FlznW/view, friendlyName=abrir partitura</x:v>
      </x:c>
    </x:row>
    <x:row r="38" s="29" customFormat="1" ht="15" customHeight="1">
      <x:c r="A38" s="41" t="inlineStr">
        <x:is>
          <x:t xml:space="preserve">Mt 5,11-12</x:t>
        </x:is>
      </x:c>
      <x:c r="B38" s="34" t="inlineStr">
        <x:is>
          <x:t xml:space="preserve">Bem-aventurados sereis quando os homens vos odiarem</x:t>
        </x:is>
      </x:c>
      <x:c r="C38" s="34" t="inlineStr">
        <x:is>
          <x:t xml:space="preserve">6. C</x:t>
        </x:is>
      </x:c>
      <x:c r="D38" s="33" t="inlineStr">
        <x:is>
          <x:t xml:space="preserve">Sl 145</x:t>
        </x:is>
      </x:c>
      <x:c r="E38" s="33" t="n"/>
      <x:c r="F38" s="33" t="inlineStr">
        <x:is>
          <x:t xml:space="preserve">Lc 6,22-23</x:t>
        </x:is>
      </x:c>
      <x:c r="G38" s="33" t="n"/>
      <x:c r="H38" s="34" t="inlineStr">
        <x:is>
          <x:t xml:space="preserve">Abadia da Ressurreição</x:t>
        </x:is>
      </x:c>
      <x:c r="I38" s="34" t="inlineStr">
        <x:is>
          <x:t xml:space="preserve">Antífona das oferendas</x:t>
        </x:is>
      </x:c>
      <x:c r="J38" s="35" t="inlineStr">
        <x:is>
          <x:t xml:space="preserve">abrir partitura</x:t>
        </x:is>
      </x:c>
    </x:row>
    <x:row r="39" s="29" customFormat="1" ht="23.850000381469727" customHeight="1">
      <x:c r="A39" s="42" t="inlineStr">
        <x:is>
          <x:t xml:space="preserve">Mt 5,13</x:t>
        </x:is>
      </x:c>
      <x:c r="B39" s="37" t="inlineStr">
        <x:is>
          <x:t xml:space="preserve">Jesus nos disse: "sois o sal da terra"</x:t>
        </x:is>
      </x:c>
      <x:c r="C39" s="37" t="inlineStr">
        <x:is>
          <x:t xml:space="preserve">5. A</x:t>
        </x:is>
      </x:c>
      <x:c r="D39" s="36" t="inlineStr">
        <x:is>
          <x:t xml:space="preserve">Sl 111</x:t>
        </x:is>
      </x:c>
      <x:c r="E39" s="36" t="inlineStr">
        <x:is>
          <x:t xml:space="preserve">Mc 9,49</x:t>
        </x:is>
      </x:c>
      <x:c r="F39" s="36" t="inlineStr">
        <x:is>
          <x:t xml:space="preserve">Lc 14,34</x:t>
        </x:is>
      </x:c>
      <x:c r="G39" s="36" t="n"/>
      <x:c r="H39" s="37" t="inlineStr">
        <x:is>
          <x:t xml:space="preserve">Pe. Weber</x:t>
        </x:is>
      </x:c>
      <x:c r="I39" s="37" t="inlineStr">
        <x:is>
          <x:t xml:space="preserve">Canto do Evangelho</x:t>
        </x:is>
      </x:c>
      <x:c r="J39" s="38" t="inlineStr">
        <x:is>
          <x:t xml:space="preserve">abrir partitura</x:t>
        </x:is>
      </x:c>
    </x:row>
    <x:row r="40" s="29" customFormat="1" ht="23.850000381469727" customHeight="1">
      <x:c r="A40" s="41" t="inlineStr">
        <x:is>
          <x:t xml:space="preserve">Mt 5,13-16</x:t>
        </x:is>
      </x:c>
      <x:c r="B40" s="34" t="inlineStr">
        <x:is>
          <x:t xml:space="preserve">O sal e a luz</x:t>
        </x:is>
      </x:c>
      <x:c r="C40" s="34" t="n"/>
      <x:c r="D40" s="33" t="n"/>
      <x:c r="E40" s="33" t="n"/>
      <x:c r="F40" s="33" t="n"/>
      <x:c r="G40" s="33" t="n"/>
      <x:c r="H40" s="34" t="inlineStr">
        <x:is>
          <x:t xml:space="preserve">Pe. Weber (volumes) · vol. 5</x:t>
        </x:is>
      </x:c>
      <x:c r="I40" s="34" t="inlineStr">
        <x:is>
          <x:t xml:space="preserve">Canto dos volumes</x:t>
        </x:is>
      </x:c>
      <x:c r="J40" s="35" t="inlineStr">
        <x:is>
          <x:t xml:space="preserve">abrir partitura</x:t>
        </x:is>
      </x:c>
    </x:row>
    <x:row r="41" s="29" customFormat="1" ht="23.850000381469727" customHeight="1">
      <x:c r="A41" s="42" t="inlineStr">
        <x:is>
          <x:t xml:space="preserve">Mt 5,14.16</x:t>
        </x:is>
      </x:c>
      <x:c r="B41" s="37" t="inlineStr">
        <x:is>
          <x:t xml:space="preserve">Vós sois a luz do mundo</x:t>
        </x:is>
      </x:c>
      <x:c r="C41" s="37" t="inlineStr">
        <x:is>
          <x:t xml:space="preserve">5. A</x:t>
        </x:is>
      </x:c>
      <x:c r="D41" s="36" t="inlineStr">
        <x:is>
          <x:t xml:space="preserve">Sl 100</x:t>
        </x:is>
      </x:c>
      <x:c r="E41" s="36" t="n"/>
      <x:c r="F41" s="36" t="n"/>
      <x:c r="G41" s="36" t="n"/>
      <x:c r="H41" s="37" t="inlineStr">
        <x:is>
          <x:t xml:space="preserve">Abadia da Ressurreição</x:t>
        </x:is>
      </x:c>
      <x:c r="I41" s="37" t="inlineStr">
        <x:is>
          <x:t xml:space="preserve">Antífona das oferendas</x:t>
        </x:is>
      </x:c>
      <x:c r="J41" s="38" t="inlineStr">
        <x:is>
          <x:t xml:space="preserve">abrir partitura</x:t>
        </x:is>
      </x:c>
    </x:row>
    <x:row r="42" s="29" customFormat="1" ht="23.850000381469727" customHeight="1">
      <x:c r="A42" s="41" t="inlineStr">
        <x:is>
          <x:t xml:space="preserve">Mt 5,14-16</x:t>
        </x:is>
      </x:c>
      <x:c r="B42" s="34" t="inlineStr">
        <x:is>
          <x:t xml:space="preserve">Brilhe a vossa luz</x:t>
        </x:is>
      </x:c>
      <x:c r="C42" s="34" t="n"/>
      <x:c r="D42" s="33" t="n"/>
      <x:c r="E42" s="33" t="n"/>
      <x:c r="F42" s="33" t="n"/>
      <x:c r="G42" s="33" t="n"/>
      <x:c r="H42" s="34" t="inlineStr">
        <x:is>
          <x:t xml:space="preserve">Pe. Weber (volumes) · vol. 29</x:t>
        </x:is>
      </x:c>
      <x:c r="I42" s="34" t="inlineStr">
        <x:is>
          <x:t xml:space="preserve">Canto dos volumes</x:t>
        </x:is>
      </x:c>
      <x:c r="J42" s="35" t="inlineStr">
        <x:is>
          <x:t xml:space="preserve">abrir partitura</x:t>
        </x:is>
      </x:c>
    </x:row>
    <x:row r="43" s="29" customFormat="1" ht="15" customHeight="1">
      <x:c r="A43" s="42" t="inlineStr">
        <x:is>
          <x:t xml:space="preserve">Mt 5,23-24</x:t>
        </x:is>
      </x:c>
      <x:c r="B43" s="37" t="inlineStr">
        <x:is>
          <x:t xml:space="preserve">Se tu queres que agrade ao Senhor a tua oferta</x:t>
        </x:is>
      </x:c>
      <x:c r="C43" s="37" t="inlineStr">
        <x:is>
          <x:t xml:space="preserve">6. A</x:t>
        </x:is>
      </x:c>
      <x:c r="D43" s="36" t="inlineStr">
        <x:is>
          <x:t xml:space="preserve">Sl 91</x:t>
        </x:is>
      </x:c>
      <x:c r="E43" s="36" t="n"/>
      <x:c r="F43" s="36" t="n"/>
      <x:c r="G43" s="36" t="n"/>
      <x:c r="H43" s="37" t="inlineStr">
        <x:is>
          <x:t xml:space="preserve">Abadia da Ressurreição</x:t>
        </x:is>
      </x:c>
      <x:c r="I43" s="37" t="inlineStr">
        <x:is>
          <x:t xml:space="preserve">Antífona das oferendas</x:t>
        </x:is>
      </x:c>
      <x:c r="J43" s="38" t="inlineStr">
        <x:is>
          <x:t xml:space="preserve">abrir partitura</x:t>
        </x:is>
      </x:c>
    </x:row>
    <x:row r="44" s="29" customFormat="1" ht="23.850000381469727" customHeight="1">
      <x:c r="A44" s="41" t="inlineStr">
        <x:is>
          <x:t xml:space="preserve">Mt 5,37</x:t>
        </x:is>
      </x:c>
      <x:c r="B44" s="34" t="inlineStr">
        <x:is>
          <x:t xml:space="preserve">Sê sincero, transparente</x:t>
        </x:is>
      </x:c>
      <x:c r="C44" s="34" t="inlineStr">
        <x:is>
          <x:t xml:space="preserve">6. A</x:t>
        </x:is>
      </x:c>
      <x:c r="D44" s="33" t="inlineStr">
        <x:is>
          <x:t xml:space="preserve">Sl 118</x:t>
        </x:is>
      </x:c>
      <x:c r="E44" s="33" t="n"/>
      <x:c r="F44" s="33" t="n"/>
      <x:c r="G44" s="33" t="n"/>
      <x:c r="H44" s="34" t="inlineStr">
        <x:is>
          <x:t xml:space="preserve">Pe. Weber</x:t>
        </x:is>
      </x:c>
      <x:c r="I44" s="34" t="inlineStr">
        <x:is>
          <x:t xml:space="preserve">Canto do Evangelho</x:t>
        </x:is>
      </x:c>
      <x:c r="J44" s="35" t="inlineStr">
        <x:is>
          <x:t xml:space="preserve">abrir partitura</x:t>
        </x:is>
      </x:c>
    </x:row>
    <x:row r="45" s="29" customFormat="1" ht="23.850000381469727" customHeight="1">
      <x:c r="A45" s="42" t="inlineStr">
        <x:is>
          <x:t xml:space="preserve">Mt 5,44</x:t>
        </x:is>
      </x:c>
      <x:c r="B45" s="37" t="inlineStr">
        <x:is>
          <x:t xml:space="preserve">Eu vos digo a vós que me escutais: amai os vossos inimigos</x:t>
        </x:is>
      </x:c>
      <x:c r="C45" s="37" t="inlineStr">
        <x:is>
          <x:t xml:space="preserve">7. C</x:t>
        </x:is>
      </x:c>
      <x:c r="D45" s="36" t="inlineStr">
        <x:is>
          <x:t xml:space="preserve">Sl 145</x:t>
        </x:is>
      </x:c>
      <x:c r="E45" s="36" t="n"/>
      <x:c r="F45" s="36" t="inlineStr">
        <x:is>
          <x:t xml:space="preserve">Lc 6,27</x:t>
        </x:is>
      </x:c>
      <x:c r="G45" s="36" t="n"/>
      <x:c r="H45" s="37" t="inlineStr">
        <x:is>
          <x:t xml:space="preserve">Abadia da Ressurreição</x:t>
        </x:is>
      </x:c>
      <x:c r="I45" s="37" t="inlineStr">
        <x:is>
          <x:t xml:space="preserve">Antífona das oferendas</x:t>
        </x:is>
      </x:c>
      <x:c r="J45" s="38" t="inlineStr">
        <x:is>
          <x:t xml:space="preserve">abrir partitura</x:t>
        </x:is>
      </x:c>
    </x:row>
    <x:row r="46" s="29" customFormat="1" ht="15" customHeight="1">
      <x:c r="A46" s="41" t="inlineStr">
        <x:is>
          <x:t xml:space="preserve">Mt 5,45</x:t>
        </x:is>
      </x:c>
      <x:c r="B46" s="34" t="inlineStr">
        <x:is>
          <x:t xml:space="preserve">O Pai faz nascer seu sol sobre os maus e sobre os bons</x:t>
        </x:is>
      </x:c>
      <x:c r="C46" s="34" t="inlineStr">
        <x:is>
          <x:t xml:space="preserve">7. A</x:t>
        </x:is>
      </x:c>
      <x:c r="D46" s="33" t="inlineStr">
        <x:is>
          <x:t xml:space="preserve">Sl 40</x:t>
        </x:is>
      </x:c>
      <x:c r="E46" s="33" t="n"/>
      <x:c r="F46" s="33" t="n"/>
      <x:c r="G46" s="33" t="n"/>
      <x:c r="H46" s="34" t="inlineStr">
        <x:is>
          <x:t xml:space="preserve">Abadia da Ressurreição</x:t>
        </x:is>
      </x:c>
      <x:c r="I46" s="34" t="inlineStr">
        <x:is>
          <x:t xml:space="preserve">Antífona das oferendas</x:t>
        </x:is>
      </x:c>
      <x:c r="J46" s="35" t="inlineStr">
        <x:is>
          <x:t xml:space="preserve">abrir partitura</x:t>
        </x:is>
      </x:c>
    </x:row>
    <x:row r="47" s="29" customFormat="1" ht="23.850000381469727" customHeight="1">
      <x:c r="A47" s="42" t="inlineStr">
        <x:is>
          <x:t xml:space="preserve">Mt 5,48</x:t>
        </x:is>
      </x:c>
      <x:c r="B47" s="37" t="inlineStr">
        <x:is>
          <x:t xml:space="preserve">Sede perfeitos</x:t>
        </x:is>
      </x:c>
      <x:c r="C47" s="37" t="inlineStr">
        <x:is>
          <x:t xml:space="preserve">7. A</x:t>
        </x:is>
      </x:c>
      <x:c r="D47" s="36" t="inlineStr">
        <x:is>
          <x:t xml:space="preserve">Sl 102</x:t>
        </x:is>
      </x:c>
      <x:c r="E47" s="36" t="n"/>
      <x:c r="F47" s="36" t="inlineStr">
        <x:is>
          <x:t xml:space="preserve">Lc 6,36</x:t>
        </x:is>
      </x:c>
      <x:c r="G47" s="36" t="n"/>
      <x:c r="H47" s="37" t="inlineStr">
        <x:is>
          <x:t xml:space="preserve">Pe. Weber</x:t>
        </x:is>
      </x:c>
      <x:c r="I47" s="37" t="inlineStr">
        <x:is>
          <x:t xml:space="preserve">Canto do Evangelho</x:t>
        </x:is>
      </x:c>
      <x:c r="J47" s="38" t="inlineStr">
        <x:is>
          <x:t xml:space="preserve">abrir partitura</x:t>
        </x:is>
      </x:c>
    </x:row>
    <x:row r="48" s="29" customFormat="1" ht="15" customHeight="1">
      <x:c r="A48" s="41" t="inlineStr">
        <x:is>
          <x:t xml:space="preserve">Mt 5,48</x:t>
        </x:is>
      </x:c>
      <x:c r="B48" s="34" t="inlineStr">
        <x:is>
          <x:t xml:space="preserve">Sede misericordiosos como o Pai</x:t>
        </x:is>
      </x:c>
      <x:c r="C48" s="34" t="n"/>
      <x:c r="D48" s="33" t="inlineStr">
        <x:is>
          <x:t xml:space="preserve">Sl 14</x:t>
        </x:is>
      </x:c>
      <x:c r="E48" s="33" t="n"/>
      <x:c r="F48" s="33" t="inlineStr">
        <x:is>
          <x:t xml:space="preserve">Lc 6,36</x:t>
        </x:is>
      </x:c>
      <x:c r="G48" s="33" t="n"/>
      <x:c r="H48" s="34" t="inlineStr">
        <x:is>
          <x:t xml:space="preserve">Pe. Weber (volumes) · vol. 11</x:t>
        </x:is>
      </x:c>
      <x:c r="I48" s="34" t="inlineStr">
        <x:is>
          <x:t xml:space="preserve">Canto dos volumes</x:t>
        </x:is>
      </x:c>
      <x:c r="J48" s="35" t="inlineStr">
        <x:is>
          <x:t xml:space="preserve">abrir partitura</x:t>
        </x:is>
      </x:c>
    </x:row>
    <x:row r="49" s="29" customFormat="1" ht="23.850000381469727" customHeight="1">
      <x:c r="A49" s="42" t="inlineStr">
        <x:is>
          <x:t xml:space="preserve">Mt 6,9</x:t>
        </x:is>
      </x:c>
      <x:c r="B49" s="37" t="inlineStr">
        <x:is>
          <x:t xml:space="preserve">Ensinai-nos, Senhor, a rezar</x:t>
        </x:is>
      </x:c>
      <x:c r="C49" s="37" t="inlineStr">
        <x:is>
          <x:t xml:space="preserve">17. C</x:t>
        </x:is>
      </x:c>
      <x:c r="D49" s="36" t="inlineStr">
        <x:is>
          <x:t xml:space="preserve">Sl 140</x:t>
        </x:is>
      </x:c>
      <x:c r="E49" s="36" t="n"/>
      <x:c r="F49" s="36" t="inlineStr">
        <x:is>
          <x:t xml:space="preserve">Lc 11,1</x:t>
        </x:is>
      </x:c>
      <x:c r="G49" s="36" t="n"/>
      <x:c r="H49" s="37" t="inlineStr">
        <x:is>
          <x:t xml:space="preserve">Pe. Weber</x:t>
        </x:is>
      </x:c>
      <x:c r="I49" s="37" t="inlineStr">
        <x:is>
          <x:t xml:space="preserve">Canto do Evangelho</x:t>
        </x:is>
      </x:c>
      <x:c r="J49" s="38" t="inlineStr">
        <x:is>
          <x:t xml:space="preserve">abrir partitura</x:t>
        </x:is>
      </x:c>
    </x:row>
    <x:row r="50" s="29" customFormat="1" ht="23.850000381469727" customHeight="1">
      <x:c r="A50" s="41" t="inlineStr">
        <x:is>
          <x:t xml:space="preserve">Mt 6,9-13</x:t>
        </x:is>
      </x:c>
      <x:c r="B50" s="34" t="inlineStr">
        <x:is>
          <x:t xml:space="preserve">Pai Nosso</x:t>
        </x:is>
      </x:c>
      <x:c r="C50" s="34" t="n"/>
      <x:c r="D50" s="33" t="n"/>
      <x:c r="E50" s="33" t="n"/>
      <x:c r="F50" s="33" t="inlineStr">
        <x:is>
          <x:t xml:space="preserve">Lc 11,2-4</x:t>
        </x:is>
      </x:c>
      <x:c r="G50" s="33" t="n"/>
      <x:c r="H50" s="34" t="inlineStr">
        <x:is>
          <x:t xml:space="preserve">Pe. Weber (volumes) · vol. 9</x:t>
        </x:is>
      </x:c>
      <x:c r="I50" s="34" t="inlineStr">
        <x:is>
          <x:t xml:space="preserve">Canto dos volumes</x:t>
        </x:is>
      </x:c>
      <x:c r="J50" s="35" t="inlineStr">
        <x:is>
          <x:t xml:space="preserve">abrir partitura</x:t>
        </x:is>
      </x:c>
    </x:row>
    <x:row r="51" s="29" customFormat="1" ht="23.850000381469727" customHeight="1">
      <x:c r="A51" s="42" t="inlineStr">
        <x:is>
          <x:t xml:space="preserve">Mt 6,9-13</x:t>
        </x:is>
      </x:c>
      <x:c r="B51" s="37" t="inlineStr">
        <x:is>
          <x:t xml:space="preserve">Pai-nosso</x:t>
        </x:is>
      </x:c>
      <x:c r="C51" s="37" t="n"/>
      <x:c r="D51" s="36" t="n"/>
      <x:c r="E51" s="36" t="n"/>
      <x:c r="F51" s="36" t="inlineStr">
        <x:is>
          <x:t xml:space="preserve">Lc 11,2-4</x:t>
        </x:is>
      </x:c>
      <x:c r="G51" s="36" t="n"/>
      <x:c r="H51" s="37" t="inlineStr">
        <x:is>
          <x:t xml:space="preserve">Pe. Weber (volumes) · vol. 24</x:t>
        </x:is>
      </x:c>
      <x:c r="I51" s="37" t="inlineStr">
        <x:is>
          <x:t xml:space="preserve">Canto dos volumes</x:t>
        </x:is>
      </x:c>
      <x:c r="J51" s="38" t="inlineStr">
        <x:is>
          <x:t xml:space="preserve">abrir partitura</x:t>
        </x:is>
      </x:c>
    </x:row>
    <x:row r="52" s="29" customFormat="1" ht="23.850000381469727" customHeight="1">
      <x:c r="A52" s="41" t="inlineStr">
        <x:is>
          <x:t xml:space="preserve">Mt 6,10</x:t>
        </x:is>
      </x:c>
      <x:c r="B52" s="34" t="inlineStr">
        <x:is>
          <x:t xml:space="preserve">Glória a Deus pelos séculos</x:t>
        </x:is>
      </x:c>
      <x:c r="C52" s="34" t="n"/>
      <x:c r="D52" s="33" t="n"/>
      <x:c r="E52" s="33" t="n"/>
      <x:c r="F52" s="33" t="inlineStr">
        <x:is>
          <x:t xml:space="preserve">Lc 11,2</x:t>
        </x:is>
      </x:c>
      <x:c r="G52" s="33" t="n"/>
      <x:c r="H52" s="34" t="inlineStr">
        <x:is>
          <x:t xml:space="preserve">Pe. Weber (volumes) · vol. 10</x:t>
        </x:is>
      </x:c>
      <x:c r="I52" s="34" t="inlineStr">
        <x:is>
          <x:t xml:space="preserve">Canto dos volumes</x:t>
        </x:is>
      </x:c>
      <x:c r="J52" s="35" t="inlineStr">
        <x:is>
          <x:t xml:space="preserve">abrir partitura</x:t>
        </x:is>
      </x:c>
    </x:row>
    <x:row r="53" s="29" customFormat="1" ht="15" customHeight="1">
      <x:c r="A53" s="42" t="inlineStr">
        <x:is>
          <x:t xml:space="preserve">Mt 6,12.14-15</x:t>
        </x:is>
      </x:c>
      <x:c r="B53" s="37" t="inlineStr">
        <x:is>
          <x:t xml:space="preserve">Perdoai-nos, ó Pai, como nós perdoamos</x:t>
        </x:is>
      </x:c>
      <x:c r="C53" s="37" t="inlineStr">
        <x:is>
          <x:t xml:space="preserve">Pai Nosso | Penitência</x:t>
        </x:is>
      </x:c>
      <x:c r="D53" s="36" t="n"/>
      <x:c r="E53" s="36" t="n"/>
      <x:c r="F53" s="36" t="inlineStr">
        <x:is>
          <x:t xml:space="preserve">Lc 11,4</x:t>
        </x:is>
      </x:c>
      <x:c r="G53" s="36" t="n"/>
      <x:c r="H53" s="37" t="inlineStr">
        <x:is>
          <x:t xml:space="preserve">Pe. Weber (volumes) · vol. 13</x:t>
        </x:is>
      </x:c>
      <x:c r="I53" s="37" t="inlineStr">
        <x:is>
          <x:t xml:space="preserve">Canto dos volumes</x:t>
        </x:is>
      </x:c>
      <x:c r="J53" s="38" t="inlineStr">
        <x:is>
          <x:t xml:space="preserve">abrir partitura</x:t>
        </x:is>
      </x:c>
    </x:row>
    <x:row r="54" s="29" customFormat="1" ht="15" customHeight="1">
      <x:c r="A54" s="41" t="inlineStr">
        <x:is>
          <x:t xml:space="preserve">Mt 6,19</x:t>
        </x:is>
      </x:c>
      <x:c r="B54" s="34" t="inlineStr">
        <x:is>
          <x:t xml:space="preserve">Ajuntai vosso tesouro</x:t>
        </x:is>
      </x:c>
      <x:c r="C54" s="34" t="inlineStr">
        <x:is>
          <x:t xml:space="preserve">18. C</x:t>
        </x:is>
      </x:c>
      <x:c r="D54" s="33" t="inlineStr">
        <x:is>
          <x:t xml:space="preserve">Sl 36</x:t>
        </x:is>
      </x:c>
      <x:c r="E54" s="33" t="n"/>
      <x:c r="F54" s="33" t="inlineStr">
        <x:is>
          <x:t xml:space="preserve">Lc 12,33</x:t>
        </x:is>
      </x:c>
      <x:c r="G54" s="33" t="n"/>
      <x:c r="H54" s="34" t="inlineStr">
        <x:is>
          <x:t xml:space="preserve">Pe. Weber</x:t>
        </x:is>
      </x:c>
      <x:c r="I54" s="34" t="inlineStr">
        <x:is>
          <x:t xml:space="preserve">Canto do Evangelho</x:t>
        </x:is>
      </x:c>
      <x:c r="J54" s="35" t="inlineStr">
        <x:is>
          <x:t xml:space="preserve">abrir partitura</x:t>
        </x:is>
      </x:c>
    </x:row>
    <x:row r="55" s="29" customFormat="1" ht="23.850000381469727" customHeight="1">
      <x:c r="A55" s="41" t="inlineStr">
        <x:is>
          <x:t xml:space="preserve">Mt 6,20</x:t>
        </x:is>
      </x:c>
      <x:c r="B55" s="34" t="inlineStr">
        <x:is>
          <x:t xml:space="preserve">O tesouro que a traça e a ferrugem não estragam</x:t>
        </x:is>
      </x:c>
      <x:c r="C55" s="34" t="n"/>
      <x:c r="D55" s="33" t="n"/>
      <x:c r="E55" s="33" t="n"/>
      <x:c r="F55" s="33" t="inlineStr">
        <x:is>
          <x:t xml:space="preserve">Lc 12,33</x:t>
        </x:is>
      </x:c>
      <x:c r="G55" s="33" t="n"/>
      <x:c r="H55" s="34" t="inlineStr">
        <x:is>
          <x:t xml:space="preserve">Pe. Weber (volumes) · vol. 2</x:t>
        </x:is>
      </x:c>
      <x:c r="I55" s="34" t="inlineStr">
        <x:is>
          <x:t xml:space="preserve">Canto dos volumes</x:t>
        </x:is>
      </x:c>
      <x:c r="J55" s="35" t="inlineStr">
        <x:is>
          <x:t xml:space="preserve">abrir partitura</x:t>
        </x:is>
      </x:c>
    </x:row>
    <x:row r="56" s="29" customFormat="1" ht="23.850000381469727" customHeight="1">
      <x:c r="A56" s="42" t="inlineStr">
        <x:is>
          <x:t xml:space="preserve">Mt 6,21</x:t>
        </x:is>
      </x:c>
      <x:c r="B56" s="37" t="inlineStr">
        <x:is>
          <x:t xml:space="preserve">Onde está o teu tesouro</x:t>
        </x:is>
      </x:c>
      <x:c r="C56" s="37" t="inlineStr">
        <x:is>
          <x:t xml:space="preserve">19. C</x:t>
        </x:is>
      </x:c>
      <x:c r="D56" s="36" t="inlineStr">
        <x:is>
          <x:t xml:space="preserve">Sl 48</x:t>
        </x:is>
      </x:c>
      <x:c r="E56" s="36" t="n"/>
      <x:c r="F56" s="36" t="inlineStr">
        <x:is>
          <x:t xml:space="preserve">Lc 12,34</x:t>
        </x:is>
      </x:c>
      <x:c r="G56" s="36" t="n"/>
      <x:c r="H56" s="37" t="inlineStr">
        <x:is>
          <x:t xml:space="preserve">Pe. Weber</x:t>
        </x:is>
      </x:c>
      <x:c r="I56" s="37" t="inlineStr">
        <x:is>
          <x:t xml:space="preserve">Canto do Evangelho</x:t>
        </x:is>
      </x:c>
      <x:c r="J56" s="38" t="inlineStr">
        <x:is>
          <x:t xml:space="preserve">abrir partitura</x:t>
        </x:is>
      </x:c>
    </x:row>
    <x:row r="57" s="29" customFormat="1" ht="23.850000381469727" customHeight="1">
      <x:c r="A57" s="41" t="inlineStr">
        <x:is>
          <x:t xml:space="preserve">Mt 6,21</x:t>
        </x:is>
      </x:c>
      <x:c r="B57" s="34" t="inlineStr">
        <x:is>
          <x:t xml:space="preserve">Onde está o teu tesouro, ali está teu coração</x:t>
        </x:is>
      </x:c>
      <x:c r="C57" s="34" t="inlineStr">
        <x:is>
          <x:t xml:space="preserve">19. C</x:t>
        </x:is>
      </x:c>
      <x:c r="D57" s="33" t="inlineStr">
        <x:is>
          <x:t xml:space="preserve">Sl 118</x:t>
        </x:is>
      </x:c>
      <x:c r="E57" s="33" t="n"/>
      <x:c r="F57" s="33" t="inlineStr">
        <x:is>
          <x:t xml:space="preserve">Lc 12,34</x:t>
        </x:is>
      </x:c>
      <x:c r="G57" s="33" t="n"/>
      <x:c r="H57" s="34" t="inlineStr">
        <x:is>
          <x:t xml:space="preserve">Abadia da Ressurreição</x:t>
        </x:is>
      </x:c>
      <x:c r="I57" s="34" t="inlineStr">
        <x:is>
          <x:t xml:space="preserve">Antífona das oferendas</x:t>
        </x:is>
      </x:c>
      <x:c r="J57" s="35" t="inlineStr">
        <x:is>
          <x:t xml:space="preserve">abrir partitura</x:t>
        </x:is>
      </x:c>
    </x:row>
    <x:row r="58" s="29" customFormat="1" ht="23.850000381469727" customHeight="1">
      <x:c r="A58" s="42" t="inlineStr">
        <x:is>
          <x:t xml:space="preserve">Mt 6,24</x:t>
        </x:is>
      </x:c>
      <x:c r="B58" s="37" t="inlineStr">
        <x:is>
          <x:t xml:space="preserve">Não podeis servir a Deus e ao dinheiro</x:t>
        </x:is>
      </x:c>
      <x:c r="C58" s="37" t="inlineStr">
        <x:is>
          <x:t xml:space="preserve">25. C</x:t>
        </x:is>
      </x:c>
      <x:c r="D58" s="36" t="inlineStr">
        <x:is>
          <x:t xml:space="preserve">Sl 48</x:t>
        </x:is>
      </x:c>
      <x:c r="E58" s="36" t="n"/>
      <x:c r="F58" s="36" t="inlineStr">
        <x:is>
          <x:t xml:space="preserve">Lc 16,13</x:t>
        </x:is>
      </x:c>
      <x:c r="G58" s="36" t="n"/>
      <x:c r="H58" s="37" t="inlineStr">
        <x:is>
          <x:t xml:space="preserve">Abadia da Ressurreição</x:t>
        </x:is>
      </x:c>
      <x:c r="I58" s="37" t="inlineStr">
        <x:is>
          <x:t xml:space="preserve">Antífona das oferendas</x:t>
        </x:is>
      </x:c>
      <x:c r="J58" s="38" t="inlineStr">
        <x:is>
          <x:t xml:space="preserve">abrir partitura</x:t>
        </x:is>
      </x:c>
    </x:row>
    <x:row r="59" s="29" customFormat="1" ht="15" customHeight="1">
      <x:c r="A59" s="41" t="inlineStr">
        <x:is>
          <x:t xml:space="preserve">Mt 6,26.30</x:t>
        </x:is>
      </x:c>
      <x:c r="B59" s="34" t="inlineStr">
        <x:is>
          <x:t xml:space="preserve">Deus Pai, que alimenta as aves do céu</x:t>
        </x:is>
      </x:c>
      <x:c r="C59" s="34" t="inlineStr">
        <x:is>
          <x:t xml:space="preserve">8. A</x:t>
        </x:is>
      </x:c>
      <x:c r="D59" s="33" t="inlineStr">
        <x:is>
          <x:t xml:space="preserve">Sl 148</x:t>
        </x:is>
      </x:c>
      <x:c r="E59" s="33" t="n"/>
      <x:c r="F59" s="33" t="inlineStr">
        <x:is>
          <x:t xml:space="preserve">Lc 12,24.28</x:t>
        </x:is>
      </x:c>
      <x:c r="G59" s="33" t="n"/>
      <x:c r="H59" s="34" t="inlineStr">
        <x:is>
          <x:t xml:space="preserve">Abadia da Ressurreição</x:t>
        </x:is>
      </x:c>
      <x:c r="I59" s="34" t="inlineStr">
        <x:is>
          <x:t xml:space="preserve">Antífona das oferendas</x:t>
        </x:is>
      </x:c>
      <x:c r="J59" s="35" t="inlineStr">
        <x:is>
          <x:t xml:space="preserve">abrir partitura</x:t>
        </x:is>
      </x:c>
    </x:row>
    <x:row r="60" s="29" customFormat="1" ht="23.850000381469727" customHeight="1">
      <x:c r="A60" s="42" t="inlineStr">
        <x:is>
          <x:t xml:space="preserve">Mt 6,26.28</x:t>
        </x:is>
      </x:c>
      <x:c r="B60" s="37" t="inlineStr">
        <x:is>
          <x:t xml:space="preserve">Espero em ti, Senhor!</x:t>
        </x:is>
      </x:c>
      <x:c r="C60" s="37" t="n"/>
      <x:c r="D60" s="36" t="n"/>
      <x:c r="E60" s="36" t="n"/>
      <x:c r="F60" s="36" t="inlineStr">
        <x:is>
          <x:t xml:space="preserve">Lc 12,24.27</x:t>
        </x:is>
      </x:c>
      <x:c r="G60" s="36" t="n"/>
      <x:c r="H60" s="37" t="inlineStr">
        <x:is>
          <x:t xml:space="preserve">Pe. Weber (volumes) · vol. 27</x:t>
        </x:is>
      </x:c>
      <x:c r="I60" s="37" t="inlineStr">
        <x:is>
          <x:t xml:space="preserve">Canto dos volumes</x:t>
        </x:is>
      </x:c>
      <x:c r="J60" s="38" t="inlineStr">
        <x:is>
          <x:t xml:space="preserve">abrir partitura</x:t>
        </x:is>
      </x:c>
    </x:row>
    <x:row r="61" s="29" customFormat="1" ht="15" customHeight="1">
      <x:c r="A61" s="41" t="inlineStr">
        <x:is>
          <x:t xml:space="preserve">Mt 6,33</x:t>
        </x:is>
      </x:c>
      <x:c r="B61" s="34" t="inlineStr">
        <x:is>
          <x:t xml:space="preserve">Buscai primeiro o Reino</x:t>
        </x:is>
      </x:c>
      <x:c r="C61" s="34" t="inlineStr">
        <x:is>
          <x:t xml:space="preserve">8. A</x:t>
        </x:is>
      </x:c>
      <x:c r="D61" s="33" t="inlineStr">
        <x:is>
          <x:t xml:space="preserve">Sl 61</x:t>
        </x:is>
      </x:c>
      <x:c r="E61" s="33" t="n"/>
      <x:c r="F61" s="33" t="inlineStr">
        <x:is>
          <x:t xml:space="preserve">Lc 12,31</x:t>
        </x:is>
      </x:c>
      <x:c r="G61" s="33" t="n"/>
      <x:c r="H61" s="34" t="inlineStr">
        <x:is>
          <x:t xml:space="preserve">Pe. Weber</x:t>
        </x:is>
      </x:c>
      <x:c r="I61" s="34" t="inlineStr">
        <x:is>
          <x:t xml:space="preserve">Canto do Evangelho</x:t>
        </x:is>
      </x:c>
      <x:c r="J61" s="35" t="inlineStr">
        <x:is>
          <x:t xml:space="preserve">abrir partitura</x:t>
        </x:is>
      </x:c>
    </x:row>
    <x:row r="62" s="29" customFormat="1" ht="23.850000381469727" customHeight="1">
      <x:c r="A62" s="42" t="inlineStr">
        <x:is>
          <x:t xml:space="preserve">Mt 6,33</x:t>
        </x:is>
      </x:c>
      <x:c r="B62" s="37" t="inlineStr">
        <x:is>
          <x:t xml:space="preserve">Buscai primeiro o Reino de Deus</x:t>
        </x:is>
      </x:c>
      <x:c r="C62" s="37" t="n"/>
      <x:c r="D62" s="36" t="n"/>
      <x:c r="E62" s="36" t="n"/>
      <x:c r="F62" s="36" t="inlineStr">
        <x:is>
          <x:t xml:space="preserve">Lc 12,31</x:t>
        </x:is>
      </x:c>
      <x:c r="G62" s="36" t="n"/>
      <x:c r="H62" s="37" t="inlineStr">
        <x:is>
          <x:t xml:space="preserve">Pe. Weber (volumes) · vol. 29</x:t>
        </x:is>
      </x:c>
      <x:c r="I62" s="37" t="inlineStr">
        <x:is>
          <x:t xml:space="preserve">Canto dos volumes</x:t>
        </x:is>
      </x:c>
      <x:c r="J62" s="38" t="inlineStr">
        <x:is>
          <x:t xml:space="preserve">abrir partitura</x:t>
        </x:is>
      </x:c>
    </x:row>
    <x:row r="63" s="29" customFormat="1" ht="23.850000381469727" customHeight="1">
      <x:c r="A63" s="41" t="inlineStr">
        <x:is>
          <x:t xml:space="preserve">Mt 7,1</x:t>
        </x:is>
      </x:c>
      <x:c r="B63" s="34" t="inlineStr">
        <x:is>
          <x:t xml:space="preserve">Perdoai e vos será perdoado</x:t>
        </x:is>
      </x:c>
      <x:c r="C63" s="34" t="inlineStr">
        <x:is>
          <x:t xml:space="preserve">7. C</x:t>
        </x:is>
      </x:c>
      <x:c r="D63" s="33" t="inlineStr">
        <x:is>
          <x:t xml:space="preserve">Sl 129</x:t>
        </x:is>
      </x:c>
      <x:c r="E63" s="33" t="inlineStr">
        <x:is>
          <x:t xml:space="preserve">Mc 4,24b</x:t>
        </x:is>
      </x:c>
      <x:c r="F63" s="33" t="inlineStr">
        <x:is>
          <x:t xml:space="preserve">Lc 6,37</x:t>
        </x:is>
      </x:c>
      <x:c r="G63" s="33" t="n"/>
      <x:c r="H63" s="34" t="inlineStr">
        <x:is>
          <x:t xml:space="preserve">Pe. Weber</x:t>
        </x:is>
      </x:c>
      <x:c r="I63" s="34" t="inlineStr">
        <x:is>
          <x:t xml:space="preserve">Canto do Evangelho</x:t>
        </x:is>
      </x:c>
      <x:c r="J63" s="35" t="inlineStr">
        <x:is>
          <x:t xml:space="preserve">abrir partitura</x:t>
        </x:is>
      </x:c>
    </x:row>
    <x:row r="64" s="29" customFormat="1" ht="15" customHeight="1">
      <x:c r="A64" s="42" t="inlineStr">
        <x:is>
          <x:t xml:space="preserve">Mt 7,7</x:t>
        </x:is>
      </x:c>
      <x:c r="B64" s="37" t="inlineStr">
        <x:is>
          <x:t xml:space="preserve">Pedi e recebereis, procurai e achareis, batei e vos será aberto</x:t>
        </x:is>
      </x:c>
      <x:c r="C64" s="37" t="inlineStr">
        <x:is>
          <x:t xml:space="preserve">17. C</x:t>
        </x:is>
      </x:c>
      <x:c r="D64" s="36" t="inlineStr">
        <x:is>
          <x:t xml:space="preserve">Sl 24</x:t>
        </x:is>
      </x:c>
      <x:c r="E64" s="36" t="n"/>
      <x:c r="F64" s="36" t="inlineStr">
        <x:is>
          <x:t xml:space="preserve">Lc 11,9</x:t>
        </x:is>
      </x:c>
      <x:c r="G64" s="36" t="n"/>
      <x:c r="H64" s="37" t="inlineStr">
        <x:is>
          <x:t xml:space="preserve">Abadia da Ressurreição</x:t>
        </x:is>
      </x:c>
      <x:c r="I64" s="37" t="inlineStr">
        <x:is>
          <x:t xml:space="preserve">Antífona das oferendas</x:t>
        </x:is>
      </x:c>
      <x:c r="J64" s="38" t="inlineStr">
        <x:is>
          <x:t xml:space="preserve">abrir partitura</x:t>
        </x:is>
      </x:c>
    </x:row>
    <x:row r="65" s="29" customFormat="1" ht="15" customHeight="1">
      <x:c r="A65" s="41" t="inlineStr">
        <x:is>
          <x:t xml:space="preserve">Mt 7,7-11</x:t>
        </x:is>
      </x:c>
      <x:c r="B65" s="34" t="inlineStr">
        <x:is>
          <x:t xml:space="preserve">Aquele que aos filhos só dá o que é bom</x:t>
        </x:is>
      </x:c>
      <x:c r="C65" s="34" t="n"/>
      <x:c r="D65" s="33" t="n"/>
      <x:c r="E65" s="33" t="n"/>
      <x:c r="F65" s="33" t="inlineStr">
        <x:is>
          <x:t xml:space="preserve">Lc 11,9-13</x:t>
        </x:is>
      </x:c>
      <x:c r="G65" s="33" t="n"/>
      <x:c r="H65" s="34" t="inlineStr">
        <x:is>
          <x:t xml:space="preserve">Pe. Weber (volumes) · vol. 25</x:t>
        </x:is>
      </x:c>
      <x:c r="I65" s="34" t="inlineStr">
        <x:is>
          <x:t xml:space="preserve">Canto dos volumes</x:t>
        </x:is>
      </x:c>
      <x:c r="J65" s="35" t="inlineStr">
        <x:is>
          <x:t xml:space="preserve">abrir partitura</x:t>
        </x:is>
      </x:c>
    </x:row>
    <x:row r="66" s="29" customFormat="1" ht="23.850000381469727" customHeight="1">
      <x:c r="A66" s="42" t="inlineStr">
        <x:is>
          <x:t xml:space="preserve">Mt 7,13</x:t>
        </x:is>
      </x:c>
      <x:c r="B66" s="37" t="inlineStr">
        <x:is>
          <x:t xml:space="preserve">Esforçai-vos por entrar</x:t>
        </x:is>
      </x:c>
      <x:c r="C66" s="37" t="inlineStr">
        <x:is>
          <x:t xml:space="preserve">21. C</x:t>
        </x:is>
      </x:c>
      <x:c r="D66" s="36" t="inlineStr">
        <x:is>
          <x:t xml:space="preserve">Sl 117</x:t>
        </x:is>
      </x:c>
      <x:c r="E66" s="36" t="n"/>
      <x:c r="F66" s="36" t="inlineStr">
        <x:is>
          <x:t xml:space="preserve">Lc 13,24</x:t>
        </x:is>
      </x:c>
      <x:c r="G66" s="36" t="n"/>
      <x:c r="H66" s="37" t="inlineStr">
        <x:is>
          <x:t xml:space="preserve">Pe. Weber</x:t>
        </x:is>
      </x:c>
      <x:c r="I66" s="37" t="inlineStr">
        <x:is>
          <x:t xml:space="preserve">Canto do Evangelho</x:t>
        </x:is>
      </x:c>
      <x:c r="J66" s="38" t="inlineStr">
        <x:is>
          <x:t xml:space="preserve">abrir partitura</x:t>
        </x:is>
      </x:c>
    </x:row>
    <x:row r="67" s="29" customFormat="1" ht="15" customHeight="1">
      <x:c r="A67" s="41" t="inlineStr">
        <x:is>
          <x:t xml:space="preserve">Mt 7,17</x:t>
        </x:is>
      </x:c>
      <x:c r="B67" s="34" t="inlineStr">
        <x:is>
          <x:t xml:space="preserve">A boa árvore</x:t>
        </x:is>
      </x:c>
      <x:c r="C67" s="34" t="inlineStr">
        <x:is>
          <x:t xml:space="preserve">8. C</x:t>
        </x:is>
      </x:c>
      <x:c r="D67" s="33" t="inlineStr">
        <x:is>
          <x:t xml:space="preserve">Sl 1</x:t>
        </x:is>
      </x:c>
      <x:c r="E67" s="40" t="inlineStr">
        <x:is>
          <x:t xml:space="preserve">Mc 3,33</x:t>
        </x:is>
      </x:c>
      <x:c r="F67" s="33" t="inlineStr">
        <x:is>
          <x:t xml:space="preserve">Lc 6,43</x:t>
        </x:is>
      </x:c>
      <x:c r="G67" s="33" t="n"/>
      <x:c r="H67" s="34" t="inlineStr">
        <x:is>
          <x:t xml:space="preserve">Pe. Weber</x:t>
        </x:is>
      </x:c>
      <x:c r="I67" s="34" t="inlineStr">
        <x:is>
          <x:t xml:space="preserve">Canto do Evangelho</x:t>
        </x:is>
      </x:c>
      <x:c r="J67" s="35" t="inlineStr">
        <x:is>
          <x:t xml:space="preserve">abrir partitura</x:t>
        </x:is>
      </x:c>
    </x:row>
    <x:row r="68" s="29" customFormat="1" ht="23.850000381469727" customHeight="1">
      <x:c r="A68" s="42" t="inlineStr">
        <x:is>
          <x:t xml:space="preserve">Mt 7,18</x:t>
        </x:is>
      </x:c>
      <x:c r="B68" s="37" t="inlineStr">
        <x:is>
          <x:t xml:space="preserve">A boa árvore não pode dar maus frutos</x:t>
        </x:is>
      </x:c>
      <x:c r="C68" s="37" t="inlineStr">
        <x:is>
          <x:t xml:space="preserve">8. C</x:t>
        </x:is>
      </x:c>
      <x:c r="D68" s="36" t="inlineStr">
        <x:is>
          <x:t xml:space="preserve">AT 42</x:t>
        </x:is>
      </x:c>
      <x:c r="E68" s="36" t="n"/>
      <x:c r="F68" s="36" t="inlineStr">
        <x:is>
          <x:t xml:space="preserve">Lc 6,43</x:t>
        </x:is>
      </x:c>
      <x:c r="G68" s="36" t="n"/>
      <x:c r="H68" s="37" t="inlineStr">
        <x:is>
          <x:t xml:space="preserve">Abadia da Ressurreição</x:t>
        </x:is>
      </x:c>
      <x:c r="I68" s="37" t="inlineStr">
        <x:is>
          <x:t xml:space="preserve">Antífona das oferendas</x:t>
        </x:is>
      </x:c>
      <x:c r="J68" s="38" t="inlineStr">
        <x:is>
          <x:t xml:space="preserve">abrir partitura</x:t>
        </x:is>
      </x:c>
    </x:row>
    <x:row r="69" s="29" customFormat="1" ht="23.850000381469727" customHeight="1">
      <x:c r="A69" s="41" t="inlineStr">
        <x:is>
          <x:t xml:space="preserve">Mt 7,21</x:t>
        </x:is>
      </x:c>
      <x:c r="B69" s="34" t="inlineStr">
        <x:is>
          <x:t xml:space="preserve">Não é aquele que me diz</x:t>
        </x:is>
      </x:c>
      <x:c r="C69" s="34" t="inlineStr">
        <x:is>
          <x:t xml:space="preserve">9. A</x:t>
        </x:is>
      </x:c>
      <x:c r="D69" s="33" t="inlineStr">
        <x:is>
          <x:t xml:space="preserve">Sl 30</x:t>
        </x:is>
      </x:c>
      <x:c r="E69" s="33" t="n"/>
      <x:c r="F69" s="33" t="inlineStr">
        <x:is>
          <x:t xml:space="preserve">Lc 6,46</x:t>
        </x:is>
      </x:c>
      <x:c r="G69" s="33" t="n"/>
      <x:c r="H69" s="34" t="inlineStr">
        <x:is>
          <x:t xml:space="preserve">Pe. Weber</x:t>
        </x:is>
      </x:c>
      <x:c r="I69" s="34" t="inlineStr">
        <x:is>
          <x:t xml:space="preserve">Canto do Evangelho</x:t>
        </x:is>
      </x:c>
      <x:c r="J69" s="35" t="inlineStr">
        <x:is>
          <x:t xml:space="preserve">abrir partitura</x:t>
        </x:is>
      </x:c>
    </x:row>
    <x:row r="70" s="29" customFormat="1" ht="23.850000381469727" customHeight="1">
      <x:c r="A70" s="42" t="inlineStr">
        <x:is>
          <x:t xml:space="preserve">Mt 7,21</x:t>
        </x:is>
      </x:c>
      <x:c r="B70" s="37" t="inlineStr">
        <x:is>
          <x:t xml:space="preserve">Não é aquele que me diz: Senhor, Senhor!</x:t>
        </x:is>
      </x:c>
      <x:c r="C70" s="37" t="inlineStr">
        <x:is>
          <x:t xml:space="preserve">26. A</x:t>
        </x:is>
      </x:c>
      <x:c r="D70" s="36" t="inlineStr">
        <x:is>
          <x:t xml:space="preserve">Sl 39</x:t>
        </x:is>
      </x:c>
      <x:c r="E70" s="36" t="n"/>
      <x:c r="F70" s="36" t="inlineStr">
        <x:is>
          <x:t xml:space="preserve">Lc 6,46</x:t>
        </x:is>
      </x:c>
      <x:c r="G70" s="36" t="n"/>
      <x:c r="H70" s="37" t="inlineStr">
        <x:is>
          <x:t xml:space="preserve">Abadia da Ressurreição</x:t>
        </x:is>
      </x:c>
      <x:c r="I70" s="37" t="inlineStr">
        <x:is>
          <x:t xml:space="preserve">Antífona das oferendas</x:t>
        </x:is>
      </x:c>
      <x:c r="J70" s="38" t="inlineStr">
        <x:is>
          <x:t xml:space="preserve">abrir partitura</x:t>
        </x:is>
      </x:c>
    </x:row>
    <x:row r="71" s="29" customFormat="1" ht="23.850000381469727" customHeight="1">
      <x:c r="A71" s="41" t="inlineStr">
        <x:is>
          <x:t xml:space="preserve">Mt 7,24-27</x:t>
        </x:is>
      </x:c>
      <x:c r="B71" s="34" t="inlineStr">
        <x:is>
          <x:t xml:space="preserve">A casa na rocha e na areia...</x:t>
        </x:is>
      </x:c>
      <x:c r="C71" s="34" t="n"/>
      <x:c r="D71" s="33" t="n"/>
      <x:c r="E71" s="33" t="n"/>
      <x:c r="F71" s="33" t="inlineStr">
        <x:is>
          <x:t xml:space="preserve">Lc 6,47-49</x:t>
        </x:is>
      </x:c>
      <x:c r="G71" s="33" t="n"/>
      <x:c r="H71" s="34" t="inlineStr">
        <x:is>
          <x:t xml:space="preserve">Pe. Weber (volumes) · vol. 9</x:t>
        </x:is>
      </x:c>
      <x:c r="I71" s="34" t="inlineStr">
        <x:is>
          <x:t xml:space="preserve">Canto dos volumes</x:t>
        </x:is>
      </x:c>
      <x:c r="J71" s="35" t="inlineStr">
        <x:is>
          <x:t xml:space="preserve">abrir partitura</x:t>
        </x:is>
      </x:c>
    </x:row>
    <x:row r="72" s="29" customFormat="1" ht="15" customHeight="1">
      <x:c r="A72" s="42" t="inlineStr">
        <x:is>
          <x:t xml:space="preserve">Mt 7,24-27</x:t>
        </x:is>
      </x:c>
      <x:c r="B72" s="37" t="inlineStr">
        <x:is>
          <x:t xml:space="preserve">Quem ouve minhas palavras e as pratica</x:t>
        </x:is>
      </x:c>
      <x:c r="C72" s="37" t="n"/>
      <x:c r="D72" s="36" t="n"/>
      <x:c r="E72" s="36" t="n"/>
      <x:c r="F72" s="36" t="inlineStr">
        <x:is>
          <x:t xml:space="preserve">Lc 6,47-49</x:t>
        </x:is>
      </x:c>
      <x:c r="G72" s="36" t="n"/>
      <x:c r="H72" s="37" t="inlineStr">
        <x:is>
          <x:t xml:space="preserve">Pe. Weber (volumes) · vol. 25</x:t>
        </x:is>
      </x:c>
      <x:c r="I72" s="37" t="inlineStr">
        <x:is>
          <x:t xml:space="preserve">Canto dos volumes</x:t>
        </x:is>
      </x:c>
      <x:c r="J72" s="38" t="inlineStr">
        <x:is>
          <x:t xml:space="preserve">abrir partitura</x:t>
        </x:is>
      </x:c>
    </x:row>
    <x:row r="73" s="29" customFormat="1" ht="23.850000381469727" customHeight="1">
      <x:c r="A73" s="41" t="inlineStr">
        <x:is>
          <x:t xml:space="preserve">Mt 7,26</x:t>
        </x:is>
      </x:c>
      <x:c r="B73" s="34" t="inlineStr">
        <x:is>
          <x:t xml:space="preserve">Quem ouve as minhas palavras e não as põe em prática</x:t>
        </x:is>
      </x:c>
      <x:c r="C73" s="34" t="inlineStr">
        <x:is>
          <x:t xml:space="preserve">9. A</x:t>
        </x:is>
      </x:c>
      <x:c r="D73" s="33" t="inlineStr">
        <x:is>
          <x:t xml:space="preserve">Sl 18</x:t>
        </x:is>
      </x:c>
      <x:c r="E73" s="33" t="n"/>
      <x:c r="F73" s="33" t="inlineStr">
        <x:is>
          <x:t xml:space="preserve">Lc 6,49</x:t>
        </x:is>
      </x:c>
      <x:c r="G73" s="33" t="n"/>
      <x:c r="H73" s="34" t="inlineStr">
        <x:is>
          <x:t xml:space="preserve">Abadia da Ressurreição</x:t>
        </x:is>
      </x:c>
      <x:c r="I73" s="34" t="inlineStr">
        <x:is>
          <x:t xml:space="preserve">Antífona das oferendas</x:t>
        </x:is>
      </x:c>
      <x:c r="J73" s="35" t="inlineStr">
        <x:is>
          <x:t xml:space="preserve">abrir partitura</x:t>
        </x:is>
      </x:c>
    </x:row>
    <x:row r="74" s="29" customFormat="1" ht="15" customHeight="1">
      <x:c r="A74" s="42" t="inlineStr">
        <x:is>
          <x:t xml:space="preserve">Mt 8,2</x:t>
        </x:is>
      </x:c>
      <x:c r="B74" s="37" t="inlineStr">
        <x:is>
          <x:t xml:space="preserve">Se queres, Senhor</x:t>
        </x:is>
      </x:c>
      <x:c r="C74" s="37" t="inlineStr">
        <x:is>
          <x:t xml:space="preserve">6. B</x:t>
        </x:is>
      </x:c>
      <x:c r="D74" s="36" t="inlineStr">
        <x:is>
          <x:t xml:space="preserve">Sl 30</x:t>
        </x:is>
      </x:c>
      <x:c r="E74" s="36" t="inlineStr">
        <x:is>
          <x:t xml:space="preserve">Mc 1,40</x:t>
        </x:is>
      </x:c>
      <x:c r="F74" s="36" t="inlineStr">
        <x:is>
          <x:t xml:space="preserve">Lc 5,12</x:t>
        </x:is>
      </x:c>
      <x:c r="G74" s="36" t="n"/>
      <x:c r="H74" s="37" t="inlineStr">
        <x:is>
          <x:t xml:space="preserve">Pe. Weber</x:t>
        </x:is>
      </x:c>
      <x:c r="I74" s="37" t="inlineStr">
        <x:is>
          <x:t xml:space="preserve">Canto do Evangelho</x:t>
        </x:is>
      </x:c>
      <x:c r="J74" s="38" t="inlineStr">
        <x:is>
          <x:t xml:space="preserve">abrir partitura</x:t>
        </x:is>
      </x:c>
    </x:row>
    <x:row r="75" s="29" customFormat="1" ht="23.850000381469727" customHeight="1">
      <x:c r="A75" s="41" t="inlineStr">
        <x:is>
          <x:t xml:space="preserve">Mt 8,2-3</x:t>
        </x:is>
      </x:c>
      <x:c r="B75" s="34" t="inlineStr">
        <x:is>
          <x:t xml:space="preserve">Se queres, ó Senhor, tu podes me curar</x:t>
        </x:is>
      </x:c>
      <x:c r="C75" s="34" t="inlineStr">
        <x:is>
          <x:t xml:space="preserve">6. B</x:t>
        </x:is>
      </x:c>
      <x:c r="D75" s="33" t="inlineStr">
        <x:is>
          <x:t xml:space="preserve">Sl 91</x:t>
        </x:is>
      </x:c>
      <x:c r="E75" s="33" t="inlineStr">
        <x:is>
          <x:t xml:space="preserve">Mc 1,40-41</x:t>
        </x:is>
      </x:c>
      <x:c r="F75" s="33" t="inlineStr">
        <x:is>
          <x:t xml:space="preserve">Lc 5,12-13</x:t>
        </x:is>
      </x:c>
      <x:c r="G75" s="33" t="n"/>
      <x:c r="H75" s="34" t="inlineStr">
        <x:is>
          <x:t xml:space="preserve">Abadia da Ressurreição</x:t>
        </x:is>
      </x:c>
      <x:c r="I75" s="34" t="inlineStr">
        <x:is>
          <x:t xml:space="preserve">Antífona das oferendas</x:t>
        </x:is>
      </x:c>
      <x:c r="J75" s="35" t="inlineStr">
        <x:is>
          <x:t xml:space="preserve">abrir partitura</x:t>
        </x:is>
      </x:c>
    </x:row>
    <x:row r="76" s="29" customFormat="1" ht="23.850000381469727" customHeight="1">
      <x:c r="A76" s="43" t="inlineStr">
        <x:is>
          <x:t xml:space="preserve">Mt 8,8</x:t>
        </x:is>
      </x:c>
      <x:c r="B76" s="37" t="inlineStr">
        <x:is>
          <x:t xml:space="preserve">Senhor, eu não sou digno</x:t>
        </x:is>
      </x:c>
      <x:c r="C76" s="37" t="inlineStr">
        <x:is>
          <x:t xml:space="preserve">9. C</x:t>
        </x:is>
      </x:c>
      <x:c r="D76" s="36" t="inlineStr">
        <x:is>
          <x:t xml:space="preserve">Sl 141</x:t>
        </x:is>
      </x:c>
      <x:c r="E76" s="36" t="n"/>
      <x:c r="F76" s="36" t="inlineStr">
        <x:is>
          <x:t xml:space="preserve">Lc 7,6</x:t>
        </x:is>
      </x:c>
      <x:c r="G76" s="36" t="n"/>
      <x:c r="H76" s="37" t="inlineStr">
        <x:is>
          <x:t xml:space="preserve">Pe. Weber</x:t>
        </x:is>
      </x:c>
      <x:c r="I76" s="37" t="inlineStr">
        <x:is>
          <x:t xml:space="preserve">Canto do Evangelho</x:t>
        </x:is>
      </x:c>
      <x:c r="J76" s="38" t="inlineStr">
        <x:is>
          <x:t xml:space="preserve">abrir partitura</x:t>
        </x:is>
      </x:c>
    </x:row>
    <x:row r="77" s="29" customFormat="1" ht="15" customHeight="1">
      <x:c r="A77" s="41" t="inlineStr">
        <x:is>
          <x:t xml:space="preserve">Mt 8,8</x:t>
        </x:is>
      </x:c>
      <x:c r="B77" s="34" t="inlineStr">
        <x:is>
          <x:t xml:space="preserve">Senhor, eu não sou digno que entreis em minha casa</x:t>
        </x:is>
      </x:c>
      <x:c r="C77" s="34" t="inlineStr">
        <x:is>
          <x:t xml:space="preserve">9. C</x:t>
        </x:is>
      </x:c>
      <x:c r="D77" s="33" t="inlineStr">
        <x:is>
          <x:t xml:space="preserve">Sl 111</x:t>
        </x:is>
      </x:c>
      <x:c r="E77" s="33" t="n"/>
      <x:c r="F77" s="33" t="inlineStr">
        <x:is>
          <x:t xml:space="preserve">Lc 7,6-7</x:t>
        </x:is>
      </x:c>
      <x:c r="G77" s="33" t="n"/>
      <x:c r="H77" s="34" t="inlineStr">
        <x:is>
          <x:t xml:space="preserve">Abadia da Ressurreição</x:t>
        </x:is>
      </x:c>
      <x:c r="I77" s="34" t="inlineStr">
        <x:is>
          <x:t xml:space="preserve">Antífona das oferendas</x:t>
        </x:is>
      </x:c>
      <x:c r="J77" s="35" t="inlineStr">
        <x:is>
          <x:t xml:space="preserve">abrir partitura</x:t>
        </x:is>
      </x:c>
    </x:row>
    <x:row r="78" s="29" customFormat="1" ht="15" customHeight="1">
      <x:c r="A78" s="42" t="inlineStr">
        <x:is>
          <x:t xml:space="preserve">Mt 8,11</x:t>
        </x:is>
      </x:c>
      <x:c r="B78" s="37" t="inlineStr">
        <x:is>
          <x:t xml:space="preserve">Virão muitos do Oriente e do Ocidente sentar-se à mesa do Reino</x:t>
        </x:is>
      </x:c>
      <x:c r="C78" s="37" t="inlineStr">
        <x:is>
          <x:t xml:space="preserve">21. C</x:t>
        </x:is>
      </x:c>
      <x:c r="D78" s="36" t="inlineStr">
        <x:is>
          <x:t xml:space="preserve">Sl 95</x:t>
        </x:is>
      </x:c>
      <x:c r="E78" s="36" t="n"/>
      <x:c r="F78" s="36" t="inlineStr">
        <x:is>
          <x:t xml:space="preserve">Lc 13,29</x:t>
        </x:is>
      </x:c>
      <x:c r="G78" s="36" t="n"/>
      <x:c r="H78" s="37" t="inlineStr">
        <x:is>
          <x:t xml:space="preserve">Abadia da Ressurreição</x:t>
        </x:is>
      </x:c>
      <x:c r="I78" s="37" t="inlineStr">
        <x:is>
          <x:t xml:space="preserve">Antífona das oferendas</x:t>
        </x:is>
      </x:c>
      <x:c r="J78" s="38" t="inlineStr">
        <x:is>
          <x:t xml:space="preserve">abrir partitura</x:t>
        </x:is>
      </x:c>
    </x:row>
    <x:row r="79" s="29" customFormat="1" ht="23.850000381469727" customHeight="1">
      <x:c r="A79" s="41" t="inlineStr">
        <x:is>
          <x:t xml:space="preserve">Mt 8,22</x:t>
        </x:is>
      </x:c>
      <x:c r="B79" s="34" t="inlineStr">
        <x:is>
          <x:t xml:space="preserve">Deixa que os mortos enterrem seus mortos</x:t>
        </x:is>
      </x:c>
      <x:c r="C79" s="34" t="inlineStr">
        <x:is>
          <x:t xml:space="preserve">13. C</x:t>
        </x:is>
      </x:c>
      <x:c r="D79" s="33" t="inlineStr">
        <x:is>
          <x:t xml:space="preserve">Sl 15</x:t>
        </x:is>
      </x:c>
      <x:c r="E79" s="33" t="n"/>
      <x:c r="F79" s="33" t="inlineStr">
        <x:is>
          <x:t xml:space="preserve">Lc 9,60</x:t>
        </x:is>
      </x:c>
      <x:c r="G79" s="33" t="n"/>
      <x:c r="H79" s="34" t="inlineStr">
        <x:is>
          <x:t xml:space="preserve">Pe. Weber</x:t>
        </x:is>
      </x:c>
      <x:c r="I79" s="34" t="inlineStr">
        <x:is>
          <x:t xml:space="preserve">Canto do Evangelho</x:t>
        </x:is>
      </x:c>
      <x:c r="J79" s="35" t="inlineStr">
        <x:is>
          <x:t xml:space="preserve">abrir partitura</x:t>
        </x:is>
      </x:c>
    </x:row>
    <x:row r="80" s="29" customFormat="1" ht="15" customHeight="1">
      <x:c r="A80" s="42" t="inlineStr">
        <x:is>
          <x:t xml:space="preserve">Mt 8,27</x:t>
        </x:is>
      </x:c>
      <x:c r="B80" s="37" t="inlineStr">
        <x:is>
          <x:t xml:space="preserve">Quem é este?</x:t>
        </x:is>
      </x:c>
      <x:c r="C80" s="37" t="inlineStr">
        <x:is>
          <x:t xml:space="preserve">12. B</x:t>
        </x:is>
      </x:c>
      <x:c r="D80" s="36" t="inlineStr">
        <x:is>
          <x:t xml:space="preserve">Sl 106</x:t>
        </x:is>
      </x:c>
      <x:c r="E80" s="36" t="inlineStr">
        <x:is>
          <x:t xml:space="preserve">Mc 4,41</x:t>
        </x:is>
      </x:c>
      <x:c r="F80" s="36" t="inlineStr">
        <x:is>
          <x:t xml:space="preserve">Lc 8,25</x:t>
        </x:is>
      </x:c>
      <x:c r="G80" s="36" t="n"/>
      <x:c r="H80" s="37" t="inlineStr">
        <x:is>
          <x:t xml:space="preserve">Pe. Weber</x:t>
        </x:is>
      </x:c>
      <x:c r="I80" s="37" t="inlineStr">
        <x:is>
          <x:t xml:space="preserve">Canto do Evangelho</x:t>
        </x:is>
      </x:c>
      <x:c r="J80" s="38" t="inlineStr">
        <x:is>
          <x:t xml:space="preserve">abrir partitura</x:t>
        </x:is>
      </x:c>
    </x:row>
    <x:row r="81" s="29" customFormat="1" ht="15" customHeight="1">
      <x:c r="A81" s="41" t="inlineStr">
        <x:is>
          <x:t xml:space="preserve">Mt 8,27</x:t>
        </x:is>
      </x:c>
      <x:c r="B81" s="34" t="inlineStr">
        <x:is>
          <x:t xml:space="preserve">Quem é este? Até o vento e o mar lhe obedecem!</x:t>
        </x:is>
      </x:c>
      <x:c r="C81" s="34" t="inlineStr">
        <x:is>
          <x:t xml:space="preserve">12. B</x:t>
        </x:is>
      </x:c>
      <x:c r="D81" s="33" t="inlineStr">
        <x:is>
          <x:t xml:space="preserve">Sl 106</x:t>
        </x:is>
      </x:c>
      <x:c r="E81" s="33" t="inlineStr">
        <x:is>
          <x:t xml:space="preserve">Mc 4,41</x:t>
        </x:is>
      </x:c>
      <x:c r="F81" s="33" t="inlineStr">
        <x:is>
          <x:t xml:space="preserve">Lc 8,25</x:t>
        </x:is>
      </x:c>
      <x:c r="G81" s="33" t="n"/>
      <x:c r="H81" s="34" t="inlineStr">
        <x:is>
          <x:t xml:space="preserve">Abadia da Ressurreição</x:t>
        </x:is>
      </x:c>
      <x:c r="I81" s="34" t="inlineStr">
        <x:is>
          <x:t xml:space="preserve">Antífona das oferendas</x:t>
        </x:is>
      </x:c>
      <x:c r="J81" s="35" t="inlineStr">
        <x:is>
          <x:t xml:space="preserve">abrir partitura</x:t>
        </x:is>
      </x:c>
    </x:row>
    <x:row r="82" s="29" customFormat="1" ht="23.850000381469727" customHeight="1">
      <x:c r="A82" s="42" t="inlineStr">
        <x:is>
          <x:t xml:space="preserve">Mt 9,6</x:t>
        </x:is>
      </x:c>
      <x:c r="B82" s="37" t="inlineStr">
        <x:is>
          <x:t xml:space="preserve">Eu te ordeno, levanta-te</x:t>
        </x:is>
      </x:c>
      <x:c r="C82" s="37" t="inlineStr">
        <x:is>
          <x:t xml:space="preserve">7. B</x:t>
        </x:is>
      </x:c>
      <x:c r="D82" s="36" t="inlineStr">
        <x:is>
          <x:t xml:space="preserve">Sl 120</x:t>
        </x:is>
      </x:c>
      <x:c r="E82" s="36" t="inlineStr">
        <x:is>
          <x:t xml:space="preserve">Mc 2,11</x:t>
        </x:is>
      </x:c>
      <x:c r="F82" s="36" t="inlineStr">
        <x:is>
          <x:t xml:space="preserve">Lc 5,24</x:t>
        </x:is>
      </x:c>
      <x:c r="G82" s="36" t="n"/>
      <x:c r="H82" s="37" t="inlineStr">
        <x:is>
          <x:t xml:space="preserve">Pe. Weber</x:t>
        </x:is>
      </x:c>
      <x:c r="I82" s="37" t="inlineStr">
        <x:is>
          <x:t xml:space="preserve">Canto do Evangelho</x:t>
        </x:is>
      </x:c>
      <x:c r="J82" s="38" t="inlineStr">
        <x:is>
          <x:t xml:space="preserve">abrir partitura</x:t>
        </x:is>
      </x:c>
    </x:row>
    <x:row r="83" s="29" customFormat="1" ht="15" customHeight="1">
      <x:c r="A83" s="41" t="inlineStr">
        <x:is>
          <x:t xml:space="preserve">Mt 9,13</x:t>
        </x:is>
      </x:c>
      <x:c r="B83" s="34" t="inlineStr">
        <x:is>
          <x:t xml:space="preserve">Misericórdia é o que eu quero</x:t>
        </x:is>
      </x:c>
      <x:c r="C83" s="34" t="inlineStr">
        <x:is>
          <x:t xml:space="preserve">10. A</x:t>
        </x:is>
      </x:c>
      <x:c r="D83" s="33" t="inlineStr">
        <x:is>
          <x:t xml:space="preserve">Sl 142</x:t>
        </x:is>
      </x:c>
      <x:c r="E83" s="33" t="inlineStr">
        <x:is>
          <x:t xml:space="preserve">Mc 2,17</x:t>
        </x:is>
      </x:c>
      <x:c r="F83" s="33" t="inlineStr">
        <x:is>
          <x:t xml:space="preserve">Lc 5,32</x:t>
        </x:is>
      </x:c>
      <x:c r="G83" s="33" t="n"/>
      <x:c r="H83" s="34" t="inlineStr">
        <x:is>
          <x:t xml:space="preserve">Pe. Weber</x:t>
        </x:is>
      </x:c>
      <x:c r="I83" s="34" t="inlineStr">
        <x:is>
          <x:t xml:space="preserve">Canto do Evangelho</x:t>
        </x:is>
      </x:c>
      <x:c r="J83" s="35" t="inlineStr">
        <x:is>
          <x:t xml:space="preserve">abrir partitura</x:t>
        </x:is>
      </x:c>
    </x:row>
    <x:row r="84" s="29" customFormat="1" ht="23.850000381469727" customHeight="1">
      <x:c r="A84" s="42" t="inlineStr">
        <x:is>
          <x:t xml:space="preserve">Mt 9,13</x:t>
        </x:is>
      </x:c>
      <x:c r="B84" s="37" t="inlineStr">
        <x:is>
          <x:t xml:space="preserve">Eu quero a misericórdia e não o sacrifício</x:t>
        </x:is>
      </x:c>
      <x:c r="C84" s="37" t="inlineStr">
        <x:is>
          <x:t xml:space="preserve">10. A</x:t>
        </x:is>
      </x:c>
      <x:c r="D84" s="36" t="inlineStr">
        <x:is>
          <x:t xml:space="preserve">Ez 36 (AT 45)</x:t>
        </x:is>
      </x:c>
      <x:c r="E84" s="36" t="inlineStr">
        <x:is>
          <x:t xml:space="preserve">Mc 2,17</x:t>
        </x:is>
      </x:c>
      <x:c r="F84" s="36" t="inlineStr">
        <x:is>
          <x:t xml:space="preserve">Lc 5,32</x:t>
        </x:is>
      </x:c>
      <x:c r="G84" s="36" t="n"/>
      <x:c r="H84" s="37" t="inlineStr">
        <x:is>
          <x:t xml:space="preserve">Abadia da Ressurreição</x:t>
        </x:is>
      </x:c>
      <x:c r="I84" s="37" t="inlineStr">
        <x:is>
          <x:t xml:space="preserve">Antífona das oferendas</x:t>
        </x:is>
      </x:c>
      <x:c r="J84" s="38" t="inlineStr">
        <x:is>
          <x:t xml:space="preserve">abrir partitura</x:t>
        </x:is>
      </x:c>
    </x:row>
    <x:row r="85" s="29" customFormat="1" ht="23.850000381469727" customHeight="1">
      <x:c r="A85" s="41" t="inlineStr">
        <x:is>
          <x:t xml:space="preserve">Mt 9,13</x:t>
        </x:is>
      </x:c>
      <x:c r="B85" s="34" t="inlineStr">
        <x:is>
          <x:t xml:space="preserve">Misericórdia, sim; sacrifício, não!</x:t>
        </x:is>
      </x:c>
      <x:c r="C85" s="34" t="n"/>
      <x:c r="D85" s="33" t="n"/>
      <x:c r="E85" s="33" t="n"/>
      <x:c r="F85" s="33" t="n"/>
      <x:c r="G85" s="33" t="n"/>
      <x:c r="H85" s="34" t="inlineStr">
        <x:is>
          <x:t xml:space="preserve">Pe. Weber (volumes) · vol. 2</x:t>
        </x:is>
      </x:c>
      <x:c r="I85" s="34" t="inlineStr">
        <x:is>
          <x:t xml:space="preserve">Canto dos volumes</x:t>
        </x:is>
      </x:c>
      <x:c r="J85" s="35" t="inlineStr">
        <x:is>
          <x:t xml:space="preserve">abrir partitura</x:t>
        </x:is>
      </x:c>
    </x:row>
    <x:row r="86" s="29" customFormat="1" ht="15" customHeight="1">
      <x:c r="A86" s="41" t="inlineStr">
        <x:is>
          <x:t xml:space="preserve">Mt 9,16</x:t>
        </x:is>
      </x:c>
      <x:c r="B86" s="34" t="inlineStr">
        <x:is>
          <x:t xml:space="preserve">Ninguém põe remendo velho</x:t>
        </x:is>
      </x:c>
      <x:c r="C86" s="34" t="inlineStr">
        <x:is>
          <x:t xml:space="preserve">8. B</x:t>
        </x:is>
      </x:c>
      <x:c r="D86" s="33" t="inlineStr">
        <x:is>
          <x:t xml:space="preserve">Sl 19</x:t>
        </x:is>
      </x:c>
      <x:c r="E86" s="33" t="inlineStr">
        <x:is>
          <x:t xml:space="preserve">Mc 2,21</x:t>
        </x:is>
      </x:c>
      <x:c r="F86" s="33" t="inlineStr">
        <x:is>
          <x:t xml:space="preserve">Lc 5,36</x:t>
        </x:is>
      </x:c>
      <x:c r="G86" s="33" t="n"/>
      <x:c r="H86" s="34" t="inlineStr">
        <x:is>
          <x:t xml:space="preserve">Pe. Weber</x:t>
        </x:is>
      </x:c>
      <x:c r="I86" s="34" t="inlineStr">
        <x:is>
          <x:t xml:space="preserve">Canto do Evangelho</x:t>
        </x:is>
      </x:c>
      <x:c r="J86" s="35" t="inlineStr">
        <x:is>
          <x:t xml:space="preserve">abrir partitura</x:t>
        </x:is>
      </x:c>
    </x:row>
    <x:row r="87" s="29" customFormat="1" ht="15" customHeight="1">
      <x:c r="A87" s="42" t="inlineStr">
        <x:is>
          <x:t xml:space="preserve">Mt 9,17</x:t>
        </x:is>
      </x:c>
      <x:c r="B87" s="37" t="inlineStr">
        <x:is>
          <x:t xml:space="preserve">Não se põe vinho novo em odres velhos</x:t>
        </x:is>
      </x:c>
      <x:c r="C87" s="37" t="inlineStr">
        <x:is>
          <x:t xml:space="preserve">8. B</x:t>
        </x:is>
      </x:c>
      <x:c r="D87" s="36" t="inlineStr">
        <x:is>
          <x:t xml:space="preserve">Sl 148</x:t>
        </x:is>
      </x:c>
      <x:c r="E87" s="36" t="inlineStr">
        <x:is>
          <x:t xml:space="preserve">Mc 2,22</x:t>
        </x:is>
      </x:c>
      <x:c r="F87" s="36" t="inlineStr">
        <x:is>
          <x:t xml:space="preserve">Lc 5,37-38</x:t>
        </x:is>
      </x:c>
      <x:c r="G87" s="36" t="n"/>
      <x:c r="H87" s="37" t="inlineStr">
        <x:is>
          <x:t xml:space="preserve">Abadia da Ressurreição</x:t>
        </x:is>
      </x:c>
      <x:c r="I87" s="37" t="inlineStr">
        <x:is>
          <x:t xml:space="preserve">Antífona das oferendas</x:t>
        </x:is>
      </x:c>
      <x:c r="J87" s="38" t="inlineStr">
        <x:is>
          <x:t xml:space="preserve">abrir partitura</x:t>
        </x:is>
      </x:c>
    </x:row>
    <x:row r="88" s="29" customFormat="1" ht="15" customHeight="1">
      <x:c r="A88" s="41" t="inlineStr">
        <x:is>
          <x:t xml:space="preserve">Mt 9,24-25</x:t>
        </x:is>
      </x:c>
      <x:c r="B88" s="34" t="inlineStr">
        <x:is>
          <x:t xml:space="preserve">A criança não morreu, está dormindo</x:t>
        </x:is>
      </x:c>
      <x:c r="C88" s="34" t="inlineStr">
        <x:is>
          <x:t xml:space="preserve">13. B</x:t>
        </x:is>
      </x:c>
      <x:c r="D88" s="33" t="inlineStr">
        <x:is>
          <x:t xml:space="preserve">Sl 9</x:t>
        </x:is>
      </x:c>
      <x:c r="E88" s="33" t="inlineStr">
        <x:is>
          <x:t xml:space="preserve">Mc 5,39.41</x:t>
        </x:is>
      </x:c>
      <x:c r="F88" s="33" t="inlineStr">
        <x:is>
          <x:t xml:space="preserve">Lc 8,52.54</x:t>
        </x:is>
      </x:c>
      <x:c r="G88" s="33" t="n"/>
      <x:c r="H88" s="34" t="inlineStr">
        <x:is>
          <x:t xml:space="preserve">Abadia da Ressurreição</x:t>
        </x:is>
      </x:c>
      <x:c r="I88" s="34" t="inlineStr">
        <x:is>
          <x:t xml:space="preserve">Antífona das oferendas</x:t>
        </x:is>
      </x:c>
      <x:c r="J88" s="35" t="inlineStr">
        <x:is>
          <x:t xml:space="preserve">abrir partitura</x:t>
        </x:is>
      </x:c>
    </x:row>
    <x:row r="89" s="29" customFormat="1" ht="23.850000381469727" customHeight="1">
      <x:c r="A89" s="42" t="inlineStr">
        <x:is>
          <x:t xml:space="preserve">Mt 9,25</x:t>
        </x:is>
      </x:c>
      <x:c r="B89" s="37" t="inlineStr">
        <x:is>
          <x:t xml:space="preserve">Menina, eu te digo</x:t>
        </x:is>
      </x:c>
      <x:c r="C89" s="37" t="inlineStr">
        <x:is>
          <x:t xml:space="preserve">13. B</x:t>
        </x:is>
      </x:c>
      <x:c r="D89" s="36" t="inlineStr">
        <x:is>
          <x:t xml:space="preserve">Sl 29</x:t>
        </x:is>
      </x:c>
      <x:c r="E89" s="36" t="inlineStr">
        <x:is>
          <x:t xml:space="preserve">Mc 5,41</x:t>
        </x:is>
      </x:c>
      <x:c r="F89" s="36" t="inlineStr">
        <x:is>
          <x:t xml:space="preserve">Lc 8,54</x:t>
        </x:is>
      </x:c>
      <x:c r="G89" s="36" t="n"/>
      <x:c r="H89" s="37" t="inlineStr">
        <x:is>
          <x:t xml:space="preserve">Pe. Weber</x:t>
        </x:is>
      </x:c>
      <x:c r="I89" s="37" t="inlineStr">
        <x:is>
          <x:t xml:space="preserve">Canto do Evangelho</x:t>
        </x:is>
      </x:c>
      <x:c r="J89" s="38" t="inlineStr">
        <x:is>
          <x:t xml:space="preserve">abrir partitura</x:t>
        </x:is>
      </x:c>
    </x:row>
    <x:row r="90" s="29" customFormat="1" ht="23.850000381469727" customHeight="1">
      <x:c r="A90" s="41" t="inlineStr">
        <x:is>
          <x:t xml:space="preserve">Mt 9,36</x:t>
        </x:is>
      </x:c>
      <x:c r="B90" s="34" t="inlineStr">
        <x:is>
          <x:t xml:space="preserve">Jesus vendo a multidão</x:t>
        </x:is>
      </x:c>
      <x:c r="C90" s="34" t="inlineStr">
        <x:is>
          <x:t xml:space="preserve">11. A</x:t>
        </x:is>
      </x:c>
      <x:c r="D90" s="33" t="inlineStr">
        <x:is>
          <x:t xml:space="preserve">Sl 22</x:t>
        </x:is>
      </x:c>
      <x:c r="E90" s="33" t="inlineStr">
        <x:is>
          <x:t xml:space="preserve">Mc 6,34</x:t>
        </x:is>
      </x:c>
      <x:c r="F90" s="33" t="n"/>
      <x:c r="G90" s="33" t="n"/>
      <x:c r="H90" s="34" t="inlineStr">
        <x:is>
          <x:t xml:space="preserve">Pe. Weber</x:t>
        </x:is>
      </x:c>
      <x:c r="I90" s="34" t="inlineStr">
        <x:is>
          <x:t xml:space="preserve">Canto do Evangelho</x:t>
        </x:is>
      </x:c>
      <x:c r="J90" s="35" t="inlineStr">
        <x:is>
          <x:t xml:space="preserve">abrir partitura</x:t>
        </x:is>
      </x:c>
    </x:row>
    <x:row r="91" s="29" customFormat="1" ht="23.850000381469727" customHeight="1">
      <x:c r="A91" s="42" t="inlineStr">
        <x:is>
          <x:t xml:space="preserve">Mt 9,36</x:t>
        </x:is>
      </x:c>
      <x:c r="B91" s="37" t="inlineStr">
        <x:is>
          <x:t xml:space="preserve">Jesus vendo a multidão</x:t>
        </x:is>
      </x:c>
      <x:c r="C91" s="37" t="inlineStr">
        <x:is>
          <x:t xml:space="preserve">16. B</x:t>
        </x:is>
      </x:c>
      <x:c r="D91" s="36" t="inlineStr">
        <x:is>
          <x:t xml:space="preserve">Sl 22</x:t>
        </x:is>
      </x:c>
      <x:c r="E91" s="36" t="inlineStr">
        <x:is>
          <x:t xml:space="preserve">Mc 6,34</x:t>
        </x:is>
      </x:c>
      <x:c r="F91" s="36" t="n"/>
      <x:c r="G91" s="36" t="n"/>
      <x:c r="H91" s="37" t="inlineStr">
        <x:is>
          <x:t xml:space="preserve">Pe. Weber</x:t>
        </x:is>
      </x:c>
      <x:c r="I91" s="37" t="inlineStr">
        <x:is>
          <x:t xml:space="preserve">Canto do Evangelho</x:t>
        </x:is>
      </x:c>
      <x:c r="J91" s="38" t="inlineStr">
        <x:is>
          <x:t xml:space="preserve">abrir partitura</x:t>
        </x:is>
      </x:c>
    </x:row>
    <x:row r="92" s="29" customFormat="1" ht="23.850000381469727" customHeight="1">
      <x:c r="A92" s="41" t="inlineStr">
        <x:is>
          <x:t xml:space="preserve">Mt 9,36</x:t>
        </x:is>
      </x:c>
      <x:c r="B92" s="34" t="inlineStr">
        <x:is>
          <x:t xml:space="preserve">Vendo aquelas multidões abatidas e cansadas</x:t>
        </x:is>
      </x:c>
      <x:c r="C92" s="34" t="inlineStr">
        <x:is>
          <x:t xml:space="preserve">11. A</x:t>
        </x:is>
      </x:c>
      <x:c r="D92" s="33" t="inlineStr">
        <x:is>
          <x:t xml:space="preserve">Sl 22</x:t>
        </x:is>
      </x:c>
      <x:c r="E92" s="33" t="inlineStr">
        <x:is>
          <x:t xml:space="preserve">Mc 6,34</x:t>
        </x:is>
      </x:c>
      <x:c r="F92" s="33" t="n"/>
      <x:c r="G92" s="33" t="n"/>
      <x:c r="H92" s="34" t="inlineStr">
        <x:is>
          <x:t xml:space="preserve">Abadia da Ressurreição</x:t>
        </x:is>
      </x:c>
      <x:c r="I92" s="34" t="inlineStr">
        <x:is>
          <x:t xml:space="preserve">Antífona das oferendas</x:t>
        </x:is>
      </x:c>
      <x:c r="J92" s="35" t="inlineStr">
        <x:is>
          <x:t xml:space="preserve">abrir partitura</x:t>
        </x:is>
      </x:c>
    </x:row>
    <x:row r="93" s="29" customFormat="1" ht="23.850000381469727" customHeight="1">
      <x:c r="A93" s="42" t="inlineStr">
        <x:is>
          <x:t xml:space="preserve">Mt 9,37-38</x:t>
        </x:is>
      </x:c>
      <x:c r="B93" s="37" t="inlineStr">
        <x:is>
          <x:t xml:space="preserve">É grande a colheita e os operários são poucos</x:t>
        </x:is>
      </x:c>
      <x:c r="C93" s="37" t="inlineStr">
        <x:is>
          <x:t xml:space="preserve">14. C</x:t>
        </x:is>
      </x:c>
      <x:c r="D93" s="36" t="inlineStr">
        <x:is>
          <x:t xml:space="preserve">Sl 118</x:t>
        </x:is>
      </x:c>
      <x:c r="E93" s="36" t="n"/>
      <x:c r="F93" s="36" t="inlineStr">
        <x:is>
          <x:t xml:space="preserve">Lc 10,2</x:t>
        </x:is>
      </x:c>
      <x:c r="G93" s="36" t="n"/>
      <x:c r="H93" s="37" t="inlineStr">
        <x:is>
          <x:t xml:space="preserve">Abadia da Ressurreição</x:t>
        </x:is>
      </x:c>
      <x:c r="I93" s="37" t="inlineStr">
        <x:is>
          <x:t xml:space="preserve">Antífona das oferendas</x:t>
        </x:is>
      </x:c>
      <x:c r="J93" s="38" t="inlineStr">
        <x:is>
          <x:t xml:space="preserve">abrir partitura</x:t>
        </x:is>
      </x:c>
    </x:row>
    <x:row r="94" s="29" customFormat="1" ht="15" customHeight="1">
      <x:c r="A94" s="41" t="inlineStr">
        <x:is>
          <x:t xml:space="preserve">Mt 9,37-38</x:t>
        </x:is>
      </x:c>
      <x:c r="B94" s="34" t="inlineStr">
        <x:is>
          <x:t xml:space="preserve">Enviai operários...</x:t>
        </x:is>
      </x:c>
      <x:c r="C94" s="34" t="n"/>
      <x:c r="D94" s="33" t="n"/>
      <x:c r="E94" s="33" t="n"/>
      <x:c r="F94" s="33" t="inlineStr">
        <x:is>
          <x:t xml:space="preserve">Lc 10,2</x:t>
        </x:is>
      </x:c>
      <x:c r="G94" s="33" t="n"/>
      <x:c r="H94" s="34" t="inlineStr">
        <x:is>
          <x:t xml:space="preserve">Pe. Weber (volumes) · vol. 9</x:t>
        </x:is>
      </x:c>
      <x:c r="I94" s="34" t="inlineStr">
        <x:is>
          <x:t xml:space="preserve">Canto dos volumes</x:t>
        </x:is>
      </x:c>
      <x:c r="J94" s="35" t="inlineStr">
        <x:is>
          <x:t xml:space="preserve">abrir partitura</x:t>
        </x:is>
      </x:c>
    </x:row>
    <x:row r="95" s="29" customFormat="1" ht="15" customHeight="1">
      <x:c r="A95" s="42" t="inlineStr">
        <x:is>
          <x:t xml:space="preserve">Mt 9,37-38</x:t>
        </x:is>
      </x:c>
      <x:c r="B95" s="37" t="inlineStr">
        <x:is>
          <x:t xml:space="preserve">A messe é tão grande, é tanto o trabalho</x:t>
        </x:is>
      </x:c>
      <x:c r="C95" s="37" t="n"/>
      <x:c r="D95" s="36" t="inlineStr">
        <x:is>
          <x:t xml:space="preserve">Sl 22</x:t>
        </x:is>
      </x:c>
      <x:c r="E95" s="36" t="n"/>
      <x:c r="F95" s="36" t="inlineStr">
        <x:is>
          <x:t xml:space="preserve">Lc 10,2</x:t>
        </x:is>
      </x:c>
      <x:c r="G95" s="36" t="n"/>
      <x:c r="H95" s="37" t="inlineStr">
        <x:is>
          <x:t xml:space="preserve">Pe. Weber (volumes) · vol. 17</x:t>
        </x:is>
      </x:c>
      <x:c r="I95" s="37" t="inlineStr">
        <x:is>
          <x:t xml:space="preserve">Canto dos volumes</x:t>
        </x:is>
      </x:c>
      <x:c r="J95" s="38" t="inlineStr">
        <x:is>
          <x:t xml:space="preserve">abrir partitura</x:t>
        </x:is>
      </x:c>
    </x:row>
    <x:row r="96" s="29" customFormat="1" ht="23.850000381469727" customHeight="1">
      <x:c r="A96" s="41" t="inlineStr">
        <x:is>
          <x:t xml:space="preserve">Mt 9,37-38</x:t>
        </x:is>
      </x:c>
      <x:c r="B96" s="34" t="inlineStr">
        <x:is>
          <x:t xml:space="preserve">Como membro dessa Igreja peregrina</x:t>
        </x:is>
      </x:c>
      <x:c r="C96" s="34" t="inlineStr">
        <x:is>
          <x:t xml:space="preserve">Messe e missão</x:t>
        </x:is>
      </x:c>
      <x:c r="D96" s="33" t="n"/>
      <x:c r="E96" s="33" t="n"/>
      <x:c r="F96" s="33" t="inlineStr">
        <x:is>
          <x:t xml:space="preserve">Lc 10,2</x:t>
        </x:is>
      </x:c>
      <x:c r="G96" s="33" t="n"/>
      <x:c r="H96" s="34" t="inlineStr">
        <x:is>
          <x:t xml:space="preserve">Pe. Weber (volumes) · vol. 28</x:t>
        </x:is>
      </x:c>
      <x:c r="I96" s="34" t="inlineStr">
        <x:is>
          <x:t xml:space="preserve">Canto dos volumes</x:t>
        </x:is>
      </x:c>
      <x:c r="J96" s="35" t="inlineStr">
        <x:is>
          <x:t xml:space="preserve">abrir partitura</x:t>
        </x:is>
      </x:c>
    </x:row>
    <x:row r="97" s="29" customFormat="1" ht="23.850000381469727" customHeight="1">
      <x:c r="A97" s="42" t="inlineStr">
        <x:is>
          <x:t xml:space="preserve">Mt 10,1</x:t>
        </x:is>
      </x:c>
      <x:c r="B97" s="37" t="inlineStr">
        <x:is>
          <x:t xml:space="preserve">Jesus chamou os seus discípulos</x:t>
        </x:is>
      </x:c>
      <x:c r="C97" s="37" t="inlineStr">
        <x:is>
          <x:t xml:space="preserve">15. B</x:t>
        </x:is>
      </x:c>
      <x:c r="D97" s="36" t="inlineStr">
        <x:is>
          <x:t xml:space="preserve">Sl 103</x:t>
        </x:is>
      </x:c>
      <x:c r="E97" s="36" t="inlineStr">
        <x:is>
          <x:t xml:space="preserve">Mc 6,7</x:t>
        </x:is>
      </x:c>
      <x:c r="F97" s="36" t="inlineStr">
        <x:is>
          <x:t xml:space="preserve">Lc 9,1</x:t>
        </x:is>
      </x:c>
      <x:c r="G97" s="36" t="n"/>
      <x:c r="H97" s="37" t="inlineStr">
        <x:is>
          <x:t xml:space="preserve">Pe. Weber</x:t>
        </x:is>
      </x:c>
      <x:c r="I97" s="37" t="inlineStr">
        <x:is>
          <x:t xml:space="preserve">Canto do Evangelho</x:t>
        </x:is>
      </x:c>
      <x:c r="J97" s="38" t="inlineStr">
        <x:is>
          <x:t xml:space="preserve">abrir partitura</x:t>
        </x:is>
      </x:c>
    </x:row>
    <x:row r="98" s="29" customFormat="1" ht="23.850000381469727" customHeight="1">
      <x:c r="A98" s="41" t="inlineStr">
        <x:is>
          <x:t xml:space="preserve">Mt 10,11</x:t>
        </x:is>
      </x:c>
      <x:c r="B98" s="34" t="inlineStr">
        <x:is>
          <x:t xml:space="preserve">Ao entrardes numa casa</x:t>
        </x:is>
      </x:c>
      <x:c r="C98" s="34" t="inlineStr">
        <x:is>
          <x:t xml:space="preserve">14. C</x:t>
        </x:is>
      </x:c>
      <x:c r="D98" s="33" t="inlineStr">
        <x:is>
          <x:t xml:space="preserve">Sl 33</x:t>
        </x:is>
      </x:c>
      <x:c r="E98" s="33" t="inlineStr">
        <x:is>
          <x:t xml:space="preserve">Mc 6,10</x:t>
        </x:is>
      </x:c>
      <x:c r="F98" s="33" t="inlineStr">
        <x:is>
          <x:t xml:space="preserve">Lc 10,5</x:t>
        </x:is>
      </x:c>
      <x:c r="G98" s="33" t="n"/>
      <x:c r="H98" s="34" t="inlineStr">
        <x:is>
          <x:t xml:space="preserve">Pe. Weber</x:t>
        </x:is>
      </x:c>
      <x:c r="I98" s="34" t="inlineStr">
        <x:is>
          <x:t xml:space="preserve">Canto do Evangelho</x:t>
        </x:is>
      </x:c>
      <x:c r="J98" s="35" t="inlineStr">
        <x:is>
          <x:t xml:space="preserve">abrir partitura</x:t>
        </x:is>
      </x:c>
    </x:row>
    <x:row r="99" s="29" customFormat="1" ht="15" customHeight="1">
      <x:c r="A99" s="42" t="inlineStr">
        <x:is>
          <x:t xml:space="preserve">Mt 10,18</x:t>
        </x:is>
      </x:c>
      <x:c r="B99" s="37" t="inlineStr">
        <x:is>
          <x:t xml:space="preserve">Haverão de perseguir-vos por causa do meu nome</x:t>
        </x:is>
      </x:c>
      <x:c r="C99" s="37" t="inlineStr">
        <x:is>
          <x:t xml:space="preserve">33. C</x:t>
        </x:is>
      </x:c>
      <x:c r="D99" s="36" t="inlineStr">
        <x:is>
          <x:t xml:space="preserve">Sl 55</x:t>
        </x:is>
      </x:c>
      <x:c r="E99" s="36" t="inlineStr">
        <x:is>
          <x:t xml:space="preserve">Mc 13,9</x:t>
        </x:is>
      </x:c>
      <x:c r="F99" s="36" t="inlineStr">
        <x:is>
          <x:t xml:space="preserve">Lc 21,12-13</x:t>
        </x:is>
      </x:c>
      <x:c r="G99" s="36" t="n"/>
      <x:c r="H99" s="37" t="inlineStr">
        <x:is>
          <x:t xml:space="preserve">Abadia da Ressurreição</x:t>
        </x:is>
      </x:c>
      <x:c r="I99" s="37" t="inlineStr">
        <x:is>
          <x:t xml:space="preserve">Antífona das oferendas</x:t>
        </x:is>
      </x:c>
      <x:c r="J99" s="38" t="inlineStr">
        <x:is>
          <x:t xml:space="preserve">abrir partitura</x:t>
        </x:is>
      </x:c>
    </x:row>
    <x:row r="100" s="29" customFormat="1" ht="15" customHeight="1">
      <x:c r="A100" s="41" t="inlineStr">
        <x:is>
          <x:t xml:space="preserve">Mt 10,19-22</x:t>
        </x:is>
      </x:c>
      <x:c r="B100" s="34" t="inlineStr">
        <x:is>
          <x:t xml:space="preserve">O meu Espírito conduz</x:t>
        </x:is>
      </x:c>
      <x:c r="C100" s="34" t="n"/>
      <x:c r="D100" s="33" t="n"/>
      <x:c r="E100" s="33" t="inlineStr">
        <x:is>
          <x:t xml:space="preserve">Mc 13,11-13</x:t>
        </x:is>
      </x:c>
      <x:c r="F100" s="33" t="n"/>
      <x:c r="G100" s="33" t="n"/>
      <x:c r="H100" s="34" t="inlineStr">
        <x:is>
          <x:t xml:space="preserve">Pe. Weber (volumes) · vol. 29</x:t>
        </x:is>
      </x:c>
      <x:c r="I100" s="34" t="inlineStr">
        <x:is>
          <x:t xml:space="preserve">Canto dos volumes</x:t>
        </x:is>
      </x:c>
      <x:c r="J100" s="35" t="inlineStr">
        <x:is>
          <x:t xml:space="preserve">abrir partitura</x:t>
        </x:is>
      </x:c>
    </x:row>
    <x:row r="101" s="29" customFormat="1" ht="23.850000381469727" customHeight="1">
      <x:c r="A101" s="42" t="inlineStr">
        <x:is>
          <x:t xml:space="preserve">Mt 10,28</x:t>
        </x:is>
      </x:c>
      <x:c r="B101" s="37" t="inlineStr">
        <x:is>
          <x:t xml:space="preserve">Não temais os que matam o corpo</x:t>
        </x:is>
      </x:c>
      <x:c r="C101" s="37" t="inlineStr">
        <x:is>
          <x:t xml:space="preserve">12. A</x:t>
        </x:is>
      </x:c>
      <x:c r="D101" s="36" t="inlineStr">
        <x:is>
          <x:t xml:space="preserve">Sl 118</x:t>
        </x:is>
      </x:c>
      <x:c r="E101" s="36" t="n"/>
      <x:c r="F101" s="36" t="inlineStr">
        <x:is>
          <x:t xml:space="preserve">Lc 12,4</x:t>
        </x:is>
      </x:c>
      <x:c r="G101" s="36" t="n"/>
      <x:c r="H101" s="37" t="inlineStr">
        <x:is>
          <x:t xml:space="preserve">Abadia da Ressurreição</x:t>
        </x:is>
      </x:c>
      <x:c r="I101" s="37" t="inlineStr">
        <x:is>
          <x:t xml:space="preserve">Antífona das oferendas</x:t>
        </x:is>
      </x:c>
      <x:c r="J101" s="38" t="inlineStr">
        <x:is>
          <x:t xml:space="preserve">abrir partitura</x:t>
        </x:is>
      </x:c>
    </x:row>
    <x:row r="102" s="29" customFormat="1" ht="15" customHeight="1">
      <x:c r="A102" s="41" t="inlineStr">
        <x:is>
          <x:t xml:space="preserve">Mt 10,32</x:t>
        </x:is>
      </x:c>
      <x:c r="B102" s="34" t="inlineStr">
        <x:is>
          <x:t xml:space="preserve">Quem der testemunho</x:t>
        </x:is>
      </x:c>
      <x:c r="C102" s="34" t="inlineStr">
        <x:is>
          <x:t xml:space="preserve">12. A</x:t>
        </x:is>
      </x:c>
      <x:c r="D102" s="33" t="inlineStr">
        <x:is>
          <x:t xml:space="preserve">Sl 68</x:t>
        </x:is>
      </x:c>
      <x:c r="E102" s="33" t="n"/>
      <x:c r="F102" s="33" t="n"/>
      <x:c r="G102" s="33" t="n"/>
      <x:c r="H102" s="34" t="inlineStr">
        <x:is>
          <x:t xml:space="preserve">Pe. Weber</x:t>
        </x:is>
      </x:c>
      <x:c r="I102" s="34" t="inlineStr">
        <x:is>
          <x:t xml:space="preserve">Canto do Evangelho</x:t>
        </x:is>
      </x:c>
      <x:c r="J102" s="35" t="inlineStr">
        <x:is>
          <x:t xml:space="preserve">abrir partitura</x:t>
        </x:is>
      </x:c>
    </x:row>
    <x:row r="103" s="29" customFormat="1" ht="15" customHeight="1">
      <x:c r="A103" s="42" t="inlineStr">
        <x:is>
          <x:t xml:space="preserve">Mt 10,34</x:t>
        </x:is>
      </x:c>
      <x:c r="B103" s="37" t="inlineStr">
        <x:is>
          <x:t xml:space="preserve">Pensai que eu vim trazer paz à terra?</x:t>
        </x:is>
      </x:c>
      <x:c r="C103" s="37" t="inlineStr">
        <x:is>
          <x:t xml:space="preserve">20. C</x:t>
        </x:is>
      </x:c>
      <x:c r="D103" s="36" t="inlineStr">
        <x:is>
          <x:t xml:space="preserve">Sl 33</x:t>
        </x:is>
      </x:c>
      <x:c r="E103" s="36" t="n"/>
      <x:c r="F103" s="36" t="inlineStr">
        <x:is>
          <x:t xml:space="preserve">Lc 12,51</x:t>
        </x:is>
      </x:c>
      <x:c r="G103" s="36" t="n"/>
      <x:c r="H103" s="37" t="inlineStr">
        <x:is>
          <x:t xml:space="preserve">Pe. Weber</x:t>
        </x:is>
      </x:c>
      <x:c r="I103" s="37" t="inlineStr">
        <x:is>
          <x:t xml:space="preserve">Canto do Evangelho</x:t>
        </x:is>
      </x:c>
      <x:c r="J103" s="38" t="inlineStr">
        <x:is>
          <x:t xml:space="preserve">abrir partitura</x:t>
        </x:is>
      </x:c>
    </x:row>
    <x:row r="104" s="29" customFormat="1" ht="23.850000381469727" customHeight="1">
      <x:c r="A104" s="41" t="inlineStr">
        <x:is>
          <x:t xml:space="preserve">Mt 10,38</x:t>
        </x:is>
      </x:c>
      <x:c r="B104" s="34" t="inlineStr">
        <x:is>
          <x:t xml:space="preserve">Quem não carrega a sua cruz não pode ser meu discípulo</x:t>
        </x:is>
      </x:c>
      <x:c r="C104" s="34" t="inlineStr">
        <x:is>
          <x:t xml:space="preserve">23. C</x:t>
        </x:is>
      </x:c>
      <x:c r="D104" s="33" t="inlineStr">
        <x:is>
          <x:t xml:space="preserve">Sl 110</x:t>
        </x:is>
      </x:c>
      <x:c r="E104" s="33" t="n"/>
      <x:c r="F104" s="33" t="inlineStr">
        <x:is>
          <x:t xml:space="preserve">Lc 14,27</x:t>
        </x:is>
      </x:c>
      <x:c r="G104" s="33" t="n"/>
      <x:c r="H104" s="34" t="inlineStr">
        <x:is>
          <x:t xml:space="preserve">Abadia da Ressurreição</x:t>
        </x:is>
      </x:c>
      <x:c r="I104" s="34" t="inlineStr">
        <x:is>
          <x:t xml:space="preserve">Antífona das oferendas</x:t>
        </x:is>
      </x:c>
      <x:c r="J104" s="35" t="inlineStr">
        <x:is>
          <x:t xml:space="preserve">abrir partitura</x:t>
        </x:is>
      </x:c>
    </x:row>
    <x:row r="105" s="29" customFormat="1" ht="15" customHeight="1">
      <x:c r="A105" s="42" t="inlineStr">
        <x:is>
          <x:t xml:space="preserve">Mt 10,39</x:t>
        </x:is>
      </x:c>
      <x:c r="B105" s="37" t="inlineStr">
        <x:is>
          <x:t xml:space="preserve">Quem perde a sua vida</x:t>
        </x:is>
      </x:c>
      <x:c r="C105" s="37" t="n"/>
      <x:c r="D105" s="36" t="inlineStr">
        <x:is>
          <x:t xml:space="preserve">Sl 90</x:t>
        </x:is>
      </x:c>
      <x:c r="E105" s="36" t="inlineStr">
        <x:is>
          <x:t xml:space="preserve">Mc 8,35</x:t>
        </x:is>
      </x:c>
      <x:c r="F105" s="36" t="inlineStr">
        <x:is>
          <x:t xml:space="preserve">Lc 9,24</x:t>
        </x:is>
      </x:c>
      <x:c r="G105" s="36" t="n"/>
      <x:c r="H105" s="37" t="inlineStr">
        <x:is>
          <x:t xml:space="preserve">Delphim</x:t>
        </x:is>
      </x:c>
      <x:c r="I105" s="37" t="inlineStr">
        <x:is>
          <x:t xml:space="preserve">Antífona de comunhão</x:t>
        </x:is>
      </x:c>
      <x:c r="J105" s="38" t="inlineStr">
        <x:is>
          <x:t xml:space="preserve">abrir partitura</x:t>
        </x:is>
      </x:c>
    </x:row>
    <x:row r="106" s="29" customFormat="1" ht="15" customHeight="1">
      <x:c r="A106" s="43" t="inlineStr">
        <x:is>
          <x:t xml:space="preserve">Mt 10,40</x:t>
        </x:is>
      </x:c>
      <x:c r="B106" s="34" t="inlineStr">
        <x:is>
          <x:t xml:space="preserve">Quem vos recebe</x:t>
        </x:is>
      </x:c>
      <x:c r="C106" s="34" t="inlineStr">
        <x:is>
          <x:t xml:space="preserve">13. A</x:t>
        </x:is>
      </x:c>
      <x:c r="D106" s="33" t="inlineStr">
        <x:is>
          <x:t xml:space="preserve">Sl 32</x:t>
        </x:is>
      </x:c>
      <x:c r="E106" s="33" t="n"/>
      <x:c r="F106" s="33" t="inlineStr">
        <x:is>
          <x:t xml:space="preserve">Lc 10,16</x:t>
        </x:is>
      </x:c>
      <x:c r="G106" s="33" t="n"/>
      <x:c r="H106" s="34" t="inlineStr">
        <x:is>
          <x:t xml:space="preserve">Pe. Weber</x:t>
        </x:is>
      </x:c>
      <x:c r="I106" s="34" t="inlineStr">
        <x:is>
          <x:t xml:space="preserve">Canto do Evangelho</x:t>
        </x:is>
      </x:c>
      <x:c r="J106" s="35" t="inlineStr">
        <x:is>
          <x:t xml:space="preserve">abrir partitura</x:t>
        </x:is>
      </x:c>
    </x:row>
    <x:row r="107" s="29" customFormat="1" ht="23.850000381469727" customHeight="1">
      <x:c r="A107" s="42" t="inlineStr">
        <x:is>
          <x:t xml:space="preserve">Mt 10,40</x:t>
        </x:is>
      </x:c>
      <x:c r="B107" s="37" t="inlineStr">
        <x:is>
          <x:t xml:space="preserve">Quem vos recebe a mim recebe</x:t>
        </x:is>
      </x:c>
      <x:c r="C107" s="37" t="inlineStr">
        <x:is>
          <x:t xml:space="preserve">13. A</x:t>
        </x:is>
      </x:c>
      <x:c r="D107" s="36" t="inlineStr">
        <x:is>
          <x:t xml:space="preserve">Sl 111</x:t>
        </x:is>
      </x:c>
      <x:c r="E107" s="36" t="n"/>
      <x:c r="F107" s="36" t="inlineStr">
        <x:is>
          <x:t xml:space="preserve">Lc 10,16</x:t>
        </x:is>
      </x:c>
      <x:c r="G107" s="36" t="inlineStr">
        <x:is>
          <x:t xml:space="preserve">Jo 13,20</x:t>
        </x:is>
      </x:c>
      <x:c r="H107" s="37" t="inlineStr">
        <x:is>
          <x:t xml:space="preserve">Abadia da Ressurreição</x:t>
        </x:is>
      </x:c>
      <x:c r="I107" s="37" t="inlineStr">
        <x:is>
          <x:t xml:space="preserve">Antífona das oferendas</x:t>
        </x:is>
      </x:c>
      <x:c r="J107" s="38" t="inlineStr">
        <x:is>
          <x:t xml:space="preserve">abrir partitura</x:t>
        </x:is>
      </x:c>
    </x:row>
    <x:row r="108" s="29" customFormat="1" ht="15" customHeight="1">
      <x:c r="A108" s="41" t="inlineStr">
        <x:is>
          <x:t xml:space="preserve">Mt 10,42</x:t>
        </x:is>
      </x:c>
      <x:c r="B108" s="34" t="inlineStr">
        <x:is>
          <x:t xml:space="preserve">Quem vos der um copo d'água</x:t>
        </x:is>
      </x:c>
      <x:c r="C108" s="34" t="inlineStr">
        <x:is>
          <x:t xml:space="preserve">26. B</x:t>
        </x:is>
      </x:c>
      <x:c r="D108" s="33" t="inlineStr">
        <x:is>
          <x:t xml:space="preserve">Sl 40</x:t>
        </x:is>
      </x:c>
      <x:c r="E108" s="33" t="inlineStr">
        <x:is>
          <x:t xml:space="preserve">Mc 9,41</x:t>
        </x:is>
      </x:c>
      <x:c r="F108" s="33" t="n"/>
      <x:c r="G108" s="33" t="n"/>
      <x:c r="H108" s="34" t="inlineStr">
        <x:is>
          <x:t xml:space="preserve">Pe. Weber</x:t>
        </x:is>
      </x:c>
      <x:c r="I108" s="34" t="inlineStr">
        <x:is>
          <x:t xml:space="preserve">Canto do Evangelho</x:t>
        </x:is>
      </x:c>
      <x:c r="J108" s="35" t="inlineStr">
        <x:is>
          <x:t xml:space="preserve">abrir partitura</x:t>
        </x:is>
      </x:c>
    </x:row>
    <x:row r="109" s="29" customFormat="1" ht="15" customHeight="1">
      <x:c r="A109" s="42" t="inlineStr">
        <x:is>
          <x:t xml:space="preserve">Mt 11,3</x:t>
        </x:is>
      </x:c>
      <x:c r="B109" s="37" t="inlineStr">
        <x:is>
          <x:t xml:space="preserve">És tu o Messias</x:t>
        </x:is>
      </x:c>
      <x:c r="C109" s="37" t="inlineStr">
        <x:is>
          <x:t xml:space="preserve">3 Adv. A</x:t>
        </x:is>
      </x:c>
      <x:c r="D109" s="36" t="inlineStr">
        <x:is>
          <x:t xml:space="preserve">Sl 79</x:t>
        </x:is>
      </x:c>
      <x:c r="E109" s="36" t="n"/>
      <x:c r="F109" s="36" t="n"/>
      <x:c r="G109" s="36" t="n"/>
      <x:c r="H109" s="37" t="inlineStr">
        <x:is>
          <x:t xml:space="preserve">Pe. Weber</x:t>
        </x:is>
      </x:c>
      <x:c r="I109" s="37" t="inlineStr">
        <x:is>
          <x:t xml:space="preserve">Canto do Evangelho</x:t>
        </x:is>
      </x:c>
      <x:c r="J109" s="38" t="inlineStr">
        <x:is>
          <x:t xml:space="preserve">abrir partitura</x:t>
        </x:is>
      </x:c>
    </x:row>
    <x:row r="110" s="29" customFormat="1" ht="23.850000381469727" customHeight="1">
      <x:c r="A110" s="41" t="inlineStr">
        <x:is>
          <x:t xml:space="preserve">Mt 11,5</x:t>
        </x:is>
      </x:c>
      <x:c r="B110" s="34" t="inlineStr">
        <x:is>
          <x:t xml:space="preserve">Tu deste saúde aos doentes, Senhor</x:t>
        </x:is>
      </x:c>
      <x:c r="C110" s="34" t="n"/>
      <x:c r="D110" s="33" t="n"/>
      <x:c r="E110" s="33" t="n"/>
      <x:c r="F110" s="33" t="inlineStr">
        <x:is>
          <x:t xml:space="preserve">Lc 7,22</x:t>
        </x:is>
      </x:c>
      <x:c r="G110" s="33" t="n"/>
      <x:c r="H110" s="34" t="inlineStr">
        <x:is>
          <x:t xml:space="preserve">Pe. Weber (volumes) · vol. 1</x:t>
        </x:is>
      </x:c>
      <x:c r="I110" s="34" t="inlineStr">
        <x:is>
          <x:t xml:space="preserve">Canto dos volumes</x:t>
        </x:is>
      </x:c>
      <x:c r="J110" s="35" t="inlineStr">
        <x:is>
          <x:t xml:space="preserve">abrir partitura</x:t>
        </x:is>
      </x:c>
    </x:row>
    <x:row r="111" s="29" customFormat="1" ht="23.850000381469727" customHeight="1">
      <x:c r="A111" s="42" t="inlineStr">
        <x:is>
          <x:t xml:space="preserve">Mt 11,25</x:t>
        </x:is>
      </x:c>
      <x:c r="B111" s="37" t="inlineStr">
        <x:is>
          <x:t xml:space="preserve">Eu te louvo Pai do céu</x:t>
        </x:is>
      </x:c>
      <x:c r="C111" s="37" t="inlineStr">
        <x:is>
          <x:t xml:space="preserve">14. A</x:t>
        </x:is>
      </x:c>
      <x:c r="D111" s="36" t="inlineStr">
        <x:is>
          <x:t xml:space="preserve">Sl 144</x:t>
        </x:is>
      </x:c>
      <x:c r="E111" s="36" t="n"/>
      <x:c r="F111" s="36" t="inlineStr">
        <x:is>
          <x:t xml:space="preserve">Lc 10,21</x:t>
        </x:is>
      </x:c>
      <x:c r="G111" s="36" t="n"/>
      <x:c r="H111" s="37" t="inlineStr">
        <x:is>
          <x:t xml:space="preserve">Pe. Weber</x:t>
        </x:is>
      </x:c>
      <x:c r="I111" s="37" t="inlineStr">
        <x:is>
          <x:t xml:space="preserve">Canto do Evangelho</x:t>
        </x:is>
      </x:c>
      <x:c r="J111" s="38" t="inlineStr">
        <x:is>
          <x:t xml:space="preserve">abrir partitura</x:t>
        </x:is>
      </x:c>
    </x:row>
    <x:row r="112" s="29" customFormat="1" ht="23.850000381469727" customHeight="1">
      <x:c r="A112" s="41" t="inlineStr">
        <x:is>
          <x:t xml:space="preserve">Mt 11,28</x:t>
        </x:is>
      </x:c>
      <x:c r="B112" s="34" t="inlineStr">
        <x:is>
          <x:t xml:space="preserve">Todos vós que estais cansados</x:t>
        </x:is>
      </x:c>
      <x:c r="C112" s="34" t="inlineStr">
        <x:is>
          <x:t xml:space="preserve">Sagrado Coração de Jesus AB</x:t>
        </x:is>
      </x:c>
      <x:c r="D112" s="33" t="inlineStr">
        <x:is>
          <x:t xml:space="preserve">Sl 102</x:t>
        </x:is>
      </x:c>
      <x:c r="E112" s="33" t="n"/>
      <x:c r="F112" s="33" t="n"/>
      <x:c r="G112" s="33" t="n"/>
      <x:c r="H112" s="34" t="inlineStr">
        <x:is>
          <x:t xml:space="preserve">Pe. Weber</x:t>
        </x:is>
      </x:c>
      <x:c r="I112" s="34" t="inlineStr">
        <x:is>
          <x:t xml:space="preserve">Canto do Evangelho</x:t>
        </x:is>
      </x:c>
      <x:c r="J112" s="35" t="inlineStr">
        <x:is>
          <x:t xml:space="preserve">abrir partitura</x:t>
        </x:is>
      </x:c>
    </x:row>
    <x:row r="113" s="29" customFormat="1" ht="23.850000381469727" customHeight="1">
      <x:c r="A113" s="42" t="inlineStr">
        <x:is>
          <x:t xml:space="preserve">Mt 11,28</x:t>
        </x:is>
      </x:c>
      <x:c r="B113" s="37" t="inlineStr">
        <x:is>
          <x:t xml:space="preserve">Vinde a mim todos que estais cansados</x:t>
        </x:is>
      </x:c>
      <x:c r="C113" s="37" t="inlineStr">
        <x:is>
          <x:t xml:space="preserve">14. ABC</x:t>
        </x:is>
      </x:c>
      <x:c r="D113" s="36" t="inlineStr">
        <x:is>
          <x:t xml:space="preserve">Sl 33</x:t>
        </x:is>
      </x:c>
      <x:c r="E113" s="36" t="n"/>
      <x:c r="F113" s="36" t="n"/>
      <x:c r="G113" s="36" t="n"/>
      <x:c r="H113" s="37" t="inlineStr">
        <x:is>
          <x:t xml:space="preserve">Abadia da Ressurreição</x:t>
        </x:is>
      </x:c>
      <x:c r="I113" s="37" t="inlineStr">
        <x:is>
          <x:t xml:space="preserve">Antífona de comunhão</x:t>
        </x:is>
      </x:c>
      <x:c r="J113" s="38" t="e">
        <x:f>HYPERLINK("https://drive.google.com/file/d/1UGCGZRBU4ZM9ntvslOguIW-BMc058X39/view","abrir partitura")</x:f>
        <x:v>HYPERLINK is not implemented. linkLocation=https://drive.google.com/file/d/1UGCGZRBU4ZM9ntvslOguIW-BMc058X39/view, friendlyName=abrir partitura</x:v>
      </x:c>
    </x:row>
    <x:row r="114" s="29" customFormat="1" ht="15" customHeight="1">
      <x:c r="A114" s="41" t="inlineStr">
        <x:is>
          <x:t xml:space="preserve">Mt 11,28</x:t>
        </x:is>
      </x:c>
      <x:c r="B114" s="34" t="inlineStr">
        <x:is>
          <x:t xml:space="preserve">Venham todos a mim!</x:t>
        </x:is>
      </x:c>
      <x:c r="C114" s="34" t="inlineStr">
        <x:is>
          <x:t xml:space="preserve">Sagrado Coração</x:t>
        </x:is>
      </x:c>
      <x:c r="D114" s="33" t="inlineStr">
        <x:is>
          <x:t xml:space="preserve">Sl 95</x:t>
        </x:is>
      </x:c>
      <x:c r="E114" s="33" t="n"/>
      <x:c r="F114" s="33" t="n"/>
      <x:c r="G114" s="33" t="n"/>
      <x:c r="H114" s="34" t="inlineStr">
        <x:is>
          <x:t xml:space="preserve">Pe. Weber (volumes) · vol. 10</x:t>
        </x:is>
      </x:c>
      <x:c r="I114" s="34" t="inlineStr">
        <x:is>
          <x:t xml:space="preserve">Canto dos volumes</x:t>
        </x:is>
      </x:c>
      <x:c r="J114" s="35" t="inlineStr">
        <x:is>
          <x:t xml:space="preserve">abrir partitura</x:t>
        </x:is>
      </x:c>
    </x:row>
    <x:row r="115" s="29" customFormat="1" ht="15" customHeight="1">
      <x:c r="A115" s="41" t="inlineStr">
        <x:is>
          <x:t xml:space="preserve">Mt 11,28</x:t>
        </x:is>
      </x:c>
      <x:c r="B115" s="34" t="inlineStr">
        <x:is>
          <x:t xml:space="preserve">Todos vós que estais cansados</x:t>
        </x:is>
      </x:c>
      <x:c r="C115" s="34" t="n"/>
      <x:c r="D115" s="33" t="n"/>
      <x:c r="E115" s="33" t="n"/>
      <x:c r="F115" s="33" t="n"/>
      <x:c r="G115" s="33" t="n"/>
      <x:c r="H115" s="34" t="inlineStr">
        <x:is>
          <x:t xml:space="preserve">Pe. Weber (volumes) · vol. 2</x:t>
        </x:is>
      </x:c>
      <x:c r="I115" s="34" t="inlineStr">
        <x:is>
          <x:t xml:space="preserve">Canto dos volumes</x:t>
        </x:is>
      </x:c>
      <x:c r="J115" s="35" t="inlineStr">
        <x:is>
          <x:t xml:space="preserve">abrir partitura</x:t>
        </x:is>
      </x:c>
    </x:row>
    <x:row r="116" s="29" customFormat="1" ht="23.850000381469727" customHeight="1">
      <x:c r="A116" s="42" t="inlineStr">
        <x:is>
          <x:t xml:space="preserve">Mt 11,29</x:t>
        </x:is>
      </x:c>
      <x:c r="B116" s="37" t="inlineStr">
        <x:is>
          <x:t xml:space="preserve">Tomai sobre vós o meu jugo</x:t>
        </x:is>
      </x:c>
      <x:c r="C116" s="37" t="inlineStr">
        <x:is>
          <x:t xml:space="preserve">14. A</x:t>
        </x:is>
      </x:c>
      <x:c r="D116" s="36" t="inlineStr">
        <x:is>
          <x:t xml:space="preserve">Sl 118</x:t>
        </x:is>
      </x:c>
      <x:c r="E116" s="36" t="n"/>
      <x:c r="F116" s="36" t="n"/>
      <x:c r="G116" s="36" t="n"/>
      <x:c r="H116" s="37" t="inlineStr">
        <x:is>
          <x:t xml:space="preserve">Abadia da Ressurreição</x:t>
        </x:is>
      </x:c>
      <x:c r="I116" s="37" t="inlineStr">
        <x:is>
          <x:t xml:space="preserve">Antífona das oferendas</x:t>
        </x:is>
      </x:c>
      <x:c r="J116" s="38" t="inlineStr">
        <x:is>
          <x:t xml:space="preserve">abrir partitura</x:t>
        </x:is>
      </x:c>
    </x:row>
    <x:row r="117" s="29" customFormat="1" ht="23.850000381469727" customHeight="1">
      <x:c r="A117" s="41" t="inlineStr">
        <x:is>
          <x:t xml:space="preserve">Mt 11,29</x:t>
        </x:is>
      </x:c>
      <x:c r="B117" s="34" t="inlineStr">
        <x:is>
          <x:t xml:space="preserve">Eis a fonte borbulhante</x:t>
        </x:is>
      </x:c>
      <x:c r="C117" s="34" t="inlineStr">
        <x:is>
          <x:t xml:space="preserve">Sagrado Coração de Jesus</x:t>
        </x:is>
      </x:c>
      <x:c r="D117" s="33" t="n"/>
      <x:c r="E117" s="33" t="n"/>
      <x:c r="F117" s="33" t="n"/>
      <x:c r="G117" s="33" t="n"/>
      <x:c r="H117" s="34" t="inlineStr">
        <x:is>
          <x:t xml:space="preserve">Pe. Weber (volumes) · vol. 13</x:t>
        </x:is>
      </x:c>
      <x:c r="I117" s="34" t="inlineStr">
        <x:is>
          <x:t xml:space="preserve">Canto dos volumes</x:t>
        </x:is>
      </x:c>
      <x:c r="J117" s="35" t="inlineStr">
        <x:is>
          <x:t xml:space="preserve">abrir partitura</x:t>
        </x:is>
      </x:c>
    </x:row>
    <x:row r="118" s="29" customFormat="1" ht="15" customHeight="1">
      <x:c r="A118" s="44" t="inlineStr">
        <x:is>
          <x:t xml:space="preserve">Mt 12,7</x:t>
        </x:is>
      </x:c>
      <x:c r="B118" s="37" t="inlineStr">
        <x:is>
          <x:t xml:space="preserve">Cada um recebe o Dom</x:t>
        </x:is>
      </x:c>
      <x:c r="C118" s="37" t="inlineStr">
        <x:is>
          <x:t xml:space="preserve">Pentecostes</x:t>
        </x:is>
      </x:c>
      <x:c r="D118" s="36" t="inlineStr">
        <x:is>
          <x:t xml:space="preserve">Sl 103</x:t>
        </x:is>
      </x:c>
      <x:c r="E118" s="36" t="n"/>
      <x:c r="F118" s="36" t="n"/>
      <x:c r="G118" s="36" t="n"/>
      <x:c r="H118" s="37" t="inlineStr">
        <x:is>
          <x:t xml:space="preserve">Pe. Weber</x:t>
        </x:is>
      </x:c>
      <x:c r="I118" s="37" t="inlineStr">
        <x:is>
          <x:t xml:space="preserve">Canto do Evangelho</x:t>
        </x:is>
      </x:c>
      <x:c r="J118" s="38" t="inlineStr">
        <x:is>
          <x:t xml:space="preserve">abrir partitura</x:t>
        </x:is>
      </x:c>
    </x:row>
    <x:row r="119" s="29" customFormat="1" ht="23.850000381469727" customHeight="1">
      <x:c r="A119" s="41" t="inlineStr">
        <x:is>
          <x:t xml:space="preserve">Mt 12,8</x:t>
        </x:is>
      </x:c>
      <x:c r="B119" s="34" t="inlineStr">
        <x:is>
          <x:t xml:space="preserve">O sábado foi feito para o homem</x:t>
        </x:is>
      </x:c>
      <x:c r="C119" s="34" t="inlineStr">
        <x:is>
          <x:t xml:space="preserve">9. B</x:t>
        </x:is>
      </x:c>
      <x:c r="D119" s="33" t="inlineStr">
        <x:is>
          <x:t xml:space="preserve">Sl 32</x:t>
        </x:is>
      </x:c>
      <x:c r="E119" s="33" t="inlineStr">
        <x:is>
          <x:t xml:space="preserve">Mc 2,27</x:t>
        </x:is>
      </x:c>
      <x:c r="F119" s="33" t="inlineStr">
        <x:is>
          <x:t xml:space="preserve">Lc 6,5</x:t>
        </x:is>
      </x:c>
      <x:c r="G119" s="33" t="n"/>
      <x:c r="H119" s="34" t="inlineStr">
        <x:is>
          <x:t xml:space="preserve">Pe. Weber</x:t>
        </x:is>
      </x:c>
      <x:c r="I119" s="34" t="inlineStr">
        <x:is>
          <x:t xml:space="preserve">Canto do Evangelho</x:t>
        </x:is>
      </x:c>
      <x:c r="J119" s="35" t="inlineStr">
        <x:is>
          <x:t xml:space="preserve">abrir partitura</x:t>
        </x:is>
      </x:c>
    </x:row>
    <x:row r="120" s="29" customFormat="1" ht="23.850000381469727" customHeight="1">
      <x:c r="A120" s="42" t="inlineStr">
        <x:is>
          <x:t xml:space="preserve">Mt 12,8</x:t>
        </x:is>
      </x:c>
      <x:c r="B120" s="37" t="inlineStr">
        <x:is>
          <x:t xml:space="preserve">O Filho do Homem é senhor até do sábado</x:t>
        </x:is>
      </x:c>
      <x:c r="C120" s="37" t="inlineStr">
        <x:is>
          <x:t xml:space="preserve">9. B</x:t>
        </x:is>
      </x:c>
      <x:c r="D120" s="36" t="inlineStr">
        <x:is>
          <x:t xml:space="preserve">Sl 18</x:t>
        </x:is>
      </x:c>
      <x:c r="E120" s="36" t="inlineStr">
        <x:is>
          <x:t xml:space="preserve">Mc 2,28</x:t>
        </x:is>
      </x:c>
      <x:c r="F120" s="36" t="inlineStr">
        <x:is>
          <x:t xml:space="preserve">Lc 6,5</x:t>
        </x:is>
      </x:c>
      <x:c r="G120" s="36" t="n"/>
      <x:c r="H120" s="37" t="inlineStr">
        <x:is>
          <x:t xml:space="preserve">Abadia da Ressurreição</x:t>
        </x:is>
      </x:c>
      <x:c r="I120" s="37" t="inlineStr">
        <x:is>
          <x:t xml:space="preserve">Antífona das oferendas</x:t>
        </x:is>
      </x:c>
      <x:c r="J120" s="38" t="inlineStr">
        <x:is>
          <x:t xml:space="preserve">abrir partitura</x:t>
        </x:is>
      </x:c>
    </x:row>
    <x:row r="121" s="29" customFormat="1" ht="23.850000381469727" customHeight="1">
      <x:c r="A121" s="41" t="inlineStr">
        <x:is>
          <x:t xml:space="preserve">Mt 12,31</x:t>
        </x:is>
      </x:c>
      <x:c r="B121" s="34" t="inlineStr">
        <x:is>
          <x:t xml:space="preserve">Qualquer dos pecados será perdoado aos filhos dos homens</x:t>
        </x:is>
      </x:c>
      <x:c r="C121" s="34" t="inlineStr">
        <x:is>
          <x:t xml:space="preserve">10. B</x:t>
        </x:is>
      </x:c>
      <x:c r="D121" s="33" t="inlineStr">
        <x:is>
          <x:t xml:space="preserve">Sl 31</x:t>
        </x:is>
      </x:c>
      <x:c r="E121" s="33" t="inlineStr">
        <x:is>
          <x:t xml:space="preserve">Mc 3,28-29</x:t>
        </x:is>
      </x:c>
      <x:c r="F121" s="33" t="inlineStr">
        <x:is>
          <x:t xml:space="preserve">Lc 12,10</x:t>
        </x:is>
      </x:c>
      <x:c r="G121" s="33" t="n"/>
      <x:c r="H121" s="34" t="inlineStr">
        <x:is>
          <x:t xml:space="preserve">Abadia da Ressurreição</x:t>
        </x:is>
      </x:c>
      <x:c r="I121" s="34" t="inlineStr">
        <x:is>
          <x:t xml:space="preserve">Antífona das oferendas</x:t>
        </x:is>
      </x:c>
      <x:c r="J121" s="35" t="inlineStr">
        <x:is>
          <x:t xml:space="preserve">abrir partitura</x:t>
        </x:is>
      </x:c>
    </x:row>
    <x:row r="122" s="29" customFormat="1" ht="15" customHeight="1">
      <x:c r="A122" s="43" t="inlineStr">
        <x:is>
          <x:t xml:space="preserve">Mt 12,50</x:t>
        </x:is>
      </x:c>
      <x:c r="B122" s="37" t="inlineStr">
        <x:is>
          <x:t xml:space="preserve">Minha mãe e meus irmãos</x:t>
        </x:is>
      </x:c>
      <x:c r="C122" s="37" t="inlineStr">
        <x:is>
          <x:t xml:space="preserve">10. B</x:t>
        </x:is>
      </x:c>
      <x:c r="D122" s="36" t="inlineStr">
        <x:is>
          <x:t xml:space="preserve">Sl 142</x:t>
        </x:is>
      </x:c>
      <x:c r="E122" s="36" t="inlineStr">
        <x:is>
          <x:t xml:space="preserve">Mc 3,35</x:t>
        </x:is>
      </x:c>
      <x:c r="F122" s="36" t="inlineStr">
        <x:is>
          <x:t xml:space="preserve">Lc 8,21</x:t>
        </x:is>
      </x:c>
      <x:c r="G122" s="36" t="n"/>
      <x:c r="H122" s="37" t="inlineStr">
        <x:is>
          <x:t xml:space="preserve">Pe. Weber</x:t>
        </x:is>
      </x:c>
      <x:c r="I122" s="37" t="inlineStr">
        <x:is>
          <x:t xml:space="preserve">Canto do Evangelho</x:t>
        </x:is>
      </x:c>
      <x:c r="J122" s="38" t="inlineStr">
        <x:is>
          <x:t xml:space="preserve">abrir partitura</x:t>
        </x:is>
      </x:c>
    </x:row>
    <x:row r="123" s="29" customFormat="1" ht="15" customHeight="1">
      <x:c r="A123" s="41" t="inlineStr">
        <x:is>
          <x:t xml:space="preserve">Mt 13,8.23</x:t>
        </x:is>
      </x:c>
      <x:c r="B123" s="34" t="inlineStr">
        <x:is>
          <x:t xml:space="preserve">Quero ouvir tua palavra... (Aclamação)</x:t>
        </x:is>
      </x:c>
      <x:c r="C123" s="34" t="inlineStr">
        <x:is>
          <x:t xml:space="preserve">Aclamação</x:t>
        </x:is>
      </x:c>
      <x:c r="D123" s="33" t="n"/>
      <x:c r="E123" s="33" t="inlineStr">
        <x:is>
          <x:t xml:space="preserve">Mc 4,8.20</x:t>
        </x:is>
      </x:c>
      <x:c r="F123" s="33" t="inlineStr">
        <x:is>
          <x:t xml:space="preserve">Lc 8,8.15</x:t>
        </x:is>
      </x:c>
      <x:c r="G123" s="33" t="n"/>
      <x:c r="H123" s="34" t="inlineStr">
        <x:is>
          <x:t xml:space="preserve">Pe. Weber (volumes) · vol. 3</x:t>
        </x:is>
      </x:c>
      <x:c r="I123" s="34" t="inlineStr">
        <x:is>
          <x:t xml:space="preserve">Canto dos volumes</x:t>
        </x:is>
      </x:c>
      <x:c r="J123" s="35" t="inlineStr">
        <x:is>
          <x:t xml:space="preserve">abrir partitura</x:t>
        </x:is>
      </x:c>
    </x:row>
    <x:row r="124" s="29" customFormat="1" ht="23.850000381469727" customHeight="1">
      <x:c r="A124" s="42" t="inlineStr">
        <x:is>
          <x:t xml:space="preserve">Mt 13,19</x:t>
        </x:is>
      </x:c>
      <x:c r="B124" s="37" t="inlineStr">
        <x:is>
          <x:t xml:space="preserve">A semente é a palavra de Deus</x:t>
        </x:is>
      </x:c>
      <x:c r="C124" s="37" t="inlineStr">
        <x:is>
          <x:t xml:space="preserve">15. A</x:t>
        </x:is>
      </x:c>
      <x:c r="D124" s="36" t="inlineStr">
        <x:is>
          <x:t xml:space="preserve">Sl 118</x:t>
        </x:is>
      </x:c>
      <x:c r="E124" s="36" t="n"/>
      <x:c r="F124" s="36" t="inlineStr">
        <x:is>
          <x:t xml:space="preserve">Lc 8,11</x:t>
        </x:is>
      </x:c>
      <x:c r="G124" s="36" t="n"/>
      <x:c r="H124" s="37" t="inlineStr">
        <x:is>
          <x:t xml:space="preserve">Abadia da Ressurreição</x:t>
        </x:is>
      </x:c>
      <x:c r="I124" s="37" t="inlineStr">
        <x:is>
          <x:t xml:space="preserve">Antífona das oferendas</x:t>
        </x:is>
      </x:c>
      <x:c r="J124" s="38" t="inlineStr">
        <x:is>
          <x:t xml:space="preserve">abrir partitura</x:t>
        </x:is>
      </x:c>
    </x:row>
    <x:row r="125" s="29" customFormat="1" ht="15" customHeight="1">
      <x:c r="A125" s="41" t="inlineStr">
        <x:is>
          <x:t xml:space="preserve">Mt 13,19-23</x:t>
        </x:is>
      </x:c>
      <x:c r="B125" s="34" t="inlineStr">
        <x:is>
          <x:t xml:space="preserve">No Evangelho, quem fala</x:t>
        </x:is>
      </x:c>
      <x:c r="C125" s="34" t="inlineStr">
        <x:is>
          <x:t xml:space="preserve">A palavra, a terra e os frutos</x:t>
        </x:is>
      </x:c>
      <x:c r="D125" s="33" t="n"/>
      <x:c r="E125" s="33" t="inlineStr">
        <x:is>
          <x:t xml:space="preserve">Mc 4,14-20</x:t>
        </x:is>
      </x:c>
      <x:c r="F125" s="33" t="inlineStr">
        <x:is>
          <x:t xml:space="preserve">Lc 8,11-15</x:t>
        </x:is>
      </x:c>
      <x:c r="G125" s="33" t="n"/>
      <x:c r="H125" s="34" t="inlineStr">
        <x:is>
          <x:t xml:space="preserve">Pe. Weber (volumes) · vol. 27</x:t>
        </x:is>
      </x:c>
      <x:c r="I125" s="34" t="inlineStr">
        <x:is>
          <x:t xml:space="preserve">Canto dos volumes</x:t>
        </x:is>
      </x:c>
      <x:c r="J125" s="35" t="inlineStr">
        <x:is>
          <x:t xml:space="preserve">abrir partitura</x:t>
        </x:is>
      </x:c>
    </x:row>
    <x:row r="126" s="29" customFormat="1" ht="23.850000381469727" customHeight="1">
      <x:c r="A126" s="42" t="inlineStr">
        <x:is>
          <x:t xml:space="preserve">Mt 13,23</x:t>
        </x:is>
      </x:c>
      <x:c r="B126" s="37" t="inlineStr">
        <x:is>
          <x:t xml:space="preserve">A semente em terra boa</x:t>
        </x:is>
      </x:c>
      <x:c r="C126" s="37" t="inlineStr">
        <x:is>
          <x:t xml:space="preserve">15. A</x:t>
        </x:is>
      </x:c>
      <x:c r="D126" s="36" t="inlineStr">
        <x:is>
          <x:t xml:space="preserve">Sl 64</x:t>
        </x:is>
      </x:c>
      <x:c r="E126" s="36" t="inlineStr">
        <x:is>
          <x:t xml:space="preserve">Mc 4,20</x:t>
        </x:is>
      </x:c>
      <x:c r="F126" s="36" t="inlineStr">
        <x:is>
          <x:t xml:space="preserve">Lc 8,15</x:t>
        </x:is>
      </x:c>
      <x:c r="G126" s="36" t="n"/>
      <x:c r="H126" s="37" t="inlineStr">
        <x:is>
          <x:t xml:space="preserve">Pe. Weber</x:t>
        </x:is>
      </x:c>
      <x:c r="I126" s="37" t="inlineStr">
        <x:is>
          <x:t xml:space="preserve">Canto do Evangelho</x:t>
        </x:is>
      </x:c>
      <x:c r="J126" s="38" t="inlineStr">
        <x:is>
          <x:t xml:space="preserve">abrir partitura</x:t>
        </x:is>
      </x:c>
    </x:row>
    <x:row r="127" s="29" customFormat="1" ht="23.850000381469727" customHeight="1">
      <x:c r="A127" s="43" t="inlineStr">
        <x:is>
          <x:t xml:space="preserve">Mt 13,30</x:t>
        </x:is>
      </x:c>
      <x:c r="B127" s="34" t="inlineStr">
        <x:is>
          <x:t xml:space="preserve">Deixai o joio crescer</x:t>
        </x:is>
      </x:c>
      <x:c r="C127" s="34" t="inlineStr">
        <x:is>
          <x:t xml:space="preserve">16. A</x:t>
        </x:is>
      </x:c>
      <x:c r="D127" s="33" t="inlineStr">
        <x:is>
          <x:t xml:space="preserve">Sl 85</x:t>
        </x:is>
      </x:c>
      <x:c r="E127" s="33" t="n"/>
      <x:c r="F127" s="33" t="n"/>
      <x:c r="G127" s="33" t="n"/>
      <x:c r="H127" s="34" t="inlineStr">
        <x:is>
          <x:t xml:space="preserve">Pe. Weber</x:t>
        </x:is>
      </x:c>
      <x:c r="I127" s="34" t="inlineStr">
        <x:is>
          <x:t xml:space="preserve">Canto do Evangelho</x:t>
        </x:is>
      </x:c>
      <x:c r="J127" s="35" t="inlineStr">
        <x:is>
          <x:t xml:space="preserve">abrir partitura</x:t>
        </x:is>
      </x:c>
    </x:row>
    <x:row r="128" s="29" customFormat="1" ht="15" customHeight="1">
      <x:c r="A128" s="42" t="inlineStr">
        <x:is>
          <x:t xml:space="preserve">Mt 13,40-43</x:t>
        </x:is>
      </x:c>
      <x:c r="B128" s="37" t="inlineStr">
        <x:is>
          <x:t xml:space="preserve">No fim do mundo o Filho do Homem separará o joio</x:t>
        </x:is>
      </x:c>
      <x:c r="C128" s="37" t="inlineStr">
        <x:is>
          <x:t xml:space="preserve">16. A</x:t>
        </x:is>
      </x:c>
      <x:c r="D128" s="36" t="inlineStr">
        <x:is>
          <x:t xml:space="preserve">Sl 118</x:t>
        </x:is>
      </x:c>
      <x:c r="E128" s="36" t="n"/>
      <x:c r="F128" s="36" t="n"/>
      <x:c r="G128" s="36" t="n"/>
      <x:c r="H128" s="37" t="inlineStr">
        <x:is>
          <x:t xml:space="preserve">Abadia da Ressurreição</x:t>
        </x:is>
      </x:c>
      <x:c r="I128" s="37" t="inlineStr">
        <x:is>
          <x:t xml:space="preserve">Antífona das oferendas</x:t>
        </x:is>
      </x:c>
      <x:c r="J128" s="38" t="inlineStr">
        <x:is>
          <x:t xml:space="preserve">abrir partitura</x:t>
        </x:is>
      </x:c>
    </x:row>
    <x:row r="129" s="29" customFormat="1" ht="15" customHeight="1">
      <x:c r="A129" s="41" t="inlineStr">
        <x:is>
          <x:t xml:space="preserve">Mt 13,44</x:t>
        </x:is>
      </x:c>
      <x:c r="B129" s="34" t="inlineStr">
        <x:is>
          <x:t xml:space="preserve">O Reino dos céus, diz Jesus</x:t>
        </x:is>
      </x:c>
      <x:c r="C129" s="34" t="inlineStr">
        <x:is>
          <x:t xml:space="preserve">17. A</x:t>
        </x:is>
      </x:c>
      <x:c r="D129" s="33" t="inlineStr">
        <x:is>
          <x:t xml:space="preserve">Sl 118</x:t>
        </x:is>
      </x:c>
      <x:c r="E129" s="33" t="n"/>
      <x:c r="F129" s="33" t="n"/>
      <x:c r="G129" s="33" t="n"/>
      <x:c r="H129" s="34" t="inlineStr">
        <x:is>
          <x:t xml:space="preserve">Pe. Weber</x:t>
        </x:is>
      </x:c>
      <x:c r="I129" s="34" t="inlineStr">
        <x:is>
          <x:t xml:space="preserve">Canto do Evangelho</x:t>
        </x:is>
      </x:c>
      <x:c r="J129" s="35" t="inlineStr">
        <x:is>
          <x:t xml:space="preserve">abrir partitura</x:t>
        </x:is>
      </x:c>
    </x:row>
    <x:row r="130" s="29" customFormat="1" ht="23.850000381469727" customHeight="1">
      <x:c r="A130" s="42" t="inlineStr">
        <x:is>
          <x:t xml:space="preserve">Mt 13,47-48</x:t>
        </x:is>
      </x:c>
      <x:c r="B130" s="37" t="inlineStr">
        <x:is>
          <x:t xml:space="preserve">O Reino dos céus é como uma rede lançada ao mar</x:t>
        </x:is>
      </x:c>
      <x:c r="C130" s="37" t="inlineStr">
        <x:is>
          <x:t xml:space="preserve">17. A</x:t>
        </x:is>
      </x:c>
      <x:c r="D130" s="36" t="inlineStr">
        <x:is>
          <x:t xml:space="preserve">Sl 102</x:t>
        </x:is>
      </x:c>
      <x:c r="E130" s="36" t="n"/>
      <x:c r="F130" s="36" t="n"/>
      <x:c r="G130" s="36" t="n"/>
      <x:c r="H130" s="37" t="inlineStr">
        <x:is>
          <x:t xml:space="preserve">Abadia da Ressurreição</x:t>
        </x:is>
      </x:c>
      <x:c r="I130" s="37" t="inlineStr">
        <x:is>
          <x:t xml:space="preserve">Antífona das oferendas</x:t>
        </x:is>
      </x:c>
      <x:c r="J130" s="38" t="inlineStr">
        <x:is>
          <x:t xml:space="preserve">abrir partitura</x:t>
        </x:is>
      </x:c>
    </x:row>
    <x:row r="131" s="29" customFormat="1" ht="15" customHeight="1">
      <x:c r="A131" s="41" t="inlineStr">
        <x:is>
          <x:t xml:space="preserve">Mt 13,54-55</x:t>
        </x:is>
      </x:c>
      <x:c r="B131" s="34" t="inlineStr">
        <x:is>
          <x:t xml:space="preserve">Não é este o carpinteiro, o filho de Maria?</x:t>
        </x:is>
      </x:c>
      <x:c r="C131" s="34" t="inlineStr">
        <x:is>
          <x:t xml:space="preserve">14. B</x:t>
        </x:is>
      </x:c>
      <x:c r="D131" s="33" t="inlineStr">
        <x:is>
          <x:t xml:space="preserve">Is 45 (AT 31)</x:t>
        </x:is>
      </x:c>
      <x:c r="E131" s="33" t="inlineStr">
        <x:is>
          <x:t xml:space="preserve">Mc 6,2-3</x:t>
        </x:is>
      </x:c>
      <x:c r="F131" s="33" t="n"/>
      <x:c r="G131" s="33" t="n"/>
      <x:c r="H131" s="34" t="inlineStr">
        <x:is>
          <x:t xml:space="preserve">Abadia da Ressurreição</x:t>
        </x:is>
      </x:c>
      <x:c r="I131" s="34" t="inlineStr">
        <x:is>
          <x:t xml:space="preserve">Antífona das oferendas</x:t>
        </x:is>
      </x:c>
      <x:c r="J131" s="35" t="inlineStr">
        <x:is>
          <x:t xml:space="preserve">abrir partitura</x:t>
        </x:is>
      </x:c>
    </x:row>
    <x:row r="132" s="29" customFormat="1" ht="15" customHeight="1">
      <x:c r="A132" s="42" t="inlineStr">
        <x:is>
          <x:t xml:space="preserve">Mt 13,57</x:t>
        </x:is>
      </x:c>
      <x:c r="B132" s="37" t="inlineStr">
        <x:is>
          <x:t xml:space="preserve">Um profeta só não é considerado</x:t>
        </x:is>
      </x:c>
      <x:c r="C132" s="37" t="inlineStr">
        <x:is>
          <x:t xml:space="preserve">14. B</x:t>
        </x:is>
      </x:c>
      <x:c r="D132" s="36" t="inlineStr">
        <x:is>
          <x:t xml:space="preserve">Sl 144</x:t>
        </x:is>
      </x:c>
      <x:c r="E132" s="36" t="inlineStr">
        <x:is>
          <x:t xml:space="preserve">Mc 6,4</x:t>
        </x:is>
      </x:c>
      <x:c r="F132" s="36" t="inlineStr">
        <x:is>
          <x:t xml:space="preserve">Lc 4,24</x:t>
        </x:is>
      </x:c>
      <x:c r="G132" s="36" t="n"/>
      <x:c r="H132" s="37" t="inlineStr">
        <x:is>
          <x:t xml:space="preserve">Pe. Weber</x:t>
        </x:is>
      </x:c>
      <x:c r="I132" s="37" t="inlineStr">
        <x:is>
          <x:t xml:space="preserve">Canto do Evangelho</x:t>
        </x:is>
      </x:c>
      <x:c r="J132" s="38" t="inlineStr">
        <x:is>
          <x:t xml:space="preserve">abrir partitura</x:t>
        </x:is>
      </x:c>
    </x:row>
    <x:row r="133" s="29" customFormat="1" ht="15" customHeight="1">
      <x:c r="A133" s="41" t="inlineStr">
        <x:is>
          <x:t xml:space="preserve">Mt 13,57</x:t>
        </x:is>
      </x:c>
      <x:c r="B133" s="34" t="inlineStr">
        <x:is>
          <x:t xml:space="preserve">Eu vos digo com certeza</x:t>
        </x:is>
      </x:c>
      <x:c r="C133" s="34" t="inlineStr">
        <x:is>
          <x:t xml:space="preserve">4. C</x:t>
        </x:is>
      </x:c>
      <x:c r="D133" s="33" t="inlineStr">
        <x:is>
          <x:t xml:space="preserve">Sl 56</x:t>
        </x:is>
      </x:c>
      <x:c r="E133" s="33" t="inlineStr">
        <x:is>
          <x:t xml:space="preserve">Mc 6,4</x:t>
        </x:is>
      </x:c>
      <x:c r="F133" s="33" t="inlineStr">
        <x:is>
          <x:t xml:space="preserve">Lc 4,24</x:t>
        </x:is>
      </x:c>
      <x:c r="G133" s="33" t="n"/>
      <x:c r="H133" s="34" t="inlineStr">
        <x:is>
          <x:t xml:space="preserve">Pe. Weber</x:t>
        </x:is>
      </x:c>
      <x:c r="I133" s="34" t="inlineStr">
        <x:is>
          <x:t xml:space="preserve">Canto do Evangelho</x:t>
        </x:is>
      </x:c>
      <x:c r="J133" s="35" t="inlineStr">
        <x:is>
          <x:t xml:space="preserve">abrir partitura</x:t>
        </x:is>
      </x:c>
    </x:row>
    <x:row r="134" s="29" customFormat="1" ht="23.850000381469727" customHeight="1">
      <x:c r="A134" s="42" t="inlineStr">
        <x:is>
          <x:t xml:space="preserve">Mt 13,57</x:t>
        </x:is>
      </x:c>
      <x:c r="B134" s="37" t="inlineStr">
        <x:is>
          <x:t xml:space="preserve">Nenhum profeta é bem aceito em sua pátria</x:t>
        </x:is>
      </x:c>
      <x:c r="C134" s="37" t="inlineStr">
        <x:is>
          <x:t xml:space="preserve">4. C</x:t>
        </x:is>
      </x:c>
      <x:c r="D134" s="36" t="inlineStr">
        <x:is>
          <x:t xml:space="preserve">Sl 146</x:t>
        </x:is>
      </x:c>
      <x:c r="E134" s="36" t="inlineStr">
        <x:is>
          <x:t xml:space="preserve">Mc 6,4</x:t>
        </x:is>
      </x:c>
      <x:c r="F134" s="36" t="inlineStr">
        <x:is>
          <x:t xml:space="preserve">Lc 4,24</x:t>
        </x:is>
      </x:c>
      <x:c r="G134" s="36" t="inlineStr">
        <x:is>
          <x:t xml:space="preserve">Jo 4,44</x:t>
        </x:is>
      </x:c>
      <x:c r="H134" s="37" t="inlineStr">
        <x:is>
          <x:t xml:space="preserve">Abadia da Ressurreição</x:t>
        </x:is>
      </x:c>
      <x:c r="I134" s="37" t="inlineStr">
        <x:is>
          <x:t xml:space="preserve">Antífona das oferendas</x:t>
        </x:is>
      </x:c>
      <x:c r="J134" s="38" t="inlineStr">
        <x:is>
          <x:t xml:space="preserve">abrir partitura</x:t>
        </x:is>
      </x:c>
    </x:row>
    <x:row r="135" s="29" customFormat="1" ht="15" customHeight="1">
      <x:c r="A135" s="41" t="inlineStr">
        <x:is>
          <x:t xml:space="preserve">Mt 14,16</x:t>
        </x:is>
      </x:c>
      <x:c r="B135" s="34" t="inlineStr">
        <x:is>
          <x:t xml:space="preserve">Não mandeis embora este povo</x:t>
        </x:is>
      </x:c>
      <x:c r="C135" s="34" t="inlineStr">
        <x:is>
          <x:t xml:space="preserve">18. A</x:t>
        </x:is>
      </x:c>
      <x:c r="D135" s="33" t="inlineStr">
        <x:is>
          <x:t xml:space="preserve">Sl 144</x:t>
        </x:is>
      </x:c>
      <x:c r="E135" s="33" t="inlineStr">
        <x:is>
          <x:t xml:space="preserve">Mc 6,37</x:t>
        </x:is>
      </x:c>
      <x:c r="F135" s="33" t="inlineStr">
        <x:is>
          <x:t xml:space="preserve">Lc 9,13</x:t>
        </x:is>
      </x:c>
      <x:c r="G135" s="33" t="n"/>
      <x:c r="H135" s="34" t="inlineStr">
        <x:is>
          <x:t xml:space="preserve">Pe. Weber</x:t>
        </x:is>
      </x:c>
      <x:c r="I135" s="34" t="inlineStr">
        <x:is>
          <x:t xml:space="preserve">Canto do Evangelho</x:t>
        </x:is>
      </x:c>
      <x:c r="J135" s="35" t="inlineStr">
        <x:is>
          <x:t xml:space="preserve">abrir partitura</x:t>
        </x:is>
      </x:c>
    </x:row>
    <x:row r="136" s="29" customFormat="1" ht="15" customHeight="1">
      <x:c r="A136" s="43" t="inlineStr">
        <x:is>
          <x:t xml:space="preserve">Mt 14,19</x:t>
        </x:is>
      </x:c>
      <x:c r="B136" s="37" t="inlineStr">
        <x:is>
          <x:t xml:space="preserve">Jesus tomou os pães</x:t>
        </x:is>
      </x:c>
      <x:c r="C136" s="37" t="inlineStr">
        <x:is>
          <x:t xml:space="preserve">17. B</x:t>
        </x:is>
      </x:c>
      <x:c r="D136" s="36" t="inlineStr">
        <x:is>
          <x:t xml:space="preserve">Sl 64</x:t>
        </x:is>
      </x:c>
      <x:c r="E136" s="36" t="inlineStr">
        <x:is>
          <x:t xml:space="preserve">Mc 6,41</x:t>
        </x:is>
      </x:c>
      <x:c r="F136" s="36" t="inlineStr">
        <x:is>
          <x:t xml:space="preserve">Lc 9,16</x:t>
        </x:is>
      </x:c>
      <x:c r="G136" s="36" t="inlineStr">
        <x:is>
          <x:t xml:space="preserve">Jo 6,11</x:t>
        </x:is>
      </x:c>
      <x:c r="H136" s="37" t="inlineStr">
        <x:is>
          <x:t xml:space="preserve">Pe. Weber</x:t>
        </x:is>
      </x:c>
      <x:c r="I136" s="37" t="inlineStr">
        <x:is>
          <x:t xml:space="preserve">Canto do Evangelho</x:t>
        </x:is>
      </x:c>
      <x:c r="J136" s="38" t="inlineStr">
        <x:is>
          <x:t xml:space="preserve">abrir partitura</x:t>
        </x:is>
      </x:c>
    </x:row>
    <x:row r="137" s="29" customFormat="1" ht="23.850000381469727" customHeight="1">
      <x:c r="A137" s="41" t="inlineStr">
        <x:is>
          <x:t xml:space="preserve">Mt 14,25</x:t>
        </x:is>
      </x:c>
      <x:c r="B137" s="34" t="inlineStr">
        <x:is>
          <x:t xml:space="preserve">Jesus veio a seus discípulos</x:t>
        </x:is>
      </x:c>
      <x:c r="C137" s="34" t="inlineStr">
        <x:is>
          <x:t xml:space="preserve">19. A</x:t>
        </x:is>
      </x:c>
      <x:c r="D137" s="33" t="inlineStr">
        <x:is>
          <x:t xml:space="preserve">Sl 84</x:t>
        </x:is>
      </x:c>
      <x:c r="E137" s="33" t="inlineStr">
        <x:is>
          <x:t xml:space="preserve">Mc 6,48</x:t>
        </x:is>
      </x:c>
      <x:c r="F137" s="33" t="n"/>
      <x:c r="G137" s="33" t="n"/>
      <x:c r="H137" s="34" t="inlineStr">
        <x:is>
          <x:t xml:space="preserve">Pe. Weber</x:t>
        </x:is>
      </x:c>
      <x:c r="I137" s="34" t="inlineStr">
        <x:is>
          <x:t xml:space="preserve">Canto do Evangelho</x:t>
        </x:is>
      </x:c>
      <x:c r="J137" s="35" t="inlineStr">
        <x:is>
          <x:t xml:space="preserve">abrir partitura</x:t>
        </x:is>
      </x:c>
    </x:row>
    <x:row r="138" s="29" customFormat="1" ht="15" customHeight="1">
      <x:c r="A138" s="42" t="inlineStr">
        <x:is>
          <x:t xml:space="preserve">Mt 14,28.31</x:t>
        </x:is>
      </x:c>
      <x:c r="B138" s="37" t="inlineStr">
        <x:is>
          <x:t xml:space="preserve">Senhor, mandai-me ao vosso encontro caminhando sobre as águas</x:t>
        </x:is>
      </x:c>
      <x:c r="C138" s="37" t="inlineStr">
        <x:is>
          <x:t xml:space="preserve">19. A</x:t>
        </x:is>
      </x:c>
      <x:c r="D138" s="36" t="inlineStr">
        <x:is>
          <x:t xml:space="preserve">Sl 123</x:t>
        </x:is>
      </x:c>
      <x:c r="E138" s="36" t="n"/>
      <x:c r="F138" s="36" t="n"/>
      <x:c r="G138" s="36" t="n"/>
      <x:c r="H138" s="37" t="inlineStr">
        <x:is>
          <x:t xml:space="preserve">Abadia da Ressurreição</x:t>
        </x:is>
      </x:c>
      <x:c r="I138" s="37" t="inlineStr">
        <x:is>
          <x:t xml:space="preserve">Antífona das oferendas</x:t>
        </x:is>
      </x:c>
      <x:c r="J138" s="38" t="inlineStr">
        <x:is>
          <x:t xml:space="preserve">abrir partitura</x:t>
        </x:is>
      </x:c>
    </x:row>
    <x:row r="139" s="29" customFormat="1" ht="23.850000381469727" customHeight="1">
      <x:c r="A139" s="44" t="inlineStr">
        <x:is>
          <x:t xml:space="preserve">Mt 15,7</x:t>
        </x:is>
      </x:c>
      <x:c r="B139" s="34" t="inlineStr">
        <x:is>
          <x:t xml:space="preserve">Este povo me honra</x:t>
        </x:is>
      </x:c>
      <x:c r="C139" s="34" t="inlineStr">
        <x:is>
          <x:t xml:space="preserve">22. B</x:t>
        </x:is>
      </x:c>
      <x:c r="D139" s="33" t="inlineStr">
        <x:is>
          <x:t xml:space="preserve">Sl 14</x:t>
        </x:is>
      </x:c>
      <x:c r="E139" s="33" t="inlineStr">
        <x:is>
          <x:t xml:space="preserve">Mc 7,6</x:t>
        </x:is>
      </x:c>
      <x:c r="F139" s="33" t="n"/>
      <x:c r="G139" s="33" t="n"/>
      <x:c r="H139" s="34" t="inlineStr">
        <x:is>
          <x:t xml:space="preserve">Pe. Weber</x:t>
        </x:is>
      </x:c>
      <x:c r="I139" s="34" t="inlineStr">
        <x:is>
          <x:t xml:space="preserve">Canto do Evangelho</x:t>
        </x:is>
      </x:c>
      <x:c r="J139" s="35" t="inlineStr">
        <x:is>
          <x:t xml:space="preserve">abrir partitura</x:t>
        </x:is>
      </x:c>
    </x:row>
    <x:row r="140" s="29" customFormat="1" ht="23.850000381469727" customHeight="1">
      <x:c r="A140" s="42" t="inlineStr">
        <x:is>
          <x:t xml:space="preserve">Mt 15,22</x:t>
        </x:is>
      </x:c>
      <x:c r="B140" s="37" t="inlineStr">
        <x:is>
          <x:t xml:space="preserve">Senhor, filho de Davi</x:t>
        </x:is>
      </x:c>
      <x:c r="C140" s="37" t="inlineStr">
        <x:is>
          <x:t xml:space="preserve">20. A</x:t>
        </x:is>
      </x:c>
      <x:c r="D140" s="36" t="inlineStr">
        <x:is>
          <x:t xml:space="preserve">Sl 66</x:t>
        </x:is>
      </x:c>
      <x:c r="E140" s="36" t="n"/>
      <x:c r="F140" s="36" t="n"/>
      <x:c r="G140" s="36" t="n"/>
      <x:c r="H140" s="37" t="inlineStr">
        <x:is>
          <x:t xml:space="preserve">Pe. Weber</x:t>
        </x:is>
      </x:c>
      <x:c r="I140" s="37" t="inlineStr">
        <x:is>
          <x:t xml:space="preserve">Canto do Evangelho</x:t>
        </x:is>
      </x:c>
      <x:c r="J140" s="38" t="inlineStr">
        <x:is>
          <x:t xml:space="preserve">abrir partitura</x:t>
        </x:is>
      </x:c>
    </x:row>
    <x:row r="141" s="29" customFormat="1" ht="15" customHeight="1">
      <x:c r="A141" s="41" t="inlineStr">
        <x:is>
          <x:t xml:space="preserve">Mt 15,28</x:t>
        </x:is>
      </x:c>
      <x:c r="B141" s="34" t="inlineStr">
        <x:is>
          <x:t xml:space="preserve">É grande a tua fé, ó mulher!</x:t>
        </x:is>
      </x:c>
      <x:c r="C141" s="34" t="inlineStr">
        <x:is>
          <x:t xml:space="preserve">20. A</x:t>
        </x:is>
      </x:c>
      <x:c r="D141" s="33" t="inlineStr">
        <x:is>
          <x:t xml:space="preserve">Sl 115</x:t>
        </x:is>
      </x:c>
      <x:c r="E141" s="33" t="n"/>
      <x:c r="F141" s="33" t="n"/>
      <x:c r="G141" s="33" t="n"/>
      <x:c r="H141" s="34" t="inlineStr">
        <x:is>
          <x:t xml:space="preserve">Abadia da Ressurreição</x:t>
        </x:is>
      </x:c>
      <x:c r="I141" s="34" t="inlineStr">
        <x:is>
          <x:t xml:space="preserve">Antífona das oferendas</x:t>
        </x:is>
      </x:c>
      <x:c r="J141" s="35" t="inlineStr">
        <x:is>
          <x:t xml:space="preserve">abrir partitura</x:t>
        </x:is>
      </x:c>
    </x:row>
    <x:row r="142" s="29" customFormat="1" ht="23.850000381469727" customHeight="1">
      <x:c r="A142" s="42" t="inlineStr">
        <x:is>
          <x:t xml:space="preserve">Mt 15,31</x:t>
        </x:is>
      </x:c>
      <x:c r="B142" s="37" t="inlineStr">
        <x:is>
          <x:t xml:space="preserve">Jesus fez muito bem todas as coisas</x:t>
        </x:is>
      </x:c>
      <x:c r="C142" s="37" t="inlineStr">
        <x:is>
          <x:t xml:space="preserve">23. B</x:t>
        </x:is>
      </x:c>
      <x:c r="D142" s="36" t="inlineStr">
        <x:is>
          <x:t xml:space="preserve">Sl 145</x:t>
        </x:is>
      </x:c>
      <x:c r="E142" s="36" t="inlineStr">
        <x:is>
          <x:t xml:space="preserve">Mc 7,37</x:t>
        </x:is>
      </x:c>
      <x:c r="F142" s="36" t="n"/>
      <x:c r="G142" s="36" t="n"/>
      <x:c r="H142" s="37" t="inlineStr">
        <x:is>
          <x:t xml:space="preserve">Pe. Weber</x:t>
        </x:is>
      </x:c>
      <x:c r="I142" s="37" t="inlineStr">
        <x:is>
          <x:t xml:space="preserve">Canto do Evangelho</x:t>
        </x:is>
      </x:c>
      <x:c r="J142" s="38" t="inlineStr">
        <x:is>
          <x:t xml:space="preserve">abrir partitura</x:t>
        </x:is>
      </x:c>
    </x:row>
    <x:row r="143" s="29" customFormat="1" ht="23.850000381469727" customHeight="1">
      <x:c r="A143" s="41" t="inlineStr">
        <x:is>
          <x:t xml:space="preserve">Mt 15,32</x:t>
        </x:is>
      </x:c>
      <x:c r="B143" s="34" t="inlineStr">
        <x:is>
          <x:t xml:space="preserve">Uma grande multidão estava com Jesus e não tinha o que comer</x:t>
        </x:is>
      </x:c>
      <x:c r="C143" s="34" t="inlineStr">
        <x:is>
          <x:t xml:space="preserve">18. A</x:t>
        </x:is>
      </x:c>
      <x:c r="D143" s="33" t="inlineStr">
        <x:is>
          <x:t xml:space="preserve">Sl 144</x:t>
        </x:is>
      </x:c>
      <x:c r="E143" s="33" t="inlineStr">
        <x:is>
          <x:t xml:space="preserve">Mc 8,2</x:t>
        </x:is>
      </x:c>
      <x:c r="F143" s="33" t="n"/>
      <x:c r="G143" s="33" t="n"/>
      <x:c r="H143" s="34" t="inlineStr">
        <x:is>
          <x:t xml:space="preserve">Abadia da Ressurreição</x:t>
        </x:is>
      </x:c>
      <x:c r="I143" s="34" t="inlineStr">
        <x:is>
          <x:t xml:space="preserve">Antífona das oferendas</x:t>
        </x:is>
      </x:c>
      <x:c r="J143" s="35" t="inlineStr">
        <x:is>
          <x:t xml:space="preserve">abrir partitura</x:t>
        </x:is>
      </x:c>
    </x:row>
    <x:row r="144" s="29" customFormat="1" ht="23.850000381469727" customHeight="1">
      <x:c r="A144" s="42" t="inlineStr">
        <x:is>
          <x:t xml:space="preserve">Mt 16,15-16</x:t>
        </x:is>
      </x:c>
      <x:c r="B144" s="37" t="inlineStr">
        <x:is>
          <x:t xml:space="preserve">E vós, quem dizeis que eu sou?</x:t>
        </x:is>
      </x:c>
      <x:c r="C144" s="37" t="inlineStr">
        <x:is>
          <x:t xml:space="preserve">12. C</x:t>
        </x:is>
      </x:c>
      <x:c r="D144" s="36" t="inlineStr">
        <x:is>
          <x:t xml:space="preserve">Sl 71</x:t>
        </x:is>
      </x:c>
      <x:c r="E144" s="36" t="inlineStr">
        <x:is>
          <x:t xml:space="preserve">Mc 8,29</x:t>
        </x:is>
      </x:c>
      <x:c r="F144" s="36" t="inlineStr">
        <x:is>
          <x:t xml:space="preserve">Lc 9,20</x:t>
        </x:is>
      </x:c>
      <x:c r="G144" s="36" t="n"/>
      <x:c r="H144" s="37" t="inlineStr">
        <x:is>
          <x:t xml:space="preserve">Abadia da Ressurreição</x:t>
        </x:is>
      </x:c>
      <x:c r="I144" s="37" t="inlineStr">
        <x:is>
          <x:t xml:space="preserve">Antífona das oferendas</x:t>
        </x:is>
      </x:c>
      <x:c r="J144" s="38" t="inlineStr">
        <x:is>
          <x:t xml:space="preserve">abrir partitura</x:t>
        </x:is>
      </x:c>
    </x:row>
    <x:row r="145" s="29" customFormat="1" ht="15" customHeight="1">
      <x:c r="A145" s="41" t="inlineStr">
        <x:is>
          <x:t xml:space="preserve">Mt 16,16</x:t>
        </x:is>
      </x:c>
      <x:c r="B145" s="34" t="inlineStr">
        <x:is>
          <x:t xml:space="preserve">Tu és o Messias</x:t>
        </x:is>
      </x:c>
      <x:c r="C145" s="34" t="inlineStr">
        <x:is>
          <x:t xml:space="preserve">21. A</x:t>
        </x:is>
      </x:c>
      <x:c r="D145" s="33" t="inlineStr">
        <x:is>
          <x:t xml:space="preserve">Sl 137</x:t>
        </x:is>
      </x:c>
      <x:c r="E145" s="33" t="inlineStr">
        <x:is>
          <x:t xml:space="preserve">Mc 8,29</x:t>
        </x:is>
      </x:c>
      <x:c r="F145" s="33" t="inlineStr">
        <x:is>
          <x:t xml:space="preserve">Lc 9,20</x:t>
        </x:is>
      </x:c>
      <x:c r="G145" s="33" t="n"/>
      <x:c r="H145" s="34" t="inlineStr">
        <x:is>
          <x:t xml:space="preserve">Pe. Weber</x:t>
        </x:is>
      </x:c>
      <x:c r="I145" s="34" t="inlineStr">
        <x:is>
          <x:t xml:space="preserve">Canto do Evangelho</x:t>
        </x:is>
      </x:c>
      <x:c r="J145" s="35" t="inlineStr">
        <x:is>
          <x:t xml:space="preserve">abrir partitura</x:t>
        </x:is>
      </x:c>
    </x:row>
    <x:row r="146" s="29" customFormat="1" ht="15" customHeight="1">
      <x:c r="A146" s="42" t="inlineStr">
        <x:is>
          <x:t xml:space="preserve">Mt 16,16</x:t>
        </x:is>
      </x:c>
      <x:c r="B146" s="37" t="inlineStr">
        <x:is>
          <x:t xml:space="preserve">São Pedro e São Paulo - Comunhão</x:t>
        </x:is>
      </x:c>
      <x:c r="C146" s="37" t="inlineStr">
        <x:is>
          <x:t xml:space="preserve">29 de Junho | Comunhão</x:t>
        </x:is>
      </x:c>
      <x:c r="D146" s="36" t="inlineStr">
        <x:is>
          <x:t xml:space="preserve">Sl 137</x:t>
        </x:is>
      </x:c>
      <x:c r="E146" s="36" t="n"/>
      <x:c r="F146" s="36" t="n"/>
      <x:c r="G146" s="36" t="n"/>
      <x:c r="H146" s="37" t="inlineStr">
        <x:is>
          <x:t xml:space="preserve">Pe. Weber (volumes) · vol. 14</x:t>
        </x:is>
      </x:c>
      <x:c r="I146" s="37" t="inlineStr">
        <x:is>
          <x:t xml:space="preserve">Canto dos volumes</x:t>
        </x:is>
      </x:c>
      <x:c r="J146" s="38" t="inlineStr">
        <x:is>
          <x:t xml:space="preserve">abrir partitura</x:t>
        </x:is>
      </x:c>
    </x:row>
    <x:row r="147" s="29" customFormat="1" ht="15" customHeight="1">
      <x:c r="A147" s="41" t="inlineStr">
        <x:is>
          <x:t xml:space="preserve">Mt 16,16</x:t>
        </x:is>
      </x:c>
      <x:c r="B147" s="34" t="inlineStr">
        <x:is>
          <x:t xml:space="preserve">És o Messias, o Filho do Deus vivo!</x:t>
        </x:is>
      </x:c>
      <x:c r="C147" s="34" t="n"/>
      <x:c r="D147" s="33" t="n"/>
      <x:c r="E147" s="33" t="n"/>
      <x:c r="F147" s="33" t="n"/>
      <x:c r="G147" s="33" t="n"/>
      <x:c r="H147" s="34" t="inlineStr">
        <x:is>
          <x:t xml:space="preserve">Pe. Weber (volumes) · vol. 2</x:t>
        </x:is>
      </x:c>
      <x:c r="I147" s="34" t="inlineStr">
        <x:is>
          <x:t xml:space="preserve">Canto dos volumes</x:t>
        </x:is>
      </x:c>
      <x:c r="J147" s="35" t="inlineStr">
        <x:is>
          <x:t xml:space="preserve">abrir partitura</x:t>
        </x:is>
      </x:c>
    </x:row>
    <x:row r="148" s="29" customFormat="1" ht="23.850000381469727" customHeight="1">
      <x:c r="A148" s="41" t="inlineStr">
        <x:is>
          <x:t xml:space="preserve">Mt 16,19</x:t>
        </x:is>
      </x:c>
      <x:c r="B148" s="34" t="inlineStr">
        <x:is>
          <x:t xml:space="preserve">Eu te darei, Simão Pedro, as chaves do Reino dos céus</x:t>
        </x:is>
      </x:c>
      <x:c r="C148" s="34" t="inlineStr">
        <x:is>
          <x:t xml:space="preserve">21. A</x:t>
        </x:is>
      </x:c>
      <x:c r="D148" s="33" t="inlineStr">
        <x:is>
          <x:t xml:space="preserve">Sl 9</x:t>
        </x:is>
      </x:c>
      <x:c r="E148" s="33" t="n"/>
      <x:c r="F148" s="33" t="n"/>
      <x:c r="G148" s="33" t="n"/>
      <x:c r="H148" s="34" t="inlineStr">
        <x:is>
          <x:t xml:space="preserve">Abadia da Ressurreição</x:t>
        </x:is>
      </x:c>
      <x:c r="I148" s="34" t="inlineStr">
        <x:is>
          <x:t xml:space="preserve">Antífona das oferendas</x:t>
        </x:is>
      </x:c>
      <x:c r="J148" s="35" t="inlineStr">
        <x:is>
          <x:t xml:space="preserve">abrir partitura</x:t>
        </x:is>
      </x:c>
    </x:row>
    <x:row r="149" s="29" customFormat="1" ht="23.850000381469727" customHeight="1">
      <x:c r="A149" s="41" t="inlineStr">
        <x:is>
          <x:t xml:space="preserve">Mt 16,19</x:t>
        </x:is>
      </x:c>
      <x:c r="B149" s="34" t="inlineStr">
        <x:is>
          <x:t xml:space="preserve">O que ligares, o que desligares...</x:t>
        </x:is>
      </x:c>
      <x:c r="C149" s="34" t="n"/>
      <x:c r="D149" s="33" t="n"/>
      <x:c r="E149" s="33" t="n"/>
      <x:c r="F149" s="33" t="n"/>
      <x:c r="G149" s="33" t="n"/>
      <x:c r="H149" s="34" t="inlineStr">
        <x:is>
          <x:t xml:space="preserve">Pe. Weber (volumes) · vol. 2</x:t>
        </x:is>
      </x:c>
      <x:c r="I149" s="34" t="inlineStr">
        <x:is>
          <x:t xml:space="preserve">Canto dos volumes</x:t>
        </x:is>
      </x:c>
      <x:c r="J149" s="35" t="inlineStr">
        <x:is>
          <x:t xml:space="preserve">abrir partitura</x:t>
        </x:is>
      </x:c>
    </x:row>
    <x:row r="150" s="29" customFormat="1" ht="23.850000381469727" customHeight="1">
      <x:c r="A150" s="42" t="inlineStr">
        <x:is>
          <x:t xml:space="preserve">Mt 16,21</x:t>
        </x:is>
      </x:c>
      <x:c r="B150" s="37" t="inlineStr">
        <x:is>
          <x:t xml:space="preserve">Era preciso que o Cristo sofresse</x:t>
        </x:is>
      </x:c>
      <x:c r="C150" s="37" t="n"/>
      <x:c r="D150" s="36" t="n"/>
      <x:c r="E150" s="36" t="inlineStr">
        <x:is>
          <x:t xml:space="preserve">Mc 8,31</x:t>
        </x:is>
      </x:c>
      <x:c r="F150" s="36" t="inlineStr">
        <x:is>
          <x:t xml:space="preserve">Lc 9,22</x:t>
        </x:is>
      </x:c>
      <x:c r="G150" s="36" t="n"/>
      <x:c r="H150" s="37" t="inlineStr">
        <x:is>
          <x:t xml:space="preserve">Pe. Weber (volumes) · vol. 25</x:t>
        </x:is>
      </x:c>
      <x:c r="I150" s="37" t="inlineStr">
        <x:is>
          <x:t xml:space="preserve">Canto dos volumes</x:t>
        </x:is>
      </x:c>
      <x:c r="J150" s="38" t="inlineStr">
        <x:is>
          <x:t xml:space="preserve">abrir partitura</x:t>
        </x:is>
      </x:c>
    </x:row>
    <x:row r="151" s="29" customFormat="1" ht="15" customHeight="1">
      <x:c r="A151" s="41" t="inlineStr">
        <x:is>
          <x:t xml:space="preserve">Mt 16,24</x:t>
        </x:is>
      </x:c>
      <x:c r="B151" s="34" t="inlineStr">
        <x:is>
          <x:t xml:space="preserve">Se alguém quiser me seguir</x:t>
        </x:is>
      </x:c>
      <x:c r="C151" s="34" t="inlineStr">
        <x:is>
          <x:t xml:space="preserve">22. A</x:t>
        </x:is>
      </x:c>
      <x:c r="D151" s="33" t="inlineStr">
        <x:is>
          <x:t xml:space="preserve">Sl 62</x:t>
        </x:is>
      </x:c>
      <x:c r="E151" s="33" t="inlineStr">
        <x:is>
          <x:t xml:space="preserve">Mc 8,34</x:t>
        </x:is>
      </x:c>
      <x:c r="F151" s="33" t="inlineStr">
        <x:is>
          <x:t xml:space="preserve">Lc 9,23</x:t>
        </x:is>
      </x:c>
      <x:c r="G151" s="33" t="n"/>
      <x:c r="H151" s="34" t="inlineStr">
        <x:is>
          <x:t xml:space="preserve">Pe. Weber</x:t>
        </x:is>
      </x:c>
      <x:c r="I151" s="34" t="inlineStr">
        <x:is>
          <x:t xml:space="preserve">Canto do Evangelho</x:t>
        </x:is>
      </x:c>
      <x:c r="J151" s="35" t="inlineStr">
        <x:is>
          <x:t xml:space="preserve">abrir partitura</x:t>
        </x:is>
      </x:c>
    </x:row>
    <x:row r="152" s="29" customFormat="1" ht="23.850000381469727" customHeight="1">
      <x:c r="A152" s="42" t="inlineStr">
        <x:is>
          <x:t xml:space="preserve">Mt 16,24</x:t>
        </x:is>
      </x:c>
      <x:c r="B152" s="37" t="inlineStr">
        <x:is>
          <x:t xml:space="preserve">Se alguém quiser me seguir</x:t>
        </x:is>
      </x:c>
      <x:c r="C152" s="37" t="inlineStr">
        <x:is>
          <x:t xml:space="preserve">24. B</x:t>
        </x:is>
      </x:c>
      <x:c r="D152" s="36" t="inlineStr">
        <x:is>
          <x:t xml:space="preserve">Sl 118</x:t>
        </x:is>
      </x:c>
      <x:c r="E152" s="36" t="inlineStr">
        <x:is>
          <x:t xml:space="preserve">Mc 8,34</x:t>
        </x:is>
      </x:c>
      <x:c r="F152" s="36" t="inlineStr">
        <x:is>
          <x:t xml:space="preserve">Lc 9,23</x:t>
        </x:is>
      </x:c>
      <x:c r="G152" s="36" t="n"/>
      <x:c r="H152" s="37" t="inlineStr">
        <x:is>
          <x:t xml:space="preserve">Pe. Weber</x:t>
        </x:is>
      </x:c>
      <x:c r="I152" s="37" t="inlineStr">
        <x:is>
          <x:t xml:space="preserve">Canto do Evangelho</x:t>
        </x:is>
      </x:c>
      <x:c r="J152" s="38" t="inlineStr">
        <x:is>
          <x:t xml:space="preserve">abrir partitura</x:t>
        </x:is>
      </x:c>
    </x:row>
    <x:row r="153" s="29" customFormat="1" ht="23.850000381469727" customHeight="1">
      <x:c r="A153" s="41" t="inlineStr">
        <x:is>
          <x:t xml:space="preserve">Mt 16,24</x:t>
        </x:is>
      </x:c>
      <x:c r="B153" s="34" t="inlineStr">
        <x:is>
          <x:t xml:space="preserve">Se alguém quiser me seguir</x:t>
        </x:is>
      </x:c>
      <x:c r="C153" s="34" t="inlineStr">
        <x:is>
          <x:t xml:space="preserve">12. C</x:t>
        </x:is>
      </x:c>
      <x:c r="D153" s="33" t="inlineStr">
        <x:is>
          <x:t xml:space="preserve">Sl 62</x:t>
        </x:is>
      </x:c>
      <x:c r="E153" s="33" t="inlineStr">
        <x:is>
          <x:t xml:space="preserve">Mc 8,34</x:t>
        </x:is>
      </x:c>
      <x:c r="F153" s="33" t="inlineStr">
        <x:is>
          <x:t xml:space="preserve">Lc 9,23</x:t>
        </x:is>
      </x:c>
      <x:c r="G153" s="33" t="n"/>
      <x:c r="H153" s="34" t="inlineStr">
        <x:is>
          <x:t xml:space="preserve">Pe. Weber</x:t>
        </x:is>
      </x:c>
      <x:c r="I153" s="34" t="inlineStr">
        <x:is>
          <x:t xml:space="preserve">Canto do Evangelho</x:t>
        </x:is>
      </x:c>
      <x:c r="J153" s="35" t="inlineStr">
        <x:is>
          <x:t xml:space="preserve">abrir partitura</x:t>
        </x:is>
      </x:c>
    </x:row>
    <x:row r="154" s="29" customFormat="1" ht="23.850000381469727" customHeight="1">
      <x:c r="A154" s="42" t="inlineStr">
        <x:is>
          <x:t xml:space="preserve">Mt 16,24</x:t>
        </x:is>
      </x:c>
      <x:c r="B154" s="37" t="inlineStr">
        <x:is>
          <x:t xml:space="preserve">Quem quiser me seguir, renegue-se a si mesmo</x:t>
        </x:is>
      </x:c>
      <x:c r="C154" s="37" t="inlineStr">
        <x:is>
          <x:t xml:space="preserve">22. A</x:t>
        </x:is>
      </x:c>
      <x:c r="D154" s="36" t="inlineStr">
        <x:is>
          <x:t xml:space="preserve">Sl 27</x:t>
        </x:is>
      </x:c>
      <x:c r="E154" s="36" t="inlineStr">
        <x:is>
          <x:t xml:space="preserve">Mc 8,34</x:t>
        </x:is>
      </x:c>
      <x:c r="F154" s="36" t="inlineStr">
        <x:is>
          <x:t xml:space="preserve">Lc 9,23</x:t>
        </x:is>
      </x:c>
      <x:c r="G154" s="36" t="n"/>
      <x:c r="H154" s="37" t="inlineStr">
        <x:is>
          <x:t xml:space="preserve">Abadia da Ressurreição</x:t>
        </x:is>
      </x:c>
      <x:c r="I154" s="37" t="inlineStr">
        <x:is>
          <x:t xml:space="preserve">Antífona das oferendas</x:t>
        </x:is>
      </x:c>
      <x:c r="J154" s="38" t="inlineStr">
        <x:is>
          <x:t xml:space="preserve">abrir partitura</x:t>
        </x:is>
      </x:c>
    </x:row>
    <x:row r="155" s="29" customFormat="1" ht="15" customHeight="1">
      <x:c r="A155" s="41" t="inlineStr">
        <x:is>
          <x:t xml:space="preserve">Mt 16,24</x:t>
        </x:is>
      </x:c>
      <x:c r="B155" s="34" t="inlineStr">
        <x:is>
          <x:t xml:space="preserve">Quem quiser me seguir, renegue-se a si mesmo</x:t>
        </x:is>
      </x:c>
      <x:c r="C155" s="34" t="inlineStr">
        <x:is>
          <x:t xml:space="preserve">24. B</x:t>
        </x:is>
      </x:c>
      <x:c r="D155" s="33" t="inlineStr">
        <x:is>
          <x:t xml:space="preserve">Sl 69</x:t>
        </x:is>
      </x:c>
      <x:c r="E155" s="33" t="inlineStr">
        <x:is>
          <x:t xml:space="preserve">Mc 8,34</x:t>
        </x:is>
      </x:c>
      <x:c r="F155" s="33" t="inlineStr">
        <x:is>
          <x:t xml:space="preserve">Lc 9,23</x:t>
        </x:is>
      </x:c>
      <x:c r="G155" s="33" t="n"/>
      <x:c r="H155" s="34" t="inlineStr">
        <x:is>
          <x:t xml:space="preserve">Abadia da Ressurreição</x:t>
        </x:is>
      </x:c>
      <x:c r="I155" s="34" t="inlineStr">
        <x:is>
          <x:t xml:space="preserve">Antífona das oferendas</x:t>
        </x:is>
      </x:c>
      <x:c r="J155" s="35" t="inlineStr">
        <x:is>
          <x:t xml:space="preserve">abrir partitura</x:t>
        </x:is>
      </x:c>
    </x:row>
    <x:row r="156" s="29" customFormat="1" ht="15" customHeight="1">
      <x:c r="A156" s="42" t="inlineStr">
        <x:is>
          <x:t xml:space="preserve">Mt 17,1-9</x:t>
        </x:is>
      </x:c>
      <x:c r="B156" s="37" t="inlineStr">
        <x:is>
          <x:t xml:space="preserve">Jesus Cristo, Luz da luz</x:t>
        </x:is>
      </x:c>
      <x:c r="C156" s="37" t="inlineStr">
        <x:is>
          <x:t xml:space="preserve">Transfiguração do Senhor</x:t>
        </x:is>
      </x:c>
      <x:c r="D156" s="36" t="n"/>
      <x:c r="E156" s="36" t="inlineStr">
        <x:is>
          <x:t xml:space="preserve">Mc 9,2-10</x:t>
        </x:is>
      </x:c>
      <x:c r="F156" s="36" t="inlineStr">
        <x:is>
          <x:t xml:space="preserve">Lc 9,28-36</x:t>
        </x:is>
      </x:c>
      <x:c r="G156" s="36" t="n"/>
      <x:c r="H156" s="37" t="inlineStr">
        <x:is>
          <x:t xml:space="preserve">Pe. Weber (volumes) · vol. 13</x:t>
        </x:is>
      </x:c>
      <x:c r="I156" s="37" t="inlineStr">
        <x:is>
          <x:t xml:space="preserve">Canto dos volumes</x:t>
        </x:is>
      </x:c>
      <x:c r="J156" s="38" t="inlineStr">
        <x:is>
          <x:t xml:space="preserve">abrir partitura</x:t>
        </x:is>
      </x:c>
    </x:row>
    <x:row r="157" s="29" customFormat="1" ht="15" customHeight="1">
      <x:c r="A157" s="41" t="inlineStr">
        <x:is>
          <x:t xml:space="preserve">Mt 17,5</x:t>
        </x:is>
      </x:c>
      <x:c r="B157" s="34" t="inlineStr">
        <x:is>
          <x:t xml:space="preserve">Uma voz do céu ressoa</x:t>
        </x:is>
      </x:c>
      <x:c r="C157" s="34" t="inlineStr">
        <x:is>
          <x:t xml:space="preserve">2 Quar ABC</x:t>
        </x:is>
      </x:c>
      <x:c r="D157" s="33" t="inlineStr">
        <x:is>
          <x:t xml:space="preserve">Sl 134</x:t>
        </x:is>
      </x:c>
      <x:c r="E157" s="33" t="n"/>
      <x:c r="F157" s="33" t="n"/>
      <x:c r="G157" s="33" t="n"/>
      <x:c r="H157" s="34" t="inlineStr">
        <x:is>
          <x:t xml:space="preserve">Pe. Weber</x:t>
        </x:is>
      </x:c>
      <x:c r="I157" s="34" t="inlineStr">
        <x:is>
          <x:t xml:space="preserve">Canto do Evangelho</x:t>
        </x:is>
      </x:c>
      <x:c r="J157" s="35" t="inlineStr">
        <x:is>
          <x:t xml:space="preserve">abrir partitura</x:t>
        </x:is>
      </x:c>
    </x:row>
    <x:row r="158" s="29" customFormat="1" ht="23.850000381469727" customHeight="1">
      <x:c r="A158" s="42" t="inlineStr">
        <x:is>
          <x:t xml:space="preserve">Mt 17,5</x:t>
        </x:is>
      </x:c>
      <x:c r="B158" s="37" t="inlineStr">
        <x:is>
          <x:t xml:space="preserve">Veio uma voz da nuvem, dizendo</x:t>
        </x:is>
      </x:c>
      <x:c r="C158" s="37" t="inlineStr">
        <x:is>
          <x:t xml:space="preserve">2 Quar ABC</x:t>
        </x:is>
      </x:c>
      <x:c r="D158" s="36" t="inlineStr">
        <x:is>
          <x:t xml:space="preserve">Sl 35</x:t>
        </x:is>
      </x:c>
      <x:c r="E158" s="36" t="inlineStr">
        <x:is>
          <x:t xml:space="preserve">Mc 9,7</x:t>
        </x:is>
      </x:c>
      <x:c r="F158" s="36" t="inlineStr">
        <x:is>
          <x:t xml:space="preserve">Lc 9,35</x:t>
        </x:is>
      </x:c>
      <x:c r="G158" s="36" t="n"/>
      <x:c r="H158" s="37" t="inlineStr">
        <x:is>
          <x:t xml:space="preserve">Abadia da Ressurreição</x:t>
        </x:is>
      </x:c>
      <x:c r="I158" s="37" t="inlineStr">
        <x:is>
          <x:t xml:space="preserve">Antífona de comunhão</x:t>
        </x:is>
      </x:c>
      <x:c r="J158" s="38" t="inlineStr">
        <x:is>
          <x:t xml:space="preserve">abrir partitura</x:t>
        </x:is>
      </x:c>
    </x:row>
    <x:row r="159" s="29" customFormat="1" ht="15" customHeight="1">
      <x:c r="A159" s="41" t="inlineStr">
        <x:is>
          <x:t xml:space="preserve">Mt 17,5</x:t>
        </x:is>
      </x:c>
      <x:c r="B159" s="34" t="inlineStr">
        <x:is>
          <x:t xml:space="preserve">Da nuvem uma voz</x:t>
        </x:is>
      </x:c>
      <x:c r="C159" s="34" t="inlineStr">
        <x:is>
          <x:t xml:space="preserve">Batismo do Senhor | 2º Domingo da Quaresma</x:t>
        </x:is>
      </x:c>
      <x:c r="D159" s="33" t="n"/>
      <x:c r="E159" s="33" t="inlineStr">
        <x:is>
          <x:t xml:space="preserve">Mc 9,7</x:t>
        </x:is>
      </x:c>
      <x:c r="F159" s="33" t="inlineStr">
        <x:is>
          <x:t xml:space="preserve">Lc 9,35</x:t>
        </x:is>
      </x:c>
      <x:c r="G159" s="33" t="n"/>
      <x:c r="H159" s="34" t="inlineStr">
        <x:is>
          <x:t xml:space="preserve">Pe. Weber (volumes) · vol. 20</x:t>
        </x:is>
      </x:c>
      <x:c r="I159" s="34" t="inlineStr">
        <x:is>
          <x:t xml:space="preserve">Canto dos volumes</x:t>
        </x:is>
      </x:c>
      <x:c r="J159" s="35" t="inlineStr">
        <x:is>
          <x:t xml:space="preserve">abrir partitura</x:t>
        </x:is>
      </x:c>
    </x:row>
    <x:row r="160" s="29" customFormat="1" ht="23.850000381469727" customHeight="1">
      <x:c r="A160" s="42" t="inlineStr">
        <x:is>
          <x:t xml:space="preserve">Mt 18,3</x:t>
        </x:is>
      </x:c>
      <x:c r="B160" s="37" t="inlineStr">
        <x:is>
          <x:t xml:space="preserve">Quem não se tornar como um pequenino</x:t>
        </x:is>
      </x:c>
      <x:c r="C160" s="37" t="n"/>
      <x:c r="D160" s="36" t="n"/>
      <x:c r="E160" s="36" t="n"/>
      <x:c r="F160" s="36" t="n"/>
      <x:c r="G160" s="36" t="n"/>
      <x:c r="H160" s="37" t="inlineStr">
        <x:is>
          <x:t xml:space="preserve">Pe. Weber (volumes) · vol. 24</x:t>
        </x:is>
      </x:c>
      <x:c r="I160" s="37" t="inlineStr">
        <x:is>
          <x:t xml:space="preserve">Canto dos volumes</x:t>
        </x:is>
      </x:c>
      <x:c r="J160" s="38" t="inlineStr">
        <x:is>
          <x:t xml:space="preserve">abrir partitura</x:t>
        </x:is>
      </x:c>
    </x:row>
    <x:row r="161" s="29" customFormat="1" ht="15" customHeight="1">
      <x:c r="A161" s="41" t="inlineStr">
        <x:is>
          <x:t xml:space="preserve">Mt 18,4b</x:t>
        </x:is>
      </x:c>
      <x:c r="B161" s="34" t="inlineStr">
        <x:is>
          <x:t xml:space="preserve">Se alguém quiser ser o primeiro</x:t>
        </x:is>
      </x:c>
      <x:c r="C161" s="34" t="inlineStr">
        <x:is>
          <x:t xml:space="preserve">25. B</x:t>
        </x:is>
      </x:c>
      <x:c r="D161" s="33" t="inlineStr">
        <x:is>
          <x:t xml:space="preserve">Sl 130</x:t>
        </x:is>
      </x:c>
      <x:c r="E161" s="33" t="inlineStr">
        <x:is>
          <x:t xml:space="preserve">Mc 9,35</x:t>
        </x:is>
      </x:c>
      <x:c r="F161" s="33" t="inlineStr">
        <x:is>
          <x:t xml:space="preserve">Lc 9,48c</x:t>
        </x:is>
      </x:c>
      <x:c r="G161" s="33" t="n"/>
      <x:c r="H161" s="34" t="inlineStr">
        <x:is>
          <x:t xml:space="preserve">Pe. Weber</x:t>
        </x:is>
      </x:c>
      <x:c r="I161" s="34" t="inlineStr">
        <x:is>
          <x:t xml:space="preserve">Canto do Evangelho</x:t>
        </x:is>
      </x:c>
      <x:c r="J161" s="35" t="inlineStr">
        <x:is>
          <x:t xml:space="preserve">abrir partitura</x:t>
        </x:is>
      </x:c>
    </x:row>
    <x:row r="162" s="29" customFormat="1" ht="23.850000381469727" customHeight="1">
      <x:c r="A162" s="42" t="inlineStr">
        <x:is>
          <x:t xml:space="preserve">Mt 18,15</x:t>
        </x:is>
      </x:c>
      <x:c r="B162" s="37" t="inlineStr">
        <x:is>
          <x:t xml:space="preserve">Se teu irmão errar e pecar</x:t>
        </x:is>
      </x:c>
      <x:c r="C162" s="37" t="inlineStr">
        <x:is>
          <x:t xml:space="preserve">23. A</x:t>
        </x:is>
      </x:c>
      <x:c r="D162" s="36" t="inlineStr">
        <x:is>
          <x:t xml:space="preserve">Sl 142</x:t>
        </x:is>
      </x:c>
      <x:c r="E162" s="36" t="n"/>
      <x:c r="F162" s="36" t="inlineStr">
        <x:is>
          <x:t xml:space="preserve">Lc 17,3</x:t>
        </x:is>
      </x:c>
      <x:c r="G162" s="36" t="n"/>
      <x:c r="H162" s="37" t="inlineStr">
        <x:is>
          <x:t xml:space="preserve">Pe. Weber</x:t>
        </x:is>
      </x:c>
      <x:c r="I162" s="37" t="inlineStr">
        <x:is>
          <x:t xml:space="preserve">Canto do Evangelho</x:t>
        </x:is>
      </x:c>
      <x:c r="J162" s="38" t="inlineStr">
        <x:is>
          <x:t xml:space="preserve">abrir partitura</x:t>
        </x:is>
      </x:c>
    </x:row>
    <x:row r="163" s="29" customFormat="1" ht="15" customHeight="1">
      <x:c r="A163" s="41" t="inlineStr">
        <x:is>
          <x:t xml:space="preserve">Mt 18,18</x:t>
        </x:is>
      </x:c>
      <x:c r="B163" s="34" t="inlineStr">
        <x:is>
          <x:t xml:space="preserve">O que ligares, o que desligares...</x:t>
        </x:is>
      </x:c>
      <x:c r="C163" s="34" t="n"/>
      <x:c r="D163" s="33" t="n"/>
      <x:c r="E163" s="33" t="n"/>
      <x:c r="F163" s="33" t="n"/>
      <x:c r="G163" s="33" t="n"/>
      <x:c r="H163" s="34" t="inlineStr">
        <x:is>
          <x:t xml:space="preserve">Pe. Weber (volumes) · vol. 2</x:t>
        </x:is>
      </x:c>
      <x:c r="I163" s="34" t="inlineStr">
        <x:is>
          <x:t xml:space="preserve">Canto dos volumes</x:t>
        </x:is>
      </x:c>
      <x:c r="J163" s="35" t="inlineStr">
        <x:is>
          <x:t xml:space="preserve">abrir partitura</x:t>
        </x:is>
      </x:c>
    </x:row>
    <x:row r="164" s="29" customFormat="1" ht="23.850000381469727" customHeight="1">
      <x:c r="A164" s="41" t="inlineStr">
        <x:is>
          <x:t xml:space="preserve">Mt 18,19</x:t>
        </x:is>
      </x:c>
      <x:c r="B164" s="34" t="inlineStr">
        <x:is>
          <x:t xml:space="preserve">Onde estiverem reunidos</x:t>
        </x:is>
      </x:c>
      <x:c r="C164" s="34" t="inlineStr">
        <x:is>
          <x:t xml:space="preserve">23. A</x:t>
        </x:is>
      </x:c>
      <x:c r="D164" s="33" t="inlineStr">
        <x:is>
          <x:t xml:space="preserve">Sl 134</x:t>
        </x:is>
      </x:c>
      <x:c r="E164" s="33" t="n"/>
      <x:c r="F164" s="33" t="n"/>
      <x:c r="G164" s="33" t="n"/>
      <x:c r="H164" s="34" t="inlineStr">
        <x:is>
          <x:t xml:space="preserve">Pe. Weber</x:t>
        </x:is>
      </x:c>
      <x:c r="I164" s="34" t="inlineStr">
        <x:is>
          <x:t xml:space="preserve">Canto do Evangelho</x:t>
        </x:is>
      </x:c>
      <x:c r="J164" s="35" t="inlineStr">
        <x:is>
          <x:t xml:space="preserve">abrir partitura</x:t>
        </x:is>
      </x:c>
    </x:row>
    <x:row r="165" s="29" customFormat="1" ht="23.850000381469727" customHeight="1">
      <x:c r="A165" s="42" t="inlineStr">
        <x:is>
          <x:t xml:space="preserve">Mt 18,20</x:t>
        </x:is>
      </x:c>
      <x:c r="B165" s="37" t="inlineStr">
        <x:is>
          <x:t xml:space="preserve">Onde dois ou três estiverem reunidos em meu nome</x:t>
        </x:is>
      </x:c>
      <x:c r="C165" s="37" t="inlineStr">
        <x:is>
          <x:t xml:space="preserve">23. A</x:t>
        </x:is>
      </x:c>
      <x:c r="D165" s="36" t="inlineStr">
        <x:is>
          <x:t xml:space="preserve">Sl 112</x:t>
        </x:is>
      </x:c>
      <x:c r="E165" s="36" t="n"/>
      <x:c r="F165" s="36" t="n"/>
      <x:c r="G165" s="36" t="n"/>
      <x:c r="H165" s="37" t="inlineStr">
        <x:is>
          <x:t xml:space="preserve">Abadia da Ressurreição</x:t>
        </x:is>
      </x:c>
      <x:c r="I165" s="37" t="inlineStr">
        <x:is>
          <x:t xml:space="preserve">Antífona das oferendas</x:t>
        </x:is>
      </x:c>
      <x:c r="J165" s="38" t="inlineStr">
        <x:is>
          <x:t xml:space="preserve">abrir partitura</x:t>
        </x:is>
      </x:c>
    </x:row>
    <x:row r="166" s="29" customFormat="1" ht="15" customHeight="1">
      <x:c r="A166" s="41" t="inlineStr">
        <x:is>
          <x:t xml:space="preserve">Mt 18,22</x:t>
        </x:is>
      </x:c>
      <x:c r="B166" s="34" t="inlineStr">
        <x:is>
          <x:t xml:space="preserve">Ó Pedro, não te digo sete vezes</x:t>
        </x:is>
      </x:c>
      <x:c r="C166" s="34" t="inlineStr">
        <x:is>
          <x:t xml:space="preserve">24. A</x:t>
        </x:is>
      </x:c>
      <x:c r="D166" s="33" t="inlineStr">
        <x:is>
          <x:t xml:space="preserve">Sl 102</x:t>
        </x:is>
      </x:c>
      <x:c r="E166" s="33" t="n"/>
      <x:c r="F166" s="33" t="inlineStr">
        <x:is>
          <x:t xml:space="preserve">Lc 17,4</x:t>
        </x:is>
      </x:c>
      <x:c r="G166" s="33" t="n"/>
      <x:c r="H166" s="34" t="inlineStr">
        <x:is>
          <x:t xml:space="preserve">Pe. Weber</x:t>
        </x:is>
      </x:c>
      <x:c r="I166" s="34" t="inlineStr">
        <x:is>
          <x:t xml:space="preserve">Canto do Evangelho</x:t>
        </x:is>
      </x:c>
      <x:c r="J166" s="35" t="inlineStr">
        <x:is>
          <x:t xml:space="preserve">abrir partitura</x:t>
        </x:is>
      </x:c>
    </x:row>
    <x:row r="167" s="29" customFormat="1" ht="23.850000381469727" customHeight="1">
      <x:c r="A167" s="42" t="inlineStr">
        <x:is>
          <x:t xml:space="preserve">Mt 18,22</x:t>
        </x:is>
      </x:c>
      <x:c r="B167" s="37" t="inlineStr">
        <x:is>
          <x:t xml:space="preserve">Respondeu Jesus a Pedro: deves perdoar setenta vezes sete</x:t>
        </x:is>
      </x:c>
      <x:c r="C167" s="37" t="inlineStr">
        <x:is>
          <x:t xml:space="preserve">24. A</x:t>
        </x:is>
      </x:c>
      <x:c r="D167" s="36" t="inlineStr">
        <x:is>
          <x:t xml:space="preserve">Sl 31</x:t>
        </x:is>
      </x:c>
      <x:c r="E167" s="36" t="n"/>
      <x:c r="F167" s="36" t="inlineStr">
        <x:is>
          <x:t xml:space="preserve">Lc 17,4</x:t>
        </x:is>
      </x:c>
      <x:c r="G167" s="36" t="n"/>
      <x:c r="H167" s="37" t="inlineStr">
        <x:is>
          <x:t xml:space="preserve">Abadia da Ressurreição</x:t>
        </x:is>
      </x:c>
      <x:c r="I167" s="37" t="inlineStr">
        <x:is>
          <x:t xml:space="preserve">Antífona das oferendas</x:t>
        </x:is>
      </x:c>
      <x:c r="J167" s="38" t="inlineStr">
        <x:is>
          <x:t xml:space="preserve">abrir partitura</x:t>
        </x:is>
      </x:c>
    </x:row>
    <x:row r="168" s="29" customFormat="1" ht="15" customHeight="1">
      <x:c r="A168" s="41" t="inlineStr">
        <x:is>
          <x:t xml:space="preserve">Mt 18,22</x:t>
        </x:is>
      </x:c>
      <x:c r="B168" s="34" t="inlineStr">
        <x:is>
          <x:t xml:space="preserve">Perdoar sete vezes é pouco; mas setenta vezes sete</x:t>
        </x:is>
      </x:c>
      <x:c r="C168" s="34" t="n"/>
      <x:c r="D168" s="33" t="n"/>
      <x:c r="E168" s="33" t="n"/>
      <x:c r="F168" s="33" t="n"/>
      <x:c r="G168" s="33" t="n"/>
      <x:c r="H168" s="34" t="inlineStr">
        <x:is>
          <x:t xml:space="preserve">Pe. Weber (volumes) · vol. 2</x:t>
        </x:is>
      </x:c>
      <x:c r="I168" s="34" t="inlineStr">
        <x:is>
          <x:t xml:space="preserve">Canto dos volumes</x:t>
        </x:is>
      </x:c>
      <x:c r="J168" s="35" t="inlineStr">
        <x:is>
          <x:t xml:space="preserve">abrir partitura</x:t>
        </x:is>
      </x:c>
    </x:row>
    <x:row r="169" s="29" customFormat="1" ht="23.850000381469727" customHeight="1">
      <x:c r="A169" s="41" t="inlineStr">
        <x:is>
          <x:t xml:space="preserve">Mt 19,6</x:t>
        </x:is>
      </x:c>
      <x:c r="B169" s="34" t="inlineStr">
        <x:is>
          <x:t xml:space="preserve">O casal foi unido por Deus</x:t>
        </x:is>
      </x:c>
      <x:c r="C169" s="34" t="inlineStr">
        <x:is>
          <x:t xml:space="preserve">27. B</x:t>
        </x:is>
      </x:c>
      <x:c r="D169" s="33" t="inlineStr">
        <x:is>
          <x:t xml:space="preserve">Sl 127</x:t>
        </x:is>
      </x:c>
      <x:c r="E169" s="33" t="inlineStr">
        <x:is>
          <x:t xml:space="preserve">Mc 10,7-9</x:t>
        </x:is>
      </x:c>
      <x:c r="F169" s="33" t="n"/>
      <x:c r="G169" s="33" t="n"/>
      <x:c r="H169" s="34" t="inlineStr">
        <x:is>
          <x:t xml:space="preserve">Pe. Weber</x:t>
        </x:is>
      </x:c>
      <x:c r="I169" s="34" t="inlineStr">
        <x:is>
          <x:t xml:space="preserve">Canto do Evangelho</x:t>
        </x:is>
      </x:c>
      <x:c r="J169" s="35" t="inlineStr">
        <x:is>
          <x:t xml:space="preserve">abrir partitura</x:t>
        </x:is>
      </x:c>
    </x:row>
    <x:row r="170" s="29" customFormat="1" ht="15" customHeight="1">
      <x:c r="A170" s="42" t="inlineStr">
        <x:is>
          <x:t xml:space="preserve">Mt 19,14</x:t>
        </x:is>
      </x:c>
      <x:c r="B170" s="37" t="inlineStr">
        <x:is>
          <x:t xml:space="preserve">Deixai vir a mim os pequeninos: deles é o Reino dos céus</x:t>
        </x:is>
      </x:c>
      <x:c r="C170" s="37" t="inlineStr">
        <x:is>
          <x:t xml:space="preserve">27. B</x:t>
        </x:is>
      </x:c>
      <x:c r="D170" s="36" t="inlineStr">
        <x:is>
          <x:t xml:space="preserve">Sl 145</x:t>
        </x:is>
      </x:c>
      <x:c r="E170" s="36" t="inlineStr">
        <x:is>
          <x:t xml:space="preserve">Mc 10,14</x:t>
        </x:is>
      </x:c>
      <x:c r="F170" s="36" t="inlineStr">
        <x:is>
          <x:t xml:space="preserve">Lc 18,16</x:t>
        </x:is>
      </x:c>
      <x:c r="G170" s="36" t="n"/>
      <x:c r="H170" s="37" t="inlineStr">
        <x:is>
          <x:t xml:space="preserve">Abadia da Ressurreição</x:t>
        </x:is>
      </x:c>
      <x:c r="I170" s="37" t="inlineStr">
        <x:is>
          <x:t xml:space="preserve">Antífona das oferendas</x:t>
        </x:is>
      </x:c>
      <x:c r="J170" s="38" t="inlineStr">
        <x:is>
          <x:t xml:space="preserve">abrir partitura</x:t>
        </x:is>
      </x:c>
    </x:row>
    <x:row r="171" s="29" customFormat="1" ht="23.850000381469727" customHeight="1">
      <x:c r="A171" s="41" t="inlineStr">
        <x:is>
          <x:t xml:space="preserve">Mt 19,29</x:t>
        </x:is>
      </x:c>
      <x:c r="B171" s="34" t="inlineStr">
        <x:is>
          <x:t xml:space="preserve">Quem deixar sua família e os bens</x:t>
        </x:is>
      </x:c>
      <x:c r="C171" s="34" t="inlineStr">
        <x:is>
          <x:t xml:space="preserve">28. B</x:t>
        </x:is>
      </x:c>
      <x:c r="D171" s="33" t="inlineStr">
        <x:is>
          <x:t xml:space="preserve">Sl 15</x:t>
        </x:is>
      </x:c>
      <x:c r="E171" s="33" t="inlineStr">
        <x:is>
          <x:t xml:space="preserve">Mc 10,29</x:t>
        </x:is>
      </x:c>
      <x:c r="F171" s="33" t="inlineStr">
        <x:is>
          <x:t xml:space="preserve">Lc 18,29</x:t>
        </x:is>
      </x:c>
      <x:c r="G171" s="33" t="n"/>
      <x:c r="H171" s="34" t="inlineStr">
        <x:is>
          <x:t xml:space="preserve">Pe. Weber</x:t>
        </x:is>
      </x:c>
      <x:c r="I171" s="34" t="inlineStr">
        <x:is>
          <x:t xml:space="preserve">Canto do Evangelho</x:t>
        </x:is>
      </x:c>
      <x:c r="J171" s="35" t="inlineStr">
        <x:is>
          <x:t xml:space="preserve">abrir partitura</x:t>
        </x:is>
      </x:c>
    </x:row>
    <x:row r="172" s="29" customFormat="1" ht="15" customHeight="1">
      <x:c r="A172" s="42" t="inlineStr">
        <x:is>
          <x:t xml:space="preserve">Mt 19,29</x:t>
        </x:is>
      </x:c>
      <x:c r="B172" s="37" t="inlineStr">
        <x:is>
          <x:t xml:space="preserve">Vós que abandonastes tudo e me seguistes</x:t>
        </x:is>
      </x:c>
      <x:c r="C172" s="37" t="inlineStr">
        <x:is>
          <x:t xml:space="preserve">28. B</x:t>
        </x:is>
      </x:c>
      <x:c r="D172" s="36" t="inlineStr">
        <x:is>
          <x:t xml:space="preserve">Sl 118</x:t>
        </x:is>
      </x:c>
      <x:c r="E172" s="36" t="inlineStr">
        <x:is>
          <x:t xml:space="preserve">Mc 10,29-30</x:t>
        </x:is>
      </x:c>
      <x:c r="F172" s="36" t="n"/>
      <x:c r="G172" s="36" t="n"/>
      <x:c r="H172" s="37" t="inlineStr">
        <x:is>
          <x:t xml:space="preserve">Abadia da Ressurreição</x:t>
        </x:is>
      </x:c>
      <x:c r="I172" s="37" t="inlineStr">
        <x:is>
          <x:t xml:space="preserve">Antífona das oferendas</x:t>
        </x:is>
      </x:c>
      <x:c r="J172" s="38" t="inlineStr">
        <x:is>
          <x:t xml:space="preserve">abrir partitura</x:t>
        </x:is>
      </x:c>
    </x:row>
    <x:row r="173" s="29" customFormat="1" ht="23.850000381469727" customHeight="1">
      <x:c r="A173" s="41" t="inlineStr">
        <x:is>
          <x:t xml:space="preserve">Mt 20,4</x:t>
        </x:is>
      </x:c>
      <x:c r="B173" s="34" t="inlineStr">
        <x:is>
          <x:t xml:space="preserve">Ide vós, desocupados, trabalhar na minha vinha</x:t>
        </x:is>
      </x:c>
      <x:c r="C173" s="34" t="inlineStr">
        <x:is>
          <x:t xml:space="preserve">25. A</x:t>
        </x:is>
      </x:c>
      <x:c r="D173" s="33" t="inlineStr">
        <x:is>
          <x:t xml:space="preserve">Is 5 (AT 20)</x:t>
        </x:is>
      </x:c>
      <x:c r="E173" s="33" t="n"/>
      <x:c r="F173" s="33" t="n"/>
      <x:c r="G173" s="33" t="n"/>
      <x:c r="H173" s="34" t="inlineStr">
        <x:is>
          <x:t xml:space="preserve">Abadia da Ressurreição</x:t>
        </x:is>
      </x:c>
      <x:c r="I173" s="34" t="inlineStr">
        <x:is>
          <x:t xml:space="preserve">Antífona das oferendas</x:t>
        </x:is>
      </x:c>
      <x:c r="J173" s="35" t="inlineStr">
        <x:is>
          <x:t xml:space="preserve">abrir partitura</x:t>
        </x:is>
      </x:c>
    </x:row>
    <x:row r="174" s="29" customFormat="1" ht="15" customHeight="1">
      <x:c r="A174" s="42" t="inlineStr">
        <x:is>
          <x:t xml:space="preserve">Mt 20,16</x:t>
        </x:is>
      </x:c>
      <x:c r="B174" s="37" t="inlineStr">
        <x:is>
          <x:t xml:space="preserve">Os últimos serão os primeiros</x:t>
        </x:is>
      </x:c>
      <x:c r="C174" s="37" t="inlineStr">
        <x:is>
          <x:t xml:space="preserve">25. A</x:t>
        </x:is>
      </x:c>
      <x:c r="D174" s="36" t="inlineStr">
        <x:is>
          <x:t xml:space="preserve">Sl 144</x:t>
        </x:is>
      </x:c>
      <x:c r="E174" s="36" t="n"/>
      <x:c r="F174" s="36" t="n"/>
      <x:c r="G174" s="36" t="n"/>
      <x:c r="H174" s="37" t="inlineStr">
        <x:is>
          <x:t xml:space="preserve">Pe. Weber</x:t>
        </x:is>
      </x:c>
      <x:c r="I174" s="37" t="inlineStr">
        <x:is>
          <x:t xml:space="preserve">Canto do Evangelho</x:t>
        </x:is>
      </x:c>
      <x:c r="J174" s="38" t="inlineStr">
        <x:is>
          <x:t xml:space="preserve">abrir partitura</x:t>
        </x:is>
      </x:c>
    </x:row>
    <x:row r="175" s="29" customFormat="1" ht="23.850000381469727" customHeight="1">
      <x:c r="A175" s="41" t="inlineStr">
        <x:is>
          <x:t xml:space="preserve">Mt 20,26-27</x:t>
        </x:is>
      </x:c>
      <x:c r="B175" s="34" t="inlineStr">
        <x:is>
          <x:t xml:space="preserve">Quem quiser ser o maior seja o vosso servidor</x:t>
        </x:is>
      </x:c>
      <x:c r="C175" s="34" t="inlineStr">
        <x:is>
          <x:t xml:space="preserve">29. B</x:t>
        </x:is>
      </x:c>
      <x:c r="D175" s="33" t="inlineStr">
        <x:is>
          <x:t xml:space="preserve">Sl 111</x:t>
        </x:is>
      </x:c>
      <x:c r="E175" s="33" t="inlineStr">
        <x:is>
          <x:t xml:space="preserve">Mc 10,43-44</x:t>
        </x:is>
      </x:c>
      <x:c r="F175" s="33" t="n"/>
      <x:c r="G175" s="33" t="n"/>
      <x:c r="H175" s="34" t="inlineStr">
        <x:is>
          <x:t xml:space="preserve">Abadia da Ressurreição</x:t>
        </x:is>
      </x:c>
      <x:c r="I175" s="34" t="inlineStr">
        <x:is>
          <x:t xml:space="preserve">Antífona das oferendas</x:t>
        </x:is>
      </x:c>
      <x:c r="J175" s="35" t="inlineStr">
        <x:is>
          <x:t xml:space="preserve">abrir partitura</x:t>
        </x:is>
      </x:c>
    </x:row>
    <x:row r="176" s="29" customFormat="1" ht="23.850000381469727" customHeight="1">
      <x:c r="A176" s="42" t="inlineStr">
        <x:is>
          <x:t xml:space="preserve">Mt 20,27</x:t>
        </x:is>
      </x:c>
      <x:c r="B176" s="37" t="inlineStr">
        <x:is>
          <x:t xml:space="preserve">O Filho do Homem não veio</x:t>
        </x:is>
      </x:c>
      <x:c r="C176" s="37" t="inlineStr">
        <x:is>
          <x:t xml:space="preserve">29. B</x:t>
        </x:is>
      </x:c>
      <x:c r="D176" s="36" t="inlineStr">
        <x:is>
          <x:t xml:space="preserve">Sl 39</x:t>
        </x:is>
      </x:c>
      <x:c r="E176" s="36" t="inlineStr">
        <x:is>
          <x:t xml:space="preserve">Mc 10,45</x:t>
        </x:is>
      </x:c>
      <x:c r="F176" s="36" t="inlineStr">
        <x:is>
          <x:t xml:space="preserve">Lc 22,27</x:t>
        </x:is>
      </x:c>
      <x:c r="G176" s="36" t="n"/>
      <x:c r="H176" s="37" t="inlineStr">
        <x:is>
          <x:t xml:space="preserve">Pe. Weber</x:t>
        </x:is>
      </x:c>
      <x:c r="I176" s="37" t="inlineStr">
        <x:is>
          <x:t xml:space="preserve">Canto do Evangelho</x:t>
        </x:is>
      </x:c>
      <x:c r="J176" s="38" t="inlineStr">
        <x:is>
          <x:t xml:space="preserve">abrir partitura</x:t>
        </x:is>
      </x:c>
    </x:row>
    <x:row r="177" s="29" customFormat="1" ht="23.850000381469727" customHeight="1">
      <x:c r="A177" s="41" t="inlineStr">
        <x:is>
          <x:t xml:space="preserve">Mt 20,28</x:t>
        </x:is>
      </x:c>
      <x:c r="B177" s="34" t="inlineStr">
        <x:is>
          <x:t xml:space="preserve">Veio o Filho do Homem a fim de servir</x:t>
        </x:is>
      </x:c>
      <x:c r="C177" s="34" t="inlineStr">
        <x:is>
          <x:t xml:space="preserve">Quarta-feira Santa</x:t>
        </x:is>
      </x:c>
      <x:c r="D177" s="33" t="inlineStr">
        <x:is>
          <x:t xml:space="preserve">Sl 101</x:t>
        </x:is>
      </x:c>
      <x:c r="E177" s="33" t="inlineStr">
        <x:is>
          <x:t xml:space="preserve">Mc 10,45</x:t>
        </x:is>
      </x:c>
      <x:c r="F177" s="33" t="n"/>
      <x:c r="G177" s="33" t="n"/>
      <x:c r="H177" s="34" t="inlineStr">
        <x:is>
          <x:t xml:space="preserve">Abadia da Ressurreição</x:t>
        </x:is>
      </x:c>
      <x:c r="I177" s="34" t="inlineStr">
        <x:is>
          <x:t xml:space="preserve">Antífona de comunhão</x:t>
        </x:is>
      </x:c>
      <x:c r="J177" s="35" t="inlineStr">
        <x:is>
          <x:t xml:space="preserve">abrir partitura</x:t>
        </x:is>
      </x:c>
    </x:row>
    <x:row r="178" s="29" customFormat="1" ht="15" customHeight="1">
      <x:c r="A178" s="43" t="inlineStr">
        <x:is>
          <x:t xml:space="preserve">Mt 20,30</x:t>
        </x:is>
      </x:c>
      <x:c r="B178" s="37" t="inlineStr">
        <x:is>
          <x:t xml:space="preserve">Jesus, Filho de Davi</x:t>
        </x:is>
      </x:c>
      <x:c r="C178" s="37" t="inlineStr">
        <x:is>
          <x:t xml:space="preserve">30. B</x:t>
        </x:is>
      </x:c>
      <x:c r="D178" s="36" t="inlineStr">
        <x:is>
          <x:t xml:space="preserve">Sl 129</x:t>
        </x:is>
      </x:c>
      <x:c r="E178" s="36" t="inlineStr">
        <x:is>
          <x:t xml:space="preserve">Mc 10,47</x:t>
        </x:is>
      </x:c>
      <x:c r="F178" s="36" t="inlineStr">
        <x:is>
          <x:t xml:space="preserve">Lc 18,39</x:t>
        </x:is>
      </x:c>
      <x:c r="G178" s="36" t="n"/>
      <x:c r="H178" s="37" t="inlineStr">
        <x:is>
          <x:t xml:space="preserve">Pe. Weber</x:t>
        </x:is>
      </x:c>
      <x:c r="I178" s="37" t="inlineStr">
        <x:is>
          <x:t xml:space="preserve">Canto do Evangelho</x:t>
        </x:is>
      </x:c>
      <x:c r="J178" s="38" t="inlineStr">
        <x:is>
          <x:t xml:space="preserve">abrir partitura</x:t>
        </x:is>
      </x:c>
    </x:row>
    <x:row r="179" s="29" customFormat="1" ht="15" customHeight="1">
      <x:c r="A179" s="41" t="inlineStr">
        <x:is>
          <x:t xml:space="preserve">Mt 20,30-33</x:t>
        </x:is>
      </x:c>
      <x:c r="B179" s="34" t="inlineStr">
        <x:is>
          <x:t xml:space="preserve">Ó Filho de Davi, tende piedade de mim! Senhor, que eu possa ver!</x:t>
        </x:is>
      </x:c>
      <x:c r="C179" s="34" t="inlineStr">
        <x:is>
          <x:t xml:space="preserve">30. B</x:t>
        </x:is>
      </x:c>
      <x:c r="D179" s="33" t="inlineStr">
        <x:is>
          <x:t xml:space="preserve">Sl 145</x:t>
        </x:is>
      </x:c>
      <x:c r="E179" s="33" t="inlineStr">
        <x:is>
          <x:t xml:space="preserve">Mc 10,47-51</x:t>
        </x:is>
      </x:c>
      <x:c r="F179" s="33" t="inlineStr">
        <x:is>
          <x:t xml:space="preserve">Lc 18,38-41</x:t>
        </x:is>
      </x:c>
      <x:c r="G179" s="33" t="n"/>
      <x:c r="H179" s="34" t="inlineStr">
        <x:is>
          <x:t xml:space="preserve">Abadia da Ressurreição</x:t>
        </x:is>
      </x:c>
      <x:c r="I179" s="34" t="inlineStr">
        <x:is>
          <x:t xml:space="preserve">Antífona das oferendas</x:t>
        </x:is>
      </x:c>
      <x:c r="J179" s="35" t="inlineStr">
        <x:is>
          <x:t xml:space="preserve">abrir partitura</x:t>
        </x:is>
      </x:c>
    </x:row>
    <x:row r="180" s="29" customFormat="1" ht="23.850000381469727" customHeight="1">
      <x:c r="A180" s="41" t="inlineStr">
        <x:is>
          <x:t xml:space="preserve">Mt 20,30</x:t>
        </x:is>
      </x:c>
      <x:c r="B180" s="34" t="inlineStr">
        <x:is>
          <x:t xml:space="preserve">Senhor, filho de Davi, tem piedade de mim!</x:t>
        </x:is>
      </x:c>
      <x:c r="C180" s="34" t="n"/>
      <x:c r="D180" s="33" t="n"/>
      <x:c r="E180" s="33" t="inlineStr">
        <x:is>
          <x:t xml:space="preserve">Mc 10,47</x:t>
        </x:is>
      </x:c>
      <x:c r="F180" s="33" t="inlineStr">
        <x:is>
          <x:t xml:space="preserve">Lc 18,38</x:t>
        </x:is>
      </x:c>
      <x:c r="G180" s="33" t="n"/>
      <x:c r="H180" s="34" t="inlineStr">
        <x:is>
          <x:t xml:space="preserve">Pe. Weber (volumes) · vol. 2</x:t>
        </x:is>
      </x:c>
      <x:c r="I180" s="34" t="inlineStr">
        <x:is>
          <x:t xml:space="preserve">Canto dos volumes</x:t>
        </x:is>
      </x:c>
      <x:c r="J180" s="35" t="inlineStr">
        <x:is>
          <x:t xml:space="preserve">abrir partitura</x:t>
        </x:is>
      </x:c>
    </x:row>
    <x:row r="181" s="29" customFormat="1" ht="15" customHeight="1">
      <x:c r="A181" s="41" t="inlineStr">
        <x:is>
          <x:t xml:space="preserve">Mt 21,28-32</x:t>
        </x:is>
      </x:c>
      <x:c r="B181" s="34" t="inlineStr">
        <x:is>
          <x:t xml:space="preserve">Os dois filhos: o sim e o não</x:t>
        </x:is>
      </x:c>
      <x:c r="C181" s="34" t="n"/>
      <x:c r="D181" s="33" t="n"/>
      <x:c r="E181" s="33" t="n"/>
      <x:c r="F181" s="33" t="n"/>
      <x:c r="G181" s="33" t="n"/>
      <x:c r="H181" s="34" t="inlineStr">
        <x:is>
          <x:t xml:space="preserve">Pe. Weber (volumes) · vol. 2</x:t>
        </x:is>
      </x:c>
      <x:c r="I181" s="34" t="inlineStr">
        <x:is>
          <x:t xml:space="preserve">Canto dos volumes</x:t>
        </x:is>
      </x:c>
      <x:c r="J181" s="35" t="inlineStr">
        <x:is>
          <x:t xml:space="preserve">abrir partitura</x:t>
        </x:is>
      </x:c>
    </x:row>
    <x:row r="182" s="29" customFormat="1" ht="15" customHeight="1">
      <x:c r="A182" s="42" t="inlineStr">
        <x:is>
          <x:t xml:space="preserve">Mt 21,31</x:t>
        </x:is>
      </x:c>
      <x:c r="B182" s="37" t="inlineStr">
        <x:is>
          <x:t xml:space="preserve">As pessoas de má fama</x:t>
        </x:is>
      </x:c>
      <x:c r="C182" s="37" t="inlineStr">
        <x:is>
          <x:t xml:space="preserve">26. A</x:t>
        </x:is>
      </x:c>
      <x:c r="D182" s="36" t="inlineStr">
        <x:is>
          <x:t xml:space="preserve">Sl 24</x:t>
        </x:is>
      </x:c>
      <x:c r="E182" s="36" t="n"/>
      <x:c r="F182" s="36" t="n"/>
      <x:c r="G182" s="36" t="n"/>
      <x:c r="H182" s="37" t="inlineStr">
        <x:is>
          <x:t xml:space="preserve">Pe. Weber</x:t>
        </x:is>
      </x:c>
      <x:c r="I182" s="37" t="inlineStr">
        <x:is>
          <x:t xml:space="preserve">Canto do Evangelho</x:t>
        </x:is>
      </x:c>
      <x:c r="J182" s="38" t="inlineStr">
        <x:is>
          <x:t xml:space="preserve">abrir partitura</x:t>
        </x:is>
      </x:c>
    </x:row>
    <x:row r="183" s="29" customFormat="1" ht="15" customHeight="1">
      <x:c r="A183" s="41" t="inlineStr">
        <x:is>
          <x:t xml:space="preserve">Mt 21,33-46</x:t>
        </x:is>
      </x:c>
      <x:c r="B183" s="34" t="inlineStr">
        <x:is>
          <x:t xml:space="preserve">Um homem plantou uma vinha</x:t>
        </x:is>
      </x:c>
      <x:c r="C183" s="34" t="n"/>
      <x:c r="D183" s="33" t="n"/>
      <x:c r="E183" s="33" t="inlineStr">
        <x:is>
          <x:t xml:space="preserve">Mc 12,1-12</x:t>
        </x:is>
      </x:c>
      <x:c r="F183" s="33" t="inlineStr">
        <x:is>
          <x:t xml:space="preserve">Lc 20,9-19</x:t>
        </x:is>
      </x:c>
      <x:c r="G183" s="33" t="n"/>
      <x:c r="H183" s="34" t="inlineStr">
        <x:is>
          <x:t xml:space="preserve">Pe. Weber (volumes) · vol. 1</x:t>
        </x:is>
      </x:c>
      <x:c r="I183" s="34" t="inlineStr">
        <x:is>
          <x:t xml:space="preserve">Canto dos volumes</x:t>
        </x:is>
      </x:c>
      <x:c r="J183" s="35" t="inlineStr">
        <x:is>
          <x:t xml:space="preserve">abrir partitura</x:t>
        </x:is>
      </x:c>
    </x:row>
    <x:row r="184" s="29" customFormat="1" ht="23.850000381469727" customHeight="1">
      <x:c r="A184" s="41" t="inlineStr">
        <x:is>
          <x:t xml:space="preserve">Mt 21,33-43</x:t>
        </x:is>
      </x:c>
      <x:c r="B184" s="34" t="inlineStr">
        <x:is>
          <x:t xml:space="preserve">Os vinhateiros infiéis</x:t>
        </x:is>
      </x:c>
      <x:c r="C184" s="34" t="n"/>
      <x:c r="D184" s="33" t="n"/>
      <x:c r="E184" s="33" t="n"/>
      <x:c r="F184" s="33" t="n"/>
      <x:c r="G184" s="33" t="n"/>
      <x:c r="H184" s="34" t="inlineStr">
        <x:is>
          <x:t xml:space="preserve">Pe. Weber (volumes) · vol. 2</x:t>
        </x:is>
      </x:c>
      <x:c r="I184" s="34" t="inlineStr">
        <x:is>
          <x:t xml:space="preserve">Canto dos volumes</x:t>
        </x:is>
      </x:c>
      <x:c r="J184" s="35" t="inlineStr">
        <x:is>
          <x:t xml:space="preserve">abrir partitura</x:t>
        </x:is>
      </x:c>
    </x:row>
    <x:row r="185" s="29" customFormat="1" ht="15" customHeight="1">
      <x:c r="A185" s="42" t="inlineStr">
        <x:is>
          <x:t xml:space="preserve">Mt 21,41</x:t>
        </x:is>
      </x:c>
      <x:c r="B185" s="37" t="inlineStr">
        <x:is>
          <x:t xml:space="preserve">O dono arrendará</x:t>
        </x:is>
      </x:c>
      <x:c r="C185" s="37" t="inlineStr">
        <x:is>
          <x:t xml:space="preserve">27. A</x:t>
        </x:is>
      </x:c>
      <x:c r="D185" s="36" t="inlineStr">
        <x:is>
          <x:t xml:space="preserve">Sl 79</x:t>
        </x:is>
      </x:c>
      <x:c r="E185" s="36" t="inlineStr">
        <x:is>
          <x:t xml:space="preserve">Mc 12,9b</x:t>
        </x:is>
      </x:c>
      <x:c r="F185" s="36" t="inlineStr">
        <x:is>
          <x:t xml:space="preserve">Lc 20,16</x:t>
        </x:is>
      </x:c>
      <x:c r="G185" s="36" t="n"/>
      <x:c r="H185" s="37" t="inlineStr">
        <x:is>
          <x:t xml:space="preserve">Pe. Weber</x:t>
        </x:is>
      </x:c>
      <x:c r="I185" s="37" t="inlineStr">
        <x:is>
          <x:t xml:space="preserve">Canto do Evangelho</x:t>
        </x:is>
      </x:c>
      <x:c r="J185" s="38" t="inlineStr">
        <x:is>
          <x:t xml:space="preserve">abrir partitura</x:t>
        </x:is>
      </x:c>
    </x:row>
    <x:row r="186" s="29" customFormat="1" ht="23.850000381469727" customHeight="1">
      <x:c r="A186" s="41" t="inlineStr">
        <x:is>
          <x:t xml:space="preserve">Mt 21,41</x:t>
        </x:is>
      </x:c>
      <x:c r="B186" s="34" t="inlineStr">
        <x:is>
          <x:t xml:space="preserve">Fará perecer os maus com rigor e arrendará sua vinha</x:t>
        </x:is>
      </x:c>
      <x:c r="C186" s="34" t="inlineStr">
        <x:is>
          <x:t xml:space="preserve">27. A</x:t>
        </x:is>
      </x:c>
      <x:c r="D186" s="33" t="inlineStr">
        <x:is>
          <x:t xml:space="preserve">Sl 117</x:t>
        </x:is>
      </x:c>
      <x:c r="E186" s="33" t="inlineStr">
        <x:is>
          <x:t xml:space="preserve">Mc 12,9</x:t>
        </x:is>
      </x:c>
      <x:c r="F186" s="33" t="inlineStr">
        <x:is>
          <x:t xml:space="preserve">Lc 20,16</x:t>
        </x:is>
      </x:c>
      <x:c r="G186" s="33" t="n"/>
      <x:c r="H186" s="34" t="inlineStr">
        <x:is>
          <x:t xml:space="preserve">Abadia da Ressurreição</x:t>
        </x:is>
      </x:c>
      <x:c r="I186" s="34" t="inlineStr">
        <x:is>
          <x:t xml:space="preserve">Antífona das oferendas</x:t>
        </x:is>
      </x:c>
      <x:c r="J186" s="35" t="inlineStr">
        <x:is>
          <x:t xml:space="preserve">abrir partitura</x:t>
        </x:is>
      </x:c>
    </x:row>
    <x:row r="187" s="29" customFormat="1" ht="23.850000381469727" customHeight="1">
      <x:c r="A187" s="41" t="inlineStr">
        <x:is>
          <x:t xml:space="preserve">Mt 22,1-14</x:t>
        </x:is>
      </x:c>
      <x:c r="B187" s="34" t="inlineStr">
        <x:is>
          <x:t xml:space="preserve">A veste nupcial</x:t>
        </x:is>
      </x:c>
      <x:c r="C187" s="34" t="n"/>
      <x:c r="D187" s="33" t="n"/>
      <x:c r="E187" s="33" t="n"/>
      <x:c r="F187" s="33" t="n"/>
      <x:c r="G187" s="33" t="n"/>
      <x:c r="H187" s="34" t="inlineStr">
        <x:is>
          <x:t xml:space="preserve">Pe. Weber (volumes) · vol. 2</x:t>
        </x:is>
      </x:c>
      <x:c r="I187" s="34" t="inlineStr">
        <x:is>
          <x:t xml:space="preserve">Canto dos volumes</x:t>
        </x:is>
      </x:c>
      <x:c r="J187" s="35" t="inlineStr">
        <x:is>
          <x:t xml:space="preserve">abrir partitura</x:t>
        </x:is>
      </x:c>
    </x:row>
    <x:row r="188" s="29" customFormat="1" ht="15" customHeight="1">
      <x:c r="A188" s="42" t="inlineStr">
        <x:is>
          <x:t xml:space="preserve">Mt 22,2-4</x:t>
        </x:is>
      </x:c>
      <x:c r="B188" s="37" t="inlineStr">
        <x:is>
          <x:t xml:space="preserve">Um homem deu uma grande ceia e a muitos convidou</x:t>
        </x:is>
      </x:c>
      <x:c r="C188" s="37" t="inlineStr">
        <x:is>
          <x:t xml:space="preserve">28. A</x:t>
        </x:is>
      </x:c>
      <x:c r="D188" s="36" t="inlineStr">
        <x:is>
          <x:t xml:space="preserve">Is 66 (AT 39)</x:t>
        </x:is>
      </x:c>
      <x:c r="E188" s="36" t="n"/>
      <x:c r="F188" s="36" t="inlineStr">
        <x:is>
          <x:t xml:space="preserve">Lc 14,16-17</x:t>
        </x:is>
      </x:c>
      <x:c r="G188" s="36" t="n"/>
      <x:c r="H188" s="37" t="inlineStr">
        <x:is>
          <x:t xml:space="preserve">Abadia da Ressurreição</x:t>
        </x:is>
      </x:c>
      <x:c r="I188" s="37" t="inlineStr">
        <x:is>
          <x:t xml:space="preserve">Antífona das oferendas</x:t>
        </x:is>
      </x:c>
      <x:c r="J188" s="38" t="inlineStr">
        <x:is>
          <x:t xml:space="preserve">abrir partitura</x:t>
        </x:is>
      </x:c>
    </x:row>
    <x:row r="189" s="29" customFormat="1" ht="15" customHeight="1">
      <x:c r="A189" s="41" t="inlineStr">
        <x:is>
          <x:t xml:space="preserve">Mt 22,2-4</x:t>
        </x:is>
      </x:c>
      <x:c r="B189" s="34" t="inlineStr">
        <x:is>
          <x:t xml:space="preserve">Um rei fez um banquete</x:t>
        </x:is>
      </x:c>
      <x:c r="C189" s="34" t="inlineStr">
        <x:is>
          <x:t xml:space="preserve">Comunhão | Corpus Christi</x:t>
        </x:is>
      </x:c>
      <x:c r="D189" s="33" t="n"/>
      <x:c r="E189" s="33" t="n"/>
      <x:c r="F189" s="33" t="n"/>
      <x:c r="G189" s="33" t="n"/>
      <x:c r="H189" s="34" t="inlineStr">
        <x:is>
          <x:t xml:space="preserve">Pe. Weber (volumes) · vol. 14</x:t>
        </x:is>
      </x:c>
      <x:c r="I189" s="34" t="inlineStr">
        <x:is>
          <x:t xml:space="preserve">Canto dos volumes</x:t>
        </x:is>
      </x:c>
      <x:c r="J189" s="35" t="inlineStr">
        <x:is>
          <x:t xml:space="preserve">abrir partitura</x:t>
        </x:is>
      </x:c>
    </x:row>
    <x:row r="190" s="29" customFormat="1" ht="15" customHeight="1">
      <x:c r="A190" s="42" t="inlineStr">
        <x:is>
          <x:t xml:space="preserve">Mt 22,14</x:t>
        </x:is>
      </x:c>
      <x:c r="B190" s="37" t="inlineStr">
        <x:is>
          <x:t xml:space="preserve">Muitos são os chamados</x:t>
        </x:is>
      </x:c>
      <x:c r="C190" s="37" t="inlineStr">
        <x:is>
          <x:t xml:space="preserve">28. A</x:t>
        </x:is>
      </x:c>
      <x:c r="D190" s="36" t="inlineStr">
        <x:is>
          <x:t xml:space="preserve">Sl 26</x:t>
        </x:is>
      </x:c>
      <x:c r="E190" s="36" t="n"/>
      <x:c r="F190" s="36" t="n"/>
      <x:c r="G190" s="36" t="n"/>
      <x:c r="H190" s="37" t="inlineStr">
        <x:is>
          <x:t xml:space="preserve">Pe. Weber</x:t>
        </x:is>
      </x:c>
      <x:c r="I190" s="37" t="inlineStr">
        <x:is>
          <x:t xml:space="preserve">Canto do Evangelho</x:t>
        </x:is>
      </x:c>
      <x:c r="J190" s="38" t="inlineStr">
        <x:is>
          <x:t xml:space="preserve">abrir partitura</x:t>
        </x:is>
      </x:c>
    </x:row>
    <x:row r="191" s="29" customFormat="1" ht="23.850000381469727" customHeight="1">
      <x:c r="A191" s="41" t="inlineStr">
        <x:is>
          <x:t xml:space="preserve">Mt 22,21</x:t>
        </x:is>
      </x:c>
      <x:c r="B191" s="34" t="inlineStr">
        <x:is>
          <x:t xml:space="preserve">Dai a César o que é de César</x:t>
        </x:is>
      </x:c>
      <x:c r="C191" s="34" t="inlineStr">
        <x:is>
          <x:t xml:space="preserve">29. A</x:t>
        </x:is>
      </x:c>
      <x:c r="D191" s="33" t="inlineStr">
        <x:is>
          <x:t xml:space="preserve">Sl 95</x:t>
        </x:is>
      </x:c>
      <x:c r="E191" s="33" t="inlineStr">
        <x:is>
          <x:t xml:space="preserve">Mc 12,17</x:t>
        </x:is>
      </x:c>
      <x:c r="F191" s="33" t="inlineStr">
        <x:is>
          <x:t xml:space="preserve">Lc 20,25</x:t>
        </x:is>
      </x:c>
      <x:c r="G191" s="33" t="n"/>
      <x:c r="H191" s="34" t="inlineStr">
        <x:is>
          <x:t xml:space="preserve">Pe. Weber</x:t>
        </x:is>
      </x:c>
      <x:c r="I191" s="34" t="inlineStr">
        <x:is>
          <x:t xml:space="preserve">Canto do Evangelho</x:t>
        </x:is>
      </x:c>
      <x:c r="J191" s="35" t="inlineStr">
        <x:is>
          <x:t xml:space="preserve">abrir partitura</x:t>
        </x:is>
      </x:c>
    </x:row>
    <x:row r="192" s="29" customFormat="1" ht="23.850000381469727" customHeight="1">
      <x:c r="A192" s="42" t="inlineStr">
        <x:is>
          <x:t xml:space="preserve">Mt 22,21</x:t>
        </x:is>
      </x:c>
      <x:c r="B192" s="37" t="inlineStr">
        <x:is>
          <x:t xml:space="preserve">Dai a César o que é de César</x:t>
        </x:is>
      </x:c>
      <x:c r="C192" s="37" t="inlineStr">
        <x:is>
          <x:t xml:space="preserve">29. A</x:t>
        </x:is>
      </x:c>
      <x:c r="D192" s="36" t="inlineStr">
        <x:is>
          <x:t xml:space="preserve">Sl 145</x:t>
        </x:is>
      </x:c>
      <x:c r="E192" s="36" t="inlineStr">
        <x:is>
          <x:t xml:space="preserve">Mc 12,17</x:t>
        </x:is>
      </x:c>
      <x:c r="F192" s="36" t="inlineStr">
        <x:is>
          <x:t xml:space="preserve">Lc 20,25</x:t>
        </x:is>
      </x:c>
      <x:c r="G192" s="36" t="n"/>
      <x:c r="H192" s="37" t="inlineStr">
        <x:is>
          <x:t xml:space="preserve">Abadia da Ressurreição</x:t>
        </x:is>
      </x:c>
      <x:c r="I192" s="37" t="inlineStr">
        <x:is>
          <x:t xml:space="preserve">Antífona das oferendas</x:t>
        </x:is>
      </x:c>
      <x:c r="J192" s="38" t="inlineStr">
        <x:is>
          <x:t xml:space="preserve">abrir partitura</x:t>
        </x:is>
      </x:c>
    </x:row>
    <x:row r="193" s="29" customFormat="1" ht="15" customHeight="1">
      <x:c r="A193" s="41" t="inlineStr">
        <x:is>
          <x:t xml:space="preserve">Mt 22,32</x:t>
        </x:is>
      </x:c>
      <x:c r="B193" s="34" t="inlineStr">
        <x:is>
          <x:t xml:space="preserve">O Senhor é o Deus dos vivos</x:t>
        </x:is>
      </x:c>
      <x:c r="C193" s="34" t="inlineStr">
        <x:is>
          <x:t xml:space="preserve">32. C</x:t>
        </x:is>
      </x:c>
      <x:c r="D193" s="33" t="inlineStr">
        <x:is>
          <x:t xml:space="preserve">Sl 26</x:t>
        </x:is>
      </x:c>
      <x:c r="E193" s="33" t="inlineStr">
        <x:is>
          <x:t xml:space="preserve">Mc 12,27</x:t>
        </x:is>
      </x:c>
      <x:c r="F193" s="33" t="inlineStr">
        <x:is>
          <x:t xml:space="preserve">Lc 20,38</x:t>
        </x:is>
      </x:c>
      <x:c r="G193" s="33" t="n"/>
      <x:c r="H193" s="34" t="inlineStr">
        <x:is>
          <x:t xml:space="preserve">Pe. Weber</x:t>
        </x:is>
      </x:c>
      <x:c r="I193" s="34" t="inlineStr">
        <x:is>
          <x:t xml:space="preserve">Canto do Evangelho</x:t>
        </x:is>
      </x:c>
      <x:c r="J193" s="35" t="inlineStr">
        <x:is>
          <x:t xml:space="preserve">abrir partitura</x:t>
        </x:is>
      </x:c>
    </x:row>
    <x:row r="194" s="29" customFormat="1" ht="15" customHeight="1">
      <x:c r="A194" s="42" t="inlineStr">
        <x:is>
          <x:t xml:space="preserve">Mt 22,37</x:t>
        </x:is>
      </x:c>
      <x:c r="B194" s="37" t="inlineStr">
        <x:is>
          <x:t xml:space="preserve">Amarás o Senhor o teu Deus</x:t>
        </x:is>
      </x:c>
      <x:c r="C194" s="37" t="inlineStr">
        <x:is>
          <x:t xml:space="preserve">30. A</x:t>
        </x:is>
      </x:c>
      <x:c r="D194" s="36" t="inlineStr">
        <x:is>
          <x:t xml:space="preserve">Sl 17</x:t>
        </x:is>
      </x:c>
      <x:c r="E194" s="36" t="inlineStr">
        <x:is>
          <x:t xml:space="preserve">Mc 12,30</x:t>
        </x:is>
      </x:c>
      <x:c r="F194" s="36" t="inlineStr">
        <x:is>
          <x:t xml:space="preserve">Lc 10,27</x:t>
        </x:is>
      </x:c>
      <x:c r="G194" s="36" t="n"/>
      <x:c r="H194" s="37" t="inlineStr">
        <x:is>
          <x:t xml:space="preserve">Pe. Weber</x:t>
        </x:is>
      </x:c>
      <x:c r="I194" s="37" t="inlineStr">
        <x:is>
          <x:t xml:space="preserve">Canto do Evangelho</x:t>
        </x:is>
      </x:c>
      <x:c r="J194" s="38" t="inlineStr">
        <x:is>
          <x:t xml:space="preserve">abrir partitura</x:t>
        </x:is>
      </x:c>
    </x:row>
    <x:row r="195" s="29" customFormat="1" ht="23.850000381469727" customHeight="1">
      <x:c r="A195" s="41" t="inlineStr">
        <x:is>
          <x:t xml:space="preserve">Mt 22,37</x:t>
        </x:is>
      </x:c>
      <x:c r="B195" s="34" t="inlineStr">
        <x:is>
          <x:t xml:space="preserve">Amarás o Senhor o teu Deus</x:t>
        </x:is>
      </x:c>
      <x:c r="C195" s="34" t="inlineStr">
        <x:is>
          <x:t xml:space="preserve">31. B</x:t>
        </x:is>
      </x:c>
      <x:c r="D195" s="33" t="inlineStr">
        <x:is>
          <x:t xml:space="preserve">Sl 17</x:t>
        </x:is>
      </x:c>
      <x:c r="E195" s="33" t="inlineStr">
        <x:is>
          <x:t xml:space="preserve">Mc 12,30</x:t>
        </x:is>
      </x:c>
      <x:c r="F195" s="33" t="inlineStr">
        <x:is>
          <x:t xml:space="preserve">Lc 10,27</x:t>
        </x:is>
      </x:c>
      <x:c r="G195" s="33" t="n"/>
      <x:c r="H195" s="34" t="inlineStr">
        <x:is>
          <x:t xml:space="preserve">Pe. Weber</x:t>
        </x:is>
      </x:c>
      <x:c r="I195" s="34" t="inlineStr">
        <x:is>
          <x:t xml:space="preserve">Canto do Evangelho</x:t>
        </x:is>
      </x:c>
      <x:c r="J195" s="35" t="inlineStr">
        <x:is>
          <x:t xml:space="preserve">abrir partitura</x:t>
        </x:is>
      </x:c>
    </x:row>
    <x:row r="196" s="29" customFormat="1" ht="15" customHeight="1">
      <x:c r="A196" s="42" t="inlineStr">
        <x:is>
          <x:t xml:space="preserve">Mt 22,37-38</x:t>
        </x:is>
      </x:c>
      <x:c r="B196" s="37" t="inlineStr">
        <x:is>
          <x:t xml:space="preserve">É este o maior mandamento: Amarás o Senhor teu Deus</x:t>
        </x:is>
      </x:c>
      <x:c r="C196" s="37" t="inlineStr">
        <x:is>
          <x:t xml:space="preserve">30. A</x:t>
        </x:is>
      </x:c>
      <x:c r="D196" s="36" t="inlineStr">
        <x:is>
          <x:t xml:space="preserve">Sl 102</x:t>
        </x:is>
      </x:c>
      <x:c r="E196" s="36" t="inlineStr">
        <x:is>
          <x:t xml:space="preserve">Mc 12,30</x:t>
        </x:is>
      </x:c>
      <x:c r="F196" s="36" t="inlineStr">
        <x:is>
          <x:t xml:space="preserve">Lc 10,27</x:t>
        </x:is>
      </x:c>
      <x:c r="G196" s="36" t="n"/>
      <x:c r="H196" s="37" t="inlineStr">
        <x:is>
          <x:t xml:space="preserve">Abadia da Ressurreição</x:t>
        </x:is>
      </x:c>
      <x:c r="I196" s="37" t="inlineStr">
        <x:is>
          <x:t xml:space="preserve">Antífona das oferendas</x:t>
        </x:is>
      </x:c>
      <x:c r="J196" s="38" t="inlineStr">
        <x:is>
          <x:t xml:space="preserve">abrir partitura</x:t>
        </x:is>
      </x:c>
    </x:row>
    <x:row r="197" s="29" customFormat="1" ht="23.850000381469727" customHeight="1">
      <x:c r="A197" s="41" t="inlineStr">
        <x:is>
          <x:t xml:space="preserve">Mt 23,3</x:t>
        </x:is>
      </x:c>
      <x:c r="B197" s="34" t="inlineStr">
        <x:is>
          <x:t xml:space="preserve">Falar é fácil, fazer é difícil</x:t>
        </x:is>
      </x:c>
      <x:c r="C197" s="34" t="n"/>
      <x:c r="D197" s="33" t="n"/>
      <x:c r="E197" s="33" t="n"/>
      <x:c r="F197" s="33" t="n"/>
      <x:c r="G197" s="33" t="n"/>
      <x:c r="H197" s="34" t="inlineStr">
        <x:is>
          <x:t xml:space="preserve">Pe. Weber (volumes) · vol. 2</x:t>
        </x:is>
      </x:c>
      <x:c r="I197" s="34" t="inlineStr">
        <x:is>
          <x:t xml:space="preserve">Canto dos volumes</x:t>
        </x:is>
      </x:c>
      <x:c r="J197" s="35" t="inlineStr">
        <x:is>
          <x:t xml:space="preserve">abrir partitura</x:t>
        </x:is>
      </x:c>
    </x:row>
    <x:row r="198" s="29" customFormat="1" ht="23.850000381469727" customHeight="1">
      <x:c r="A198" s="41" t="inlineStr">
        <x:is>
          <x:t xml:space="preserve">Mt 23,8</x:t>
        </x:is>
      </x:c>
      <x:c r="B198" s="34" t="inlineStr">
        <x:is>
          <x:t xml:space="preserve">Um só é vosso Mestre</x:t>
        </x:is>
      </x:c>
      <x:c r="C198" s="34" t="inlineStr">
        <x:is>
          <x:t xml:space="preserve">31. A</x:t>
        </x:is>
      </x:c>
      <x:c r="D198" s="33" t="inlineStr">
        <x:is>
          <x:t xml:space="preserve">Sl 130</x:t>
        </x:is>
      </x:c>
      <x:c r="E198" s="33" t="n"/>
      <x:c r="F198" s="33" t="n"/>
      <x:c r="G198" s="33" t="n"/>
      <x:c r="H198" s="34" t="inlineStr">
        <x:is>
          <x:t xml:space="preserve">Pe. Weber</x:t>
        </x:is>
      </x:c>
      <x:c r="I198" s="34" t="inlineStr">
        <x:is>
          <x:t xml:space="preserve">Canto do Evangelho</x:t>
        </x:is>
      </x:c>
      <x:c r="J198" s="35" t="inlineStr">
        <x:is>
          <x:t xml:space="preserve">abrir partitura</x:t>
        </x:is>
      </x:c>
    </x:row>
    <x:row r="199" s="29" customFormat="1" ht="15" customHeight="1">
      <x:c r="A199" s="42" t="inlineStr">
        <x:is>
          <x:t xml:space="preserve">Mt 23,8.10</x:t>
        </x:is>
      </x:c>
      <x:c r="B199" s="37" t="inlineStr">
        <x:is>
          <x:t xml:space="preserve">Um só é o vosso Mestre: Cristo Senhor</x:t>
        </x:is>
      </x:c>
      <x:c r="C199" s="37" t="inlineStr">
        <x:is>
          <x:t xml:space="preserve">31. A</x:t>
        </x:is>
      </x:c>
      <x:c r="D199" s="36" t="inlineStr">
        <x:is>
          <x:t xml:space="preserve">Sl 118</x:t>
        </x:is>
      </x:c>
      <x:c r="E199" s="36" t="n"/>
      <x:c r="F199" s="36" t="n"/>
      <x:c r="G199" s="36" t="n"/>
      <x:c r="H199" s="37" t="inlineStr">
        <x:is>
          <x:t xml:space="preserve">Abadia da Ressurreição</x:t>
        </x:is>
      </x:c>
      <x:c r="I199" s="37" t="inlineStr">
        <x:is>
          <x:t xml:space="preserve">Antífona das oferendas</x:t>
        </x:is>
      </x:c>
      <x:c r="J199" s="38" t="inlineStr">
        <x:is>
          <x:t xml:space="preserve">abrir partitura</x:t>
        </x:is>
      </x:c>
    </x:row>
    <x:row r="200" s="29" customFormat="1" ht="23.850000381469727" customHeight="1">
      <x:c r="A200" s="41" t="inlineStr">
        <x:is>
          <x:t xml:space="preserve">Mt 23,8-10</x:t>
        </x:is>
      </x:c>
      <x:c r="B200" s="34" t="inlineStr">
        <x:is>
          <x:t xml:space="preserve">Jesus único mestre e guia; todos nós somos irmãos</x:t>
        </x:is>
      </x:c>
      <x:c r="C200" s="34" t="n"/>
      <x:c r="D200" s="33" t="n"/>
      <x:c r="E200" s="33" t="n"/>
      <x:c r="F200" s="33" t="n"/>
      <x:c r="G200" s="33" t="n"/>
      <x:c r="H200" s="34" t="inlineStr">
        <x:is>
          <x:t xml:space="preserve">Pe. Weber (volumes) · vol. 2</x:t>
        </x:is>
      </x:c>
      <x:c r="I200" s="34" t="inlineStr">
        <x:is>
          <x:t xml:space="preserve">Canto dos volumes</x:t>
        </x:is>
      </x:c>
      <x:c r="J200" s="35" t="inlineStr">
        <x:is>
          <x:t xml:space="preserve">abrir partitura</x:t>
        </x:is>
      </x:c>
    </x:row>
    <x:row r="201" s="29" customFormat="1" ht="15" customHeight="1">
      <x:c r="A201" s="41" t="inlineStr">
        <x:is>
          <x:t xml:space="preserve">Mt 23,11-12</x:t>
        </x:is>
      </x:c>
      <x:c r="B201" s="34" t="inlineStr">
        <x:is>
          <x:t xml:space="preserve">O maior dentre vós há de ser o que serve</x:t>
        </x:is>
      </x:c>
      <x:c r="C201" s="34" t="inlineStr">
        <x:is>
          <x:t xml:space="preserve">25. B</x:t>
        </x:is>
      </x:c>
      <x:c r="D201" s="33" t="inlineStr">
        <x:is>
          <x:t xml:space="preserve">Sl 85</x:t>
        </x:is>
      </x:c>
      <x:c r="E201" s="33" t="inlineStr">
        <x:is>
          <x:t xml:space="preserve">Mc 9,35</x:t>
        </x:is>
      </x:c>
      <x:c r="F201" s="33" t="n"/>
      <x:c r="G201" s="33" t="n"/>
      <x:c r="H201" s="34" t="inlineStr">
        <x:is>
          <x:t xml:space="preserve">Abadia da Ressurreição</x:t>
        </x:is>
      </x:c>
      <x:c r="I201" s="34" t="inlineStr">
        <x:is>
          <x:t xml:space="preserve">Antífona das oferendas</x:t>
        </x:is>
      </x:c>
      <x:c r="J201" s="35" t="inlineStr">
        <x:is>
          <x:t xml:space="preserve">abrir partitura</x:t>
        </x:is>
      </x:c>
    </x:row>
    <x:row r="202" s="29" customFormat="1" ht="15" customHeight="1">
      <x:c r="A202" s="42" t="inlineStr">
        <x:is>
          <x:t xml:space="preserve">Mt 23,12</x:t>
        </x:is>
      </x:c>
      <x:c r="B202" s="37" t="inlineStr">
        <x:is>
          <x:t xml:space="preserve">Quem se exaltar será humilhado</x:t>
        </x:is>
      </x:c>
      <x:c r="C202" s="37" t="inlineStr">
        <x:is>
          <x:t xml:space="preserve">22. C</x:t>
        </x:is>
      </x:c>
      <x:c r="D202" s="36" t="inlineStr">
        <x:is>
          <x:t xml:space="preserve">Sl 130</x:t>
        </x:is>
      </x:c>
      <x:c r="E202" s="36" t="n"/>
      <x:c r="F202" s="36" t="inlineStr">
        <x:is>
          <x:t xml:space="preserve">Lc 14,11</x:t>
        </x:is>
      </x:c>
      <x:c r="G202" s="36" t="n"/>
      <x:c r="H202" s="37" t="inlineStr">
        <x:is>
          <x:t xml:space="preserve">Pe. Weber</x:t>
        </x:is>
      </x:c>
      <x:c r="I202" s="37" t="inlineStr">
        <x:is>
          <x:t xml:space="preserve">Canto do Evangelho</x:t>
        </x:is>
      </x:c>
      <x:c r="J202" s="38" t="inlineStr">
        <x:is>
          <x:t xml:space="preserve">abrir partitura</x:t>
        </x:is>
      </x:c>
    </x:row>
    <x:row r="203" s="29" customFormat="1" ht="23.850000381469727" customHeight="1">
      <x:c r="A203" s="41" t="inlineStr">
        <x:is>
          <x:t xml:space="preserve">Mt 24,13</x:t>
        </x:is>
      </x:c>
      <x:c r="B203" s="34" t="inlineStr">
        <x:is>
          <x:t xml:space="preserve">Nenhum dos cabelos</x:t>
        </x:is>
      </x:c>
      <x:c r="C203" s="34" t="inlineStr">
        <x:is>
          <x:t xml:space="preserve">33. C</x:t>
        </x:is>
      </x:c>
      <x:c r="D203" s="33" t="inlineStr">
        <x:is>
          <x:t xml:space="preserve">Sl 26</x:t>
        </x:is>
      </x:c>
      <x:c r="E203" s="33" t="inlineStr">
        <x:is>
          <x:t xml:space="preserve">Mc 13,13</x:t>
        </x:is>
      </x:c>
      <x:c r="F203" s="33" t="inlineStr">
        <x:is>
          <x:t xml:space="preserve">Lc 21,18</x:t>
        </x:is>
      </x:c>
      <x:c r="G203" s="33" t="n"/>
      <x:c r="H203" s="34" t="inlineStr">
        <x:is>
          <x:t xml:space="preserve">Pe. Weber</x:t>
        </x:is>
      </x:c>
      <x:c r="I203" s="34" t="inlineStr">
        <x:is>
          <x:t xml:space="preserve">Canto do Evangelho</x:t>
        </x:is>
      </x:c>
      <x:c r="J203" s="35" t="inlineStr">
        <x:is>
          <x:t xml:space="preserve">abrir partitura</x:t>
        </x:is>
      </x:c>
    </x:row>
    <x:row r="204" s="29" customFormat="1" ht="23.850000381469727" customHeight="1">
      <x:c r="A204" s="44" t="inlineStr">
        <x:is>
          <x:t xml:space="preserve">Mt 24,33</x:t>
        </x:is>
      </x:c>
      <x:c r="B204" s="37" t="inlineStr">
        <x:is>
          <x:t xml:space="preserve">O céu e a terra passarão</x:t>
        </x:is>
      </x:c>
      <x:c r="C204" s="37" t="inlineStr">
        <x:is>
          <x:t xml:space="preserve">33. B</x:t>
        </x:is>
      </x:c>
      <x:c r="D204" s="36" t="inlineStr">
        <x:is>
          <x:t xml:space="preserve">Sl 18B</x:t>
        </x:is>
      </x:c>
      <x:c r="E204" s="36" t="inlineStr">
        <x:is>
          <x:t xml:space="preserve">Mc 13,31</x:t>
        </x:is>
      </x:c>
      <x:c r="F204" s="36" t="inlineStr">
        <x:is>
          <x:t xml:space="preserve">Lc 21,33</x:t>
        </x:is>
      </x:c>
      <x:c r="G204" s="36" t="n"/>
      <x:c r="H204" s="37" t="inlineStr">
        <x:is>
          <x:t xml:space="preserve">Pe. Weber</x:t>
        </x:is>
      </x:c>
      <x:c r="I204" s="37" t="inlineStr">
        <x:is>
          <x:t xml:space="preserve">Canto do Evangelho</x:t>
        </x:is>
      </x:c>
      <x:c r="J204" s="38" t="inlineStr">
        <x:is>
          <x:t xml:space="preserve">abrir partitura</x:t>
        </x:is>
      </x:c>
    </x:row>
    <x:row r="205" s="29" customFormat="1" ht="23.850000381469727" customHeight="1">
      <x:c r="A205" s="41" t="inlineStr">
        <x:is>
          <x:t xml:space="preserve">Mt 24,35</x:t>
        </x:is>
      </x:c>
      <x:c r="B205" s="34" t="inlineStr">
        <x:is>
          <x:t xml:space="preserve">O céu e a terra passarão, porém jamais minhas palavras passarão</x:t>
        </x:is>
      </x:c>
      <x:c r="C205" s="34" t="inlineStr">
        <x:is>
          <x:t xml:space="preserve">33. B</x:t>
        </x:is>
      </x:c>
      <x:c r="D205" s="33" t="inlineStr">
        <x:is>
          <x:t xml:space="preserve">AT 27</x:t>
        </x:is>
      </x:c>
      <x:c r="E205" s="33" t="inlineStr">
        <x:is>
          <x:t xml:space="preserve">Mc 13,31</x:t>
        </x:is>
      </x:c>
      <x:c r="F205" s="33" t="inlineStr">
        <x:is>
          <x:t xml:space="preserve">Lc 21,33</x:t>
        </x:is>
      </x:c>
      <x:c r="G205" s="33" t="n"/>
      <x:c r="H205" s="34" t="inlineStr">
        <x:is>
          <x:t xml:space="preserve">Abadia da Ressurreição</x:t>
        </x:is>
      </x:c>
      <x:c r="I205" s="34" t="inlineStr">
        <x:is>
          <x:t xml:space="preserve">Antífona das oferendas</x:t>
        </x:is>
      </x:c>
      <x:c r="J205" s="35" t="inlineStr">
        <x:is>
          <x:t xml:space="preserve">abrir partitura</x:t>
        </x:is>
      </x:c>
    </x:row>
    <x:row r="206" s="29" customFormat="1" ht="23.850000381469727" customHeight="1">
      <x:c r="A206" s="42" t="inlineStr">
        <x:is>
          <x:t xml:space="preserve">Mt 24,35</x:t>
        </x:is>
      </x:c>
      <x:c r="B206" s="37" t="inlineStr">
        <x:is>
          <x:t xml:space="preserve">O céu e a terra passarão, mas minhas palavras, não!</x:t>
        </x:is>
      </x:c>
      <x:c r="C206" s="37" t="n"/>
      <x:c r="D206" s="36" t="n"/>
      <x:c r="E206" s="36" t="inlineStr">
        <x:is>
          <x:t xml:space="preserve">Mc 13,31</x:t>
        </x:is>
      </x:c>
      <x:c r="F206" s="36" t="inlineStr">
        <x:is>
          <x:t xml:space="preserve">Lc 21,33</x:t>
        </x:is>
      </x:c>
      <x:c r="G206" s="36" t="n"/>
      <x:c r="H206" s="37" t="inlineStr">
        <x:is>
          <x:t xml:space="preserve">Pe. Weber (volumes) · vol. 3</x:t>
        </x:is>
      </x:c>
      <x:c r="I206" s="37" t="inlineStr">
        <x:is>
          <x:t xml:space="preserve">Canto dos volumes</x:t>
        </x:is>
      </x:c>
      <x:c r="J206" s="38" t="inlineStr">
        <x:is>
          <x:t xml:space="preserve">abrir partitura</x:t>
        </x:is>
      </x:c>
    </x:row>
    <x:row r="207" s="29" customFormat="1" ht="15" customHeight="1">
      <x:c r="A207" s="41" t="inlineStr">
        <x:is>
          <x:t xml:space="preserve">Mt 24,42</x:t>
        </x:is>
      </x:c>
      <x:c r="B207" s="34" t="inlineStr">
        <x:is>
          <x:t xml:space="preserve">Vigiai, diz Jesus</x:t>
        </x:is>
      </x:c>
      <x:c r="C207" s="34" t="inlineStr">
        <x:is>
          <x:t xml:space="preserve">1 Adv. AB</x:t>
        </x:is>
      </x:c>
      <x:c r="D207" s="33" t="inlineStr">
        <x:is>
          <x:t xml:space="preserve">Sl 84</x:t>
        </x:is>
      </x:c>
      <x:c r="E207" s="33" t="inlineStr">
        <x:is>
          <x:t xml:space="preserve">Mc 13,35</x:t>
        </x:is>
      </x:c>
      <x:c r="F207" s="33" t="n"/>
      <x:c r="G207" s="33" t="n"/>
      <x:c r="H207" s="34" t="inlineStr">
        <x:is>
          <x:t xml:space="preserve">Pe. Weber</x:t>
        </x:is>
      </x:c>
      <x:c r="I207" s="34" t="inlineStr">
        <x:is>
          <x:t xml:space="preserve">Canto do Evangelho</x:t>
        </x:is>
      </x:c>
      <x:c r="J207" s="35" t="inlineStr">
        <x:is>
          <x:t xml:space="preserve">abrir partitura</x:t>
        </x:is>
      </x:c>
    </x:row>
    <x:row r="208" s="29" customFormat="1" ht="23.850000381469727" customHeight="1">
      <x:c r="A208" s="42" t="inlineStr">
        <x:is>
          <x:t xml:space="preserve">Mt 24,45</x:t>
        </x:is>
      </x:c>
      <x:c r="B208" s="37" t="inlineStr">
        <x:is>
          <x:t xml:space="preserve">Eis o servo prudente e fiel</x:t>
        </x:is>
      </x:c>
      <x:c r="C208" s="37" t="n"/>
      <x:c r="D208" s="36" t="inlineStr">
        <x:is>
          <x:t xml:space="preserve">Sl 22</x:t>
        </x:is>
      </x:c>
      <x:c r="E208" s="36" t="n"/>
      <x:c r="F208" s="36" t="inlineStr">
        <x:is>
          <x:t xml:space="preserve">Lc 12,42</x:t>
        </x:is>
      </x:c>
      <x:c r="G208" s="36" t="n"/>
      <x:c r="H208" s="37" t="inlineStr">
        <x:is>
          <x:t xml:space="preserve">Delphim</x:t>
        </x:is>
      </x:c>
      <x:c r="I208" s="37" t="inlineStr">
        <x:is>
          <x:t xml:space="preserve">Antífona de comunhão</x:t>
        </x:is>
      </x:c>
      <x:c r="J208" s="38" t="inlineStr">
        <x:is>
          <x:t xml:space="preserve">abrir partitura</x:t>
        </x:is>
      </x:c>
    </x:row>
    <x:row r="209" s="29" customFormat="1" ht="15" customHeight="1">
      <x:c r="A209" s="41" t="inlineStr">
        <x:is>
          <x:t xml:space="preserve">Mt 25,6</x:t>
        </x:is>
      </x:c>
      <x:c r="B209" s="34" t="inlineStr">
        <x:is>
          <x:t xml:space="preserve">No meio da noite ouviu-se um grito: vem chegando o Esposo</x:t>
        </x:is>
      </x:c>
      <x:c r="C209" s="34" t="inlineStr">
        <x:is>
          <x:t xml:space="preserve">32. A</x:t>
        </x:is>
      </x:c>
      <x:c r="D209" s="33" t="inlineStr">
        <x:is>
          <x:t xml:space="preserve">Sl 72</x:t>
        </x:is>
      </x:c>
      <x:c r="E209" s="33" t="n"/>
      <x:c r="F209" s="33" t="n"/>
      <x:c r="G209" s="33" t="n"/>
      <x:c r="H209" s="34" t="inlineStr">
        <x:is>
          <x:t xml:space="preserve">Abadia da Ressurreição</x:t>
        </x:is>
      </x:c>
      <x:c r="I209" s="34" t="inlineStr">
        <x:is>
          <x:t xml:space="preserve">Antífona das oferendas</x:t>
        </x:is>
      </x:c>
      <x:c r="J209" s="35" t="inlineStr">
        <x:is>
          <x:t xml:space="preserve">abrir partitura</x:t>
        </x:is>
      </x:c>
    </x:row>
    <x:row r="210" s="29" customFormat="1" ht="23.850000381469727" customHeight="1">
      <x:c r="A210" s="42" t="inlineStr">
        <x:is>
          <x:t xml:space="preserve">Mt 25,13</x:t>
        </x:is>
      </x:c>
      <x:c r="B210" s="37" t="inlineStr">
        <x:is>
          <x:t xml:space="preserve">Vigiai, pois não sabeis</x:t>
        </x:is>
      </x:c>
      <x:c r="C210" s="37" t="inlineStr">
        <x:is>
          <x:t xml:space="preserve">32. A</x:t>
        </x:is>
      </x:c>
      <x:c r="D210" s="36" t="inlineStr">
        <x:is>
          <x:t xml:space="preserve">Sl 62</x:t>
        </x:is>
      </x:c>
      <x:c r="E210" s="36" t="n"/>
      <x:c r="F210" s="36" t="n"/>
      <x:c r="G210" s="36" t="n"/>
      <x:c r="H210" s="37" t="inlineStr">
        <x:is>
          <x:t xml:space="preserve">Pe. Weber</x:t>
        </x:is>
      </x:c>
      <x:c r="I210" s="37" t="inlineStr">
        <x:is>
          <x:t xml:space="preserve">Canto do Evangelho</x:t>
        </x:is>
      </x:c>
      <x:c r="J210" s="38" t="inlineStr">
        <x:is>
          <x:t xml:space="preserve">abrir partitura</x:t>
        </x:is>
      </x:c>
    </x:row>
    <x:row r="211" s="29" customFormat="1" ht="15" customHeight="1">
      <x:c r="A211" s="41" t="inlineStr">
        <x:is>
          <x:t xml:space="preserve">Mt 25,21</x:t>
        </x:is>
      </x:c>
      <x:c r="B211" s="34" t="inlineStr">
        <x:is>
          <x:t xml:space="preserve">Servo bom e fiel, porque foste fiel no pouco</x:t>
        </x:is>
      </x:c>
      <x:c r="C211" s="34" t="inlineStr">
        <x:is>
          <x:t xml:space="preserve">33. A</x:t>
        </x:is>
      </x:c>
      <x:c r="D211" s="33" t="inlineStr">
        <x:is>
          <x:t xml:space="preserve">Sl 111</x:t>
        </x:is>
      </x:c>
      <x:c r="E211" s="33" t="n"/>
      <x:c r="F211" s="33" t="inlineStr">
        <x:is>
          <x:t xml:space="preserve">Lc 19,17</x:t>
        </x:is>
      </x:c>
      <x:c r="G211" s="33" t="n"/>
      <x:c r="H211" s="34" t="inlineStr">
        <x:is>
          <x:t xml:space="preserve">Abadia da Ressurreição</x:t>
        </x:is>
      </x:c>
      <x:c r="I211" s="34" t="inlineStr">
        <x:is>
          <x:t xml:space="preserve">Antífona das oferendas</x:t>
        </x:is>
      </x:c>
      <x:c r="J211" s="35" t="inlineStr">
        <x:is>
          <x:t xml:space="preserve">abrir partitura</x:t>
        </x:is>
      </x:c>
    </x:row>
    <x:row r="212" s="29" customFormat="1" ht="23.850000381469727" customHeight="1">
      <x:c r="A212" s="42" t="inlineStr">
        <x:is>
          <x:t xml:space="preserve">Mt 25,21</x:t>
        </x:is>
      </x:c>
      <x:c r="B212" s="37" t="inlineStr">
        <x:is>
          <x:t xml:space="preserve">A recompensa do servo bom e fiel</x:t>
        </x:is>
      </x:c>
      <x:c r="C212" s="37" t="n"/>
      <x:c r="D212" s="36" t="inlineStr">
        <x:is>
          <x:t xml:space="preserve">Sl 111</x:t>
        </x:is>
      </x:c>
      <x:c r="E212" s="36" t="n"/>
      <x:c r="F212" s="36" t="inlineStr">
        <x:is>
          <x:t xml:space="preserve">Lc 19,17</x:t>
        </x:is>
      </x:c>
      <x:c r="G212" s="36" t="n"/>
      <x:c r="H212" s="37" t="inlineStr">
        <x:is>
          <x:t xml:space="preserve">Pe. Weber (volumes) · vol. 3</x:t>
        </x:is>
      </x:c>
      <x:c r="I212" s="37" t="inlineStr">
        <x:is>
          <x:t xml:space="preserve">Canto dos volumes</x:t>
        </x:is>
      </x:c>
      <x:c r="J212" s="38" t="inlineStr">
        <x:is>
          <x:t xml:space="preserve">abrir partitura</x:t>
        </x:is>
      </x:c>
    </x:row>
    <x:row r="213">
      <x:c r="A213" s="41" t="inlineStr">
        <x:is>
          <x:t xml:space="preserve">Mt 25,23</x:t>
        </x:is>
      </x:c>
      <x:c r="B213" s="34" t="inlineStr">
        <x:is>
          <x:t xml:space="preserve">Muito bem, meu servidor</x:t>
        </x:is>
      </x:c>
      <x:c r="C213" s="34" t="inlineStr">
        <x:is>
          <x:t xml:space="preserve">33. A</x:t>
        </x:is>
      </x:c>
      <x:c r="D213" s="33" t="inlineStr">
        <x:is>
          <x:t xml:space="preserve">Sl 33</x:t>
        </x:is>
      </x:c>
      <x:c r="E213" s="33" t="n"/>
      <x:c r="F213" s="33" t="n"/>
      <x:c r="G213" s="33" t="n"/>
      <x:c r="H213" s="34" t="inlineStr">
        <x:is>
          <x:t xml:space="preserve">Pe. Weber</x:t>
        </x:is>
      </x:c>
      <x:c r="I213" s="34" t="inlineStr">
        <x:is>
          <x:t xml:space="preserve">Canto do Evangelho</x:t>
        </x:is>
      </x:c>
      <x:c r="J213" s="35" t="inlineStr">
        <x:is>
          <x:t xml:space="preserve">abrir partitura</x:t>
        </x:is>
      </x:c>
    </x:row>
    <x:row r="214" s="29" customFormat="1" ht="15" customHeight="1">
      <x:c r="A214" s="42" t="inlineStr">
        <x:is>
          <x:t xml:space="preserve">Mt 25,31-32</x:t>
        </x:is>
      </x:c>
      <x:c r="B214" s="37" t="inlineStr">
        <x:is>
          <x:t xml:space="preserve">O Filho do Homem virá...</x:t>
        </x:is>
      </x:c>
      <x:c r="C214" s="37" t="inlineStr">
        <x:is>
          <x:t xml:space="preserve">Advento e vigilância</x:t>
        </x:is>
      </x:c>
      <x:c r="D214" s="36" t="inlineStr">
        <x:is>
          <x:t xml:space="preserve">Sl 49</x:t>
        </x:is>
      </x:c>
      <x:c r="E214" s="36" t="n"/>
      <x:c r="F214" s="36" t="n"/>
      <x:c r="G214" s="36" t="n"/>
      <x:c r="H214" s="37" t="inlineStr">
        <x:is>
          <x:t xml:space="preserve">Pe. Weber (volumes) · vol. 9</x:t>
        </x:is>
      </x:c>
      <x:c r="I214" s="37" t="inlineStr">
        <x:is>
          <x:t xml:space="preserve">Canto dos volumes</x:t>
        </x:is>
      </x:c>
      <x:c r="J214" s="38" t="inlineStr">
        <x:is>
          <x:t xml:space="preserve">abrir partitura</x:t>
        </x:is>
      </x:c>
    </x:row>
    <x:row r="215">
      <x:c r="A215" s="41" t="inlineStr">
        <x:is>
          <x:t xml:space="preserve">Mt 25,34</x:t>
        </x:is>
      </x:c>
      <x:c r="B215" s="34" t="inlineStr">
        <x:is>
          <x:t xml:space="preserve">Vinde, benditos</x:t>
        </x:is>
      </x:c>
      <x:c r="C215" s="34" t="inlineStr">
        <x:is>
          <x:t xml:space="preserve">34. A</x:t>
        </x:is>
      </x:c>
      <x:c r="D215" s="33" t="inlineStr">
        <x:is>
          <x:t xml:space="preserve">Sl 22</x:t>
        </x:is>
      </x:c>
      <x:c r="E215" s="33" t="n"/>
      <x:c r="F215" s="33" t="n"/>
      <x:c r="G215" s="33" t="n"/>
      <x:c r="H215" s="34" t="inlineStr">
        <x:is>
          <x:t xml:space="preserve">Pe. Weber</x:t>
        </x:is>
      </x:c>
      <x:c r="I215" s="34" t="inlineStr">
        <x:is>
          <x:t xml:space="preserve">Canto do Evangelho</x:t>
        </x:is>
      </x:c>
      <x:c r="J215" s="35" t="inlineStr">
        <x:is>
          <x:t xml:space="preserve">abrir partitura</x:t>
        </x:is>
      </x:c>
    </x:row>
    <x:row r="216">
      <x:c r="A216" s="41" t="inlineStr">
        <x:is>
          <x:t xml:space="preserve">Mt 25,34</x:t>
        </x:is>
      </x:c>
      <x:c r="B216" s="34" t="inlineStr">
        <x:is>
          <x:t xml:space="preserve">Vinde, benditos do meu Pai</x:t>
        </x:is>
      </x:c>
      <x:c r="C216" s="34" t="n"/>
      <x:c r="D216" s="33" t="n"/>
      <x:c r="E216" s="33" t="n"/>
      <x:c r="F216" s="33" t="n"/>
      <x:c r="G216" s="33" t="n"/>
      <x:c r="H216" s="34" t="inlineStr">
        <x:is>
          <x:t xml:space="preserve">Pe. Weber (volumes) · vol. 2</x:t>
        </x:is>
      </x:c>
      <x:c r="I216" s="34" t="inlineStr">
        <x:is>
          <x:t xml:space="preserve">Canto dos volumes</x:t>
        </x:is>
      </x:c>
      <x:c r="J216" s="35" t="inlineStr">
        <x:is>
          <x:t xml:space="preserve">abrir partitura</x:t>
        </x:is>
      </x:c>
    </x:row>
    <x:row r="217">
      <x:c r="A217" s="42" t="inlineStr">
        <x:is>
          <x:t xml:space="preserve">Mt 25,40</x:t>
        </x:is>
      </x:c>
      <x:c r="B217" s="37" t="inlineStr">
        <x:is>
          <x:t xml:space="preserve">Em verdade eu vos digo</x:t>
        </x:is>
      </x:c>
      <x:c r="C217" s="37" t="n"/>
      <x:c r="D217" s="36" t="inlineStr">
        <x:is>
          <x:t xml:space="preserve">1Sm 2</x:t>
        </x:is>
      </x:c>
      <x:c r="E217" s="36" t="n"/>
      <x:c r="F217" s="36" t="n"/>
      <x:c r="G217" s="36" t="n"/>
      <x:c r="H217" s="37" t="inlineStr">
        <x:is>
          <x:t xml:space="preserve">Delphim</x:t>
        </x:is>
      </x:c>
      <x:c r="I217" s="37" t="inlineStr">
        <x:is>
          <x:t xml:space="preserve">Antífona de comunhão</x:t>
        </x:is>
      </x:c>
      <x:c r="J217" s="38" t="inlineStr">
        <x:is>
          <x:t xml:space="preserve">abrir partitura</x:t>
        </x:is>
      </x:c>
    </x:row>
    <x:row r="218">
      <x:c r="A218" s="41" t="inlineStr">
        <x:is>
          <x:t xml:space="preserve">Mt 26,21</x:t>
        </x:is>
      </x:c>
      <x:c r="B218" s="34" t="inlineStr">
        <x:is>
          <x:t xml:space="preserve">Na Ceia Jesus declarou</x:t>
        </x:is>
      </x:c>
      <x:c r="C218" s="34" t="inlineStr">
        <x:is>
          <x:t xml:space="preserve">4ª feira da Semana Santa</x:t>
        </x:is>
      </x:c>
      <x:c r="D218" s="33" t="inlineStr">
        <x:is>
          <x:t xml:space="preserve">Sl 40</x:t>
        </x:is>
      </x:c>
      <x:c r="E218" s="33" t="inlineStr">
        <x:is>
          <x:t xml:space="preserve">Mc 14,18</x:t>
        </x:is>
      </x:c>
      <x:c r="F218" s="33" t="inlineStr">
        <x:is>
          <x:t xml:space="preserve">Lc 22,21</x:t>
        </x:is>
      </x:c>
      <x:c r="G218" s="33" t="inlineStr">
        <x:is>
          <x:t xml:space="preserve">Jo 13,21</x:t>
        </x:is>
      </x:c>
      <x:c r="H218" s="34" t="inlineStr">
        <x:is>
          <x:t xml:space="preserve">Pe. Weber (volumes) · vol. 20</x:t>
        </x:is>
      </x:c>
      <x:c r="I218" s="34" t="inlineStr">
        <x:is>
          <x:t xml:space="preserve">Canto dos volumes</x:t>
        </x:is>
      </x:c>
      <x:c r="J218" s="35" t="inlineStr">
        <x:is>
          <x:t xml:space="preserve">abrir partitura</x:t>
        </x:is>
      </x:c>
    </x:row>
    <x:row r="219">
      <x:c r="A219" s="42" t="inlineStr">
        <x:is>
          <x:t xml:space="preserve">Mt 26,26-28</x:t>
        </x:is>
      </x:c>
      <x:c r="B219" s="37" t="inlineStr">
        <x:is>
          <x:t xml:space="preserve">Eis meu corpo</x:t>
        </x:is>
      </x:c>
      <x:c r="C219" s="37" t="inlineStr">
        <x:is>
          <x:t xml:space="preserve">Eucaristia</x:t>
        </x:is>
      </x:c>
      <x:c r="D219" s="36" t="n"/>
      <x:c r="E219" s="36" t="inlineStr">
        <x:is>
          <x:t xml:space="preserve">Mc 14,22-24</x:t>
        </x:is>
      </x:c>
      <x:c r="F219" s="36" t="inlineStr">
        <x:is>
          <x:t xml:space="preserve">Lc 22,19-20</x:t>
        </x:is>
      </x:c>
      <x:c r="G219" s="36" t="n"/>
      <x:c r="H219" s="37" t="inlineStr">
        <x:is>
          <x:t xml:space="preserve">Pe. Weber (volumes) · vol. 1</x:t>
        </x:is>
      </x:c>
      <x:c r="I219" s="37" t="inlineStr">
        <x:is>
          <x:t xml:space="preserve">Canto dos volumes</x:t>
        </x:is>
      </x:c>
      <x:c r="J219" s="38" t="inlineStr">
        <x:is>
          <x:t xml:space="preserve">abrir partitura</x:t>
        </x:is>
      </x:c>
    </x:row>
    <x:row r="220">
      <x:c r="A220" s="41" t="inlineStr">
        <x:is>
          <x:t xml:space="preserve">Mt 26,26-28</x:t>
        </x:is>
      </x:c>
      <x:c r="B220" s="34" t="inlineStr">
        <x:is>
          <x:t xml:space="preserve">Todos vós que tendes sede...</x:t>
        </x:is>
      </x:c>
      <x:c r="C220" s="34" t="n"/>
      <x:c r="D220" s="33" t="n"/>
      <x:c r="E220" s="33" t="n"/>
      <x:c r="F220" s="33" t="n"/>
      <x:c r="G220" s="33" t="inlineStr">
        <x:is>
          <x:t xml:space="preserve">Jo 6,35</x:t>
        </x:is>
      </x:c>
      <x:c r="H220" s="34" t="inlineStr">
        <x:is>
          <x:t xml:space="preserve">Pe. Weber (volumes) · vol. 5</x:t>
        </x:is>
      </x:c>
      <x:c r="I220" s="34" t="inlineStr">
        <x:is>
          <x:t xml:space="preserve">Canto dos volumes</x:t>
        </x:is>
      </x:c>
      <x:c r="J220" s="35" t="inlineStr">
        <x:is>
          <x:t xml:space="preserve">abrir partitura</x:t>
        </x:is>
      </x:c>
    </x:row>
    <x:row r="221">
      <x:c r="A221" s="42" t="inlineStr">
        <x:is>
          <x:t xml:space="preserve">Mt 26,26-28</x:t>
        </x:is>
      </x:c>
      <x:c r="B221" s="37" t="inlineStr">
        <x:is>
          <x:t xml:space="preserve">Eu quis comer...</x:t>
        </x:is>
      </x:c>
      <x:c r="C221" s="37" t="inlineStr">
        <x:is>
          <x:t xml:space="preserve">Comunhão | 5ª feira Santa | Corpus Christi</x:t>
        </x:is>
      </x:c>
      <x:c r="D221" s="36" t="n"/>
      <x:c r="E221" s="36" t="inlineStr">
        <x:is>
          <x:t xml:space="preserve">Mc 14,22-24</x:t>
        </x:is>
      </x:c>
      <x:c r="F221" s="36" t="inlineStr">
        <x:is>
          <x:t xml:space="preserve">Lc 22,15-20</x:t>
        </x:is>
      </x:c>
      <x:c r="G221" s="36" t="n"/>
      <x:c r="H221" s="37" t="inlineStr">
        <x:is>
          <x:t xml:space="preserve">Pe. Weber (volumes) · vol. 13</x:t>
        </x:is>
      </x:c>
      <x:c r="I221" s="37" t="inlineStr">
        <x:is>
          <x:t xml:space="preserve">Canto dos volumes</x:t>
        </x:is>
      </x:c>
      <x:c r="J221" s="38" t="inlineStr">
        <x:is>
          <x:t xml:space="preserve">abrir partitura</x:t>
        </x:is>
      </x:c>
    </x:row>
    <x:row r="222">
      <x:c r="A222" s="41" t="inlineStr">
        <x:is>
          <x:t xml:space="preserve">Mt 28,6</x:t>
        </x:is>
      </x:c>
      <x:c r="B222" s="34" t="inlineStr">
        <x:is>
          <x:t xml:space="preserve">Não procureis entre os mortos</x:t>
        </x:is>
      </x:c>
      <x:c r="C222" s="34" t="inlineStr">
        <x:is>
          <x:t xml:space="preserve">1 Pasc ABC</x:t>
        </x:is>
      </x:c>
      <x:c r="D222" s="33" t="inlineStr">
        <x:is>
          <x:t xml:space="preserve">Sl 117</x:t>
        </x:is>
      </x:c>
      <x:c r="E222" s="33" t="inlineStr">
        <x:is>
          <x:t xml:space="preserve">Mc 16,6</x:t>
        </x:is>
      </x:c>
      <x:c r="F222" s="33" t="inlineStr">
        <x:is>
          <x:t xml:space="preserve">Lc 24,5</x:t>
        </x:is>
      </x:c>
      <x:c r="G222" s="33" t="n"/>
      <x:c r="H222" s="34" t="inlineStr">
        <x:is>
          <x:t xml:space="preserve">Pe. Weber</x:t>
        </x:is>
      </x:c>
      <x:c r="I222" s="34" t="inlineStr">
        <x:is>
          <x:t xml:space="preserve">Canto do Evangelho</x:t>
        </x:is>
      </x:c>
      <x:c r="J222" s="35" t="inlineStr">
        <x:is>
          <x:t xml:space="preserve">abrir partitura</x:t>
        </x:is>
      </x:c>
    </x:row>
    <x:row r="223">
      <x:c r="A223" s="42" t="inlineStr">
        <x:is>
          <x:t xml:space="preserve">Mt 28,6</x:t>
        </x:is>
      </x:c>
      <x:c r="B223" s="37" t="inlineStr">
        <x:is>
          <x:t xml:space="preserve">O Senhor ressuscitou</x:t>
        </x:is>
      </x:c>
      <x:c r="C223" s="37" t="inlineStr">
        <x:is>
          <x:t xml:space="preserve">2ª feira da oitava da Páscoa | Tempo Pascal</x:t>
        </x:is>
      </x:c>
      <x:c r="D223" s="36" t="inlineStr">
        <x:is>
          <x:t xml:space="preserve">Sl 117</x:t>
        </x:is>
      </x:c>
      <x:c r="E223" s="36" t="n"/>
      <x:c r="F223" s="36" t="n"/>
      <x:c r="G223" s="36" t="n"/>
      <x:c r="H223" s="37" t="inlineStr">
        <x:is>
          <x:t xml:space="preserve">Pe. Weber (volumes) · vol. 21</x:t>
        </x:is>
      </x:c>
      <x:c r="I223" s="37" t="inlineStr">
        <x:is>
          <x:t xml:space="preserve">Canto dos volumes</x:t>
        </x:is>
      </x:c>
      <x:c r="J223" s="38" t="inlineStr">
        <x:is>
          <x:t xml:space="preserve">abrir partitura</x:t>
        </x:is>
      </x:c>
    </x:row>
    <x:row r="224">
      <x:c r="A224" s="41" t="inlineStr">
        <x:is>
          <x:t xml:space="preserve">Mt 28,18</x:t>
        </x:is>
      </x:c>
      <x:c r="B224" s="34" t="inlineStr">
        <x:is>
          <x:t xml:space="preserve">Todo o poder foi-me dado</x:t>
        </x:is>
      </x:c>
      <x:c r="C224" s="34" t="inlineStr">
        <x:is>
          <x:t xml:space="preserve">34. C</x:t>
        </x:is>
      </x:c>
      <x:c r="D224" s="33" t="inlineStr">
        <x:is>
          <x:t xml:space="preserve">Sl 71</x:t>
        </x:is>
      </x:c>
      <x:c r="E224" s="33" t="n"/>
      <x:c r="F224" s="33" t="n"/>
      <x:c r="G224" s="33" t="n"/>
      <x:c r="H224" s="34" t="inlineStr">
        <x:is>
          <x:t xml:space="preserve">Pe. Weber</x:t>
        </x:is>
      </x:c>
      <x:c r="I224" s="34" t="inlineStr">
        <x:is>
          <x:t xml:space="preserve">Canto do Evangelho</x:t>
        </x:is>
      </x:c>
      <x:c r="J224" s="35" t="inlineStr">
        <x:is>
          <x:t xml:space="preserve">abrir partitura</x:t>
        </x:is>
      </x:c>
    </x:row>
    <x:row r="225">
      <x:c r="A225" s="42" t="inlineStr">
        <x:is>
          <x:t xml:space="preserve">Mt 28,19</x:t>
        </x:is>
      </x:c>
      <x:c r="B225" s="37" t="inlineStr">
        <x:is>
          <x:t xml:space="preserve">Santíssima Trindade, Ano B</x:t>
        </x:is>
      </x:c>
      <x:c r="C225" s="37" t="n"/>
      <x:c r="D225" s="36" t="n"/>
      <x:c r="E225" s="36" t="n"/>
      <x:c r="F225" s="36" t="n"/>
      <x:c r="G225" s="36" t="n"/>
      <x:c r="H225" s="37" t="inlineStr">
        <x:is>
          <x:t xml:space="preserve">Pe. Weber (volumes) · vol. 11</x:t>
        </x:is>
      </x:c>
      <x:c r="I225" s="37" t="inlineStr">
        <x:is>
          <x:t xml:space="preserve">Canto dos volumes</x:t>
        </x:is>
      </x:c>
      <x:c r="J225" s="38" t="inlineStr">
        <x:is>
          <x:t xml:space="preserve">abrir partitura</x:t>
        </x:is>
      </x:c>
    </x:row>
    <x:row r="226">
      <x:c r="A226" s="43" t="inlineStr">
        <x:is>
          <x:t xml:space="preserve">Mt 28,20</x:t>
        </x:is>
      </x:c>
      <x:c r="B226" s="34" t="inlineStr">
        <x:is>
          <x:t xml:space="preserve">Convosco eu estarei</x:t>
        </x:is>
      </x:c>
      <x:c r="C226" s="34" t="inlineStr">
        <x:is>
          <x:t xml:space="preserve">Ascensão do Senhor</x:t>
        </x:is>
      </x:c>
      <x:c r="D226" s="33" t="inlineStr">
        <x:is>
          <x:t xml:space="preserve">Sl 46</x:t>
        </x:is>
      </x:c>
      <x:c r="E226" s="33" t="n"/>
      <x:c r="F226" s="33" t="n"/>
      <x:c r="G226" s="33" t="n"/>
      <x:c r="H226" s="34" t="inlineStr">
        <x:is>
          <x:t xml:space="preserve">Pe. Weber</x:t>
        </x:is>
      </x:c>
      <x:c r="I226" s="34" t="inlineStr">
        <x:is>
          <x:t xml:space="preserve">Canto do Evangelho</x:t>
        </x:is>
      </x:c>
      <x:c r="J226" s="35" t="inlineStr">
        <x:is>
          <x:t xml:space="preserve">abrir partitura</x:t>
        </x:is>
      </x:c>
    </x:row>
    <x:row r="227">
      <x:c r="A227" s="42" t="inlineStr">
        <x:is>
          <x:t xml:space="preserve">Mt 28,20</x:t>
        </x:is>
      </x:c>
      <x:c r="B227" s="37" t="inlineStr">
        <x:is>
          <x:t xml:space="preserve">Eis que estou convosco todos os dias</x:t>
        </x:is>
      </x:c>
      <x:c r="C227" s="37" t="inlineStr">
        <x:is>
          <x:t xml:space="preserve">8. ABC</x:t>
        </x:is>
      </x:c>
      <x:c r="D227" s="36" t="inlineStr">
        <x:is>
          <x:t xml:space="preserve">Sl 149</x:t>
        </x:is>
      </x:c>
      <x:c r="E227" s="36" t="n"/>
      <x:c r="F227" s="36" t="n"/>
      <x:c r="G227" s="36" t="n"/>
      <x:c r="H227" s="37" t="inlineStr">
        <x:is>
          <x:t xml:space="preserve">Abadia da Ressurreição</x:t>
        </x:is>
      </x:c>
      <x:c r="I227" s="37" t="inlineStr">
        <x:is>
          <x:t xml:space="preserve">Antífona de comunhão</x:t>
        </x:is>
      </x:c>
      <x:c r="J227" s="38" t="e">
        <x:f>HYPERLINK("https://drive.google.com/file/d/1Ogfik0ihP43HFvjDJJhD39JVt6OkI1vL/view","abrir partitura")</x:f>
        <x:v>HYPERLINK is not implemented. linkLocation=https://drive.google.com/file/d/1Ogfik0ihP43HFvjDJJhD39JVt6OkI1vL/view, friendlyName=abrir partitura</x:v>
      </x:c>
    </x:row>
    <x:row r="229">
      <x:c r="A229" s="31" t="inlineStr">
        <x:is>
          <x:t xml:space="preserve">208 cantos</x:t>
        </x:is>
      </x:c>
    </x:row>
  </x:sheetData>
  <x:hyperlinks>
    <x:hyperlink xmlns:r="http://schemas.openxmlformats.org/officeDocument/2006/relationships" ref="J5" r:id="R508669fd98fb49e2"/>
    <x:hyperlink xmlns:r="http://schemas.openxmlformats.org/officeDocument/2006/relationships" ref="J6" r:id="Rdaf5661b3c7f4530"/>
    <x:hyperlink xmlns:r="http://schemas.openxmlformats.org/officeDocument/2006/relationships" ref="J7" r:id="Rd8adf6ebdd5444f5"/>
    <x:hyperlink xmlns:r="http://schemas.openxmlformats.org/officeDocument/2006/relationships" ref="J8" r:id="R4700b4976a794f5d"/>
    <x:hyperlink xmlns:r="http://schemas.openxmlformats.org/officeDocument/2006/relationships" ref="J9" r:id="R9dab3430be144e87"/>
    <x:hyperlink xmlns:r="http://schemas.openxmlformats.org/officeDocument/2006/relationships" ref="J10" r:id="R16990f52909b4498"/>
    <x:hyperlink xmlns:r="http://schemas.openxmlformats.org/officeDocument/2006/relationships" ref="J11" r:id="R57f26c6b08144148"/>
    <x:hyperlink xmlns:r="http://schemas.openxmlformats.org/officeDocument/2006/relationships" ref="J12" r:id="Rf2c853c04ea844f2"/>
    <x:hyperlink xmlns:r="http://schemas.openxmlformats.org/officeDocument/2006/relationships" ref="J13" r:id="Rdd3d874b7fa24f2b"/>
    <x:hyperlink xmlns:r="http://schemas.openxmlformats.org/officeDocument/2006/relationships" ref="J14" r:id="R5e124108500246ec"/>
    <x:hyperlink xmlns:r="http://schemas.openxmlformats.org/officeDocument/2006/relationships" ref="J15" r:id="R2b34b9b6a6044f94"/>
    <x:hyperlink xmlns:r="http://schemas.openxmlformats.org/officeDocument/2006/relationships" ref="J16" r:id="R0bb11a7b97eb4872"/>
    <x:hyperlink xmlns:r="http://schemas.openxmlformats.org/officeDocument/2006/relationships" ref="J17" r:id="Ra16f9715df004893"/>
    <x:hyperlink xmlns:r="http://schemas.openxmlformats.org/officeDocument/2006/relationships" ref="J18" r:id="Rb65ffe1f6d4647b6"/>
    <x:hyperlink xmlns:r="http://schemas.openxmlformats.org/officeDocument/2006/relationships" ref="J19" r:id="Rad8050265a554f31"/>
    <x:hyperlink xmlns:r="http://schemas.openxmlformats.org/officeDocument/2006/relationships" ref="J20" r:id="R60d103862af64fd0"/>
    <x:hyperlink xmlns:r="http://schemas.openxmlformats.org/officeDocument/2006/relationships" ref="J21" r:id="R5aad258cc5e0474c"/>
    <x:hyperlink xmlns:r="http://schemas.openxmlformats.org/officeDocument/2006/relationships" ref="J22" r:id="R50c4ee988f404855"/>
    <x:hyperlink xmlns:r="http://schemas.openxmlformats.org/officeDocument/2006/relationships" ref="J23" r:id="Rcbd63970f5ef4101"/>
    <x:hyperlink xmlns:r="http://schemas.openxmlformats.org/officeDocument/2006/relationships" ref="J24" r:id="Rf36023aebd244f18"/>
    <x:hyperlink xmlns:r="http://schemas.openxmlformats.org/officeDocument/2006/relationships" ref="J25" r:id="Rf8851d332bf84e31"/>
    <x:hyperlink xmlns:r="http://schemas.openxmlformats.org/officeDocument/2006/relationships" ref="J26" r:id="R87c848ab01cc4b4b"/>
    <x:hyperlink xmlns:r="http://schemas.openxmlformats.org/officeDocument/2006/relationships" ref="J27" r:id="R76bfcff77b4f4421"/>
    <x:hyperlink xmlns:r="http://schemas.openxmlformats.org/officeDocument/2006/relationships" ref="J28" r:id="R07ea4c99f6a242e5"/>
    <x:hyperlink xmlns:r="http://schemas.openxmlformats.org/officeDocument/2006/relationships" ref="J29" r:id="Re470a814170244a8"/>
    <x:hyperlink xmlns:r="http://schemas.openxmlformats.org/officeDocument/2006/relationships" ref="J30" r:id="R6a1e3762e0ec4b72"/>
    <x:hyperlink xmlns:r="http://schemas.openxmlformats.org/officeDocument/2006/relationships" ref="J31" r:id="R6a10fd2c98134c88"/>
    <x:hyperlink xmlns:r="http://schemas.openxmlformats.org/officeDocument/2006/relationships" ref="J32" r:id="R48e8376bf19d488d"/>
    <x:hyperlink xmlns:r="http://schemas.openxmlformats.org/officeDocument/2006/relationships" ref="J36" r:id="Re29306b06a984545"/>
    <x:hyperlink xmlns:r="http://schemas.openxmlformats.org/officeDocument/2006/relationships" ref="J38" r:id="Rd9d3cee62926452c"/>
    <x:hyperlink xmlns:r="http://schemas.openxmlformats.org/officeDocument/2006/relationships" ref="J39" r:id="Rbc16f902023f4540"/>
    <x:hyperlink xmlns:r="http://schemas.openxmlformats.org/officeDocument/2006/relationships" ref="J40" r:id="R45c582be58c7408c"/>
    <x:hyperlink xmlns:r="http://schemas.openxmlformats.org/officeDocument/2006/relationships" ref="J41" r:id="R0452ded8240c4f09"/>
    <x:hyperlink xmlns:r="http://schemas.openxmlformats.org/officeDocument/2006/relationships" ref="J42" r:id="Ra16f9c1549974ea6"/>
    <x:hyperlink xmlns:r="http://schemas.openxmlformats.org/officeDocument/2006/relationships" ref="J43" r:id="Rc3d67ba4486440c1"/>
    <x:hyperlink xmlns:r="http://schemas.openxmlformats.org/officeDocument/2006/relationships" ref="J44" r:id="R30a350fbd80a4893"/>
    <x:hyperlink xmlns:r="http://schemas.openxmlformats.org/officeDocument/2006/relationships" ref="J45" r:id="R089e01a8e3cf4b65"/>
    <x:hyperlink xmlns:r="http://schemas.openxmlformats.org/officeDocument/2006/relationships" ref="J46" r:id="R569cce352aef4078"/>
    <x:hyperlink xmlns:r="http://schemas.openxmlformats.org/officeDocument/2006/relationships" ref="J47" r:id="Re2ce69ed4ff04d07"/>
    <x:hyperlink xmlns:r="http://schemas.openxmlformats.org/officeDocument/2006/relationships" ref="J48" r:id="Rf7cc6194c0d64c86"/>
    <x:hyperlink xmlns:r="http://schemas.openxmlformats.org/officeDocument/2006/relationships" ref="J49" r:id="R84d9e8f297674749"/>
    <x:hyperlink xmlns:r="http://schemas.openxmlformats.org/officeDocument/2006/relationships" ref="J50" r:id="Rd5d74c08585645a1"/>
    <x:hyperlink xmlns:r="http://schemas.openxmlformats.org/officeDocument/2006/relationships" ref="J51" r:id="R44f06b15acfc4c26"/>
    <x:hyperlink xmlns:r="http://schemas.openxmlformats.org/officeDocument/2006/relationships" ref="J52" r:id="R6c0d05927c294679"/>
    <x:hyperlink xmlns:r="http://schemas.openxmlformats.org/officeDocument/2006/relationships" ref="J53" r:id="R98ffb32eaa3949f0"/>
    <x:hyperlink xmlns:r="http://schemas.openxmlformats.org/officeDocument/2006/relationships" ref="J54" r:id="Rc3e54245a2464f26"/>
    <x:hyperlink xmlns:r="http://schemas.openxmlformats.org/officeDocument/2006/relationships" ref="J55" r:id="R16c3217644fe4a21"/>
    <x:hyperlink xmlns:r="http://schemas.openxmlformats.org/officeDocument/2006/relationships" ref="J56" r:id="Ra11e71f77d884992"/>
    <x:hyperlink xmlns:r="http://schemas.openxmlformats.org/officeDocument/2006/relationships" ref="J57" r:id="R29083bb721fc440e"/>
    <x:hyperlink xmlns:r="http://schemas.openxmlformats.org/officeDocument/2006/relationships" ref="J58" r:id="Ra25b03b3162348b1"/>
    <x:hyperlink xmlns:r="http://schemas.openxmlformats.org/officeDocument/2006/relationships" ref="J59" r:id="R2d97ae8c9aa74b4b"/>
    <x:hyperlink xmlns:r="http://schemas.openxmlformats.org/officeDocument/2006/relationships" ref="J60" r:id="Rcb99d1c7c60949d9"/>
    <x:hyperlink xmlns:r="http://schemas.openxmlformats.org/officeDocument/2006/relationships" ref="J61" r:id="Rac425e1b8e9e4ee6"/>
    <x:hyperlink xmlns:r="http://schemas.openxmlformats.org/officeDocument/2006/relationships" ref="J62" r:id="R9829561924154ed4"/>
    <x:hyperlink xmlns:r="http://schemas.openxmlformats.org/officeDocument/2006/relationships" ref="J63" r:id="R77a14c9ee7e24767"/>
    <x:hyperlink xmlns:r="http://schemas.openxmlformats.org/officeDocument/2006/relationships" ref="J64" r:id="Rb2d0586ec75d4b06"/>
    <x:hyperlink xmlns:r="http://schemas.openxmlformats.org/officeDocument/2006/relationships" ref="J65" r:id="R69d91d2a0d634d7a"/>
    <x:hyperlink xmlns:r="http://schemas.openxmlformats.org/officeDocument/2006/relationships" ref="J66" r:id="R84a3ce076fc2461f"/>
    <x:hyperlink xmlns:r="http://schemas.openxmlformats.org/officeDocument/2006/relationships" ref="J67" r:id="R6ead51df6d7747ab"/>
    <x:hyperlink xmlns:r="http://schemas.openxmlformats.org/officeDocument/2006/relationships" ref="J68" r:id="R3ccdd8b5464040a2"/>
    <x:hyperlink xmlns:r="http://schemas.openxmlformats.org/officeDocument/2006/relationships" ref="J69" r:id="R234107375ea54f58"/>
    <x:hyperlink xmlns:r="http://schemas.openxmlformats.org/officeDocument/2006/relationships" ref="J70" r:id="Rf32ed117158b4410"/>
    <x:hyperlink xmlns:r="http://schemas.openxmlformats.org/officeDocument/2006/relationships" ref="J71" r:id="Rb6f6822a2ec64bcb"/>
    <x:hyperlink xmlns:r="http://schemas.openxmlformats.org/officeDocument/2006/relationships" ref="J72" r:id="R86a3c5e0e11a4b93"/>
    <x:hyperlink xmlns:r="http://schemas.openxmlformats.org/officeDocument/2006/relationships" ref="J73" r:id="R81f7be8afdad4f84"/>
    <x:hyperlink xmlns:r="http://schemas.openxmlformats.org/officeDocument/2006/relationships" ref="J74" r:id="R8181275feea340c4"/>
    <x:hyperlink xmlns:r="http://schemas.openxmlformats.org/officeDocument/2006/relationships" ref="J75" r:id="Rc6d9a8bcf0324f43"/>
    <x:hyperlink xmlns:r="http://schemas.openxmlformats.org/officeDocument/2006/relationships" ref="J76" r:id="Re2359b1aea4e4604"/>
    <x:hyperlink xmlns:r="http://schemas.openxmlformats.org/officeDocument/2006/relationships" ref="J77" r:id="R78dbe27642f24d75"/>
    <x:hyperlink xmlns:r="http://schemas.openxmlformats.org/officeDocument/2006/relationships" ref="J78" r:id="Rf74e812e0b554d41"/>
    <x:hyperlink xmlns:r="http://schemas.openxmlformats.org/officeDocument/2006/relationships" ref="J79" r:id="R0cf114e96da24210"/>
    <x:hyperlink xmlns:r="http://schemas.openxmlformats.org/officeDocument/2006/relationships" ref="J80" r:id="Rbacea9a5d4c247f5"/>
    <x:hyperlink xmlns:r="http://schemas.openxmlformats.org/officeDocument/2006/relationships" ref="J81" r:id="R6cfec1470cfc4e97"/>
    <x:hyperlink xmlns:r="http://schemas.openxmlformats.org/officeDocument/2006/relationships" ref="J82" r:id="Rb0495eed8a0e463c"/>
    <x:hyperlink xmlns:r="http://schemas.openxmlformats.org/officeDocument/2006/relationships" ref="J83" r:id="Ra5de00890d5d4705"/>
    <x:hyperlink xmlns:r="http://schemas.openxmlformats.org/officeDocument/2006/relationships" ref="J84" r:id="Rc9c0dd0ebf974b33"/>
    <x:hyperlink xmlns:r="http://schemas.openxmlformats.org/officeDocument/2006/relationships" ref="J85" r:id="R10578a69f4a24b69"/>
    <x:hyperlink xmlns:r="http://schemas.openxmlformats.org/officeDocument/2006/relationships" ref="J86" r:id="Rfbc4a4e8676942f0"/>
    <x:hyperlink xmlns:r="http://schemas.openxmlformats.org/officeDocument/2006/relationships" ref="J87" r:id="R437de0b4c67b467f"/>
    <x:hyperlink xmlns:r="http://schemas.openxmlformats.org/officeDocument/2006/relationships" ref="J88" r:id="Rad2161d835874362"/>
    <x:hyperlink xmlns:r="http://schemas.openxmlformats.org/officeDocument/2006/relationships" ref="J89" r:id="Rdb86a9bf7c7f403f"/>
    <x:hyperlink xmlns:r="http://schemas.openxmlformats.org/officeDocument/2006/relationships" ref="J90" r:id="Rd2c7467e4f044f5d"/>
    <x:hyperlink xmlns:r="http://schemas.openxmlformats.org/officeDocument/2006/relationships" ref="J91" r:id="R641f441f884644e9"/>
    <x:hyperlink xmlns:r="http://schemas.openxmlformats.org/officeDocument/2006/relationships" ref="J92" r:id="Rf640be92f1944e3a"/>
    <x:hyperlink xmlns:r="http://schemas.openxmlformats.org/officeDocument/2006/relationships" ref="J93" r:id="R294641ffd3974c3b"/>
    <x:hyperlink xmlns:r="http://schemas.openxmlformats.org/officeDocument/2006/relationships" ref="J94" r:id="Rfb31c59e0139471d"/>
    <x:hyperlink xmlns:r="http://schemas.openxmlformats.org/officeDocument/2006/relationships" ref="J95" r:id="R40a48bdd19cf429c"/>
    <x:hyperlink xmlns:r="http://schemas.openxmlformats.org/officeDocument/2006/relationships" ref="J96" r:id="R9709ac488801479b"/>
    <x:hyperlink xmlns:r="http://schemas.openxmlformats.org/officeDocument/2006/relationships" ref="J97" r:id="R10862df390c848f4"/>
    <x:hyperlink xmlns:r="http://schemas.openxmlformats.org/officeDocument/2006/relationships" ref="J98" r:id="R9ea89a0fece44732"/>
    <x:hyperlink xmlns:r="http://schemas.openxmlformats.org/officeDocument/2006/relationships" ref="J99" r:id="R8156ac3d8cf94621"/>
    <x:hyperlink xmlns:r="http://schemas.openxmlformats.org/officeDocument/2006/relationships" ref="J100" r:id="R4559595e0ced491a"/>
    <x:hyperlink xmlns:r="http://schemas.openxmlformats.org/officeDocument/2006/relationships" ref="J101" r:id="R30847c14f7d14f8d"/>
    <x:hyperlink xmlns:r="http://schemas.openxmlformats.org/officeDocument/2006/relationships" ref="J102" r:id="Rb99a1590588042d2"/>
    <x:hyperlink xmlns:r="http://schemas.openxmlformats.org/officeDocument/2006/relationships" ref="J103" r:id="R7f0bbd0a64e74f0a"/>
    <x:hyperlink xmlns:r="http://schemas.openxmlformats.org/officeDocument/2006/relationships" ref="J104" r:id="R96a893bbe46e41bd"/>
    <x:hyperlink xmlns:r="http://schemas.openxmlformats.org/officeDocument/2006/relationships" ref="J105" r:id="R3b03f7bd35ee48fc"/>
    <x:hyperlink xmlns:r="http://schemas.openxmlformats.org/officeDocument/2006/relationships" ref="J106" r:id="R20b6d0bf899b4648"/>
    <x:hyperlink xmlns:r="http://schemas.openxmlformats.org/officeDocument/2006/relationships" ref="J107" r:id="R81aa3e3648c14901"/>
    <x:hyperlink xmlns:r="http://schemas.openxmlformats.org/officeDocument/2006/relationships" ref="J108" r:id="R5eecb6d85b544c14"/>
    <x:hyperlink xmlns:r="http://schemas.openxmlformats.org/officeDocument/2006/relationships" ref="J109" r:id="Ra2ec9c6537304f04"/>
    <x:hyperlink xmlns:r="http://schemas.openxmlformats.org/officeDocument/2006/relationships" ref="J110" r:id="R42cdab61f5b84206"/>
    <x:hyperlink xmlns:r="http://schemas.openxmlformats.org/officeDocument/2006/relationships" ref="J111" r:id="Rc434767844bc4564"/>
    <x:hyperlink xmlns:r="http://schemas.openxmlformats.org/officeDocument/2006/relationships" ref="J112" r:id="Ra46fb4cfa6254f2a"/>
    <x:hyperlink xmlns:r="http://schemas.openxmlformats.org/officeDocument/2006/relationships" ref="J114" r:id="R589c5d09a6cf4896"/>
    <x:hyperlink xmlns:r="http://schemas.openxmlformats.org/officeDocument/2006/relationships" ref="J115" r:id="R9deaae7ec913431f"/>
    <x:hyperlink xmlns:r="http://schemas.openxmlformats.org/officeDocument/2006/relationships" ref="J116" r:id="Rf72d60c0fdca4981"/>
    <x:hyperlink xmlns:r="http://schemas.openxmlformats.org/officeDocument/2006/relationships" ref="J117" r:id="R83c33c3043e44cd3"/>
    <x:hyperlink xmlns:r="http://schemas.openxmlformats.org/officeDocument/2006/relationships" ref="J118" r:id="R72bc993157d94695"/>
    <x:hyperlink xmlns:r="http://schemas.openxmlformats.org/officeDocument/2006/relationships" ref="J119" r:id="Rfc730c0d08794263"/>
    <x:hyperlink xmlns:r="http://schemas.openxmlformats.org/officeDocument/2006/relationships" ref="J120" r:id="Reb4dcb52e59146c3"/>
    <x:hyperlink xmlns:r="http://schemas.openxmlformats.org/officeDocument/2006/relationships" ref="J121" r:id="R73ca191e913e4aa1"/>
    <x:hyperlink xmlns:r="http://schemas.openxmlformats.org/officeDocument/2006/relationships" ref="J122" r:id="R64c1425b5b874b09"/>
    <x:hyperlink xmlns:r="http://schemas.openxmlformats.org/officeDocument/2006/relationships" ref="J123" r:id="R1988b2567cbf4444"/>
    <x:hyperlink xmlns:r="http://schemas.openxmlformats.org/officeDocument/2006/relationships" ref="J124" r:id="R319cc22813a04d34"/>
    <x:hyperlink xmlns:r="http://schemas.openxmlformats.org/officeDocument/2006/relationships" ref="J125" r:id="Rdca50c9df20843e1"/>
    <x:hyperlink xmlns:r="http://schemas.openxmlformats.org/officeDocument/2006/relationships" ref="J126" r:id="R78ad9d1dfa3c4c6d"/>
    <x:hyperlink xmlns:r="http://schemas.openxmlformats.org/officeDocument/2006/relationships" ref="J127" r:id="R15e1bd9b9d294967"/>
    <x:hyperlink xmlns:r="http://schemas.openxmlformats.org/officeDocument/2006/relationships" ref="J128" r:id="R767ddf9269c84308"/>
    <x:hyperlink xmlns:r="http://schemas.openxmlformats.org/officeDocument/2006/relationships" ref="J129" r:id="R9491dbf824974b17"/>
    <x:hyperlink xmlns:r="http://schemas.openxmlformats.org/officeDocument/2006/relationships" ref="J130" r:id="R5a1fce4ab240484f"/>
    <x:hyperlink xmlns:r="http://schemas.openxmlformats.org/officeDocument/2006/relationships" ref="J131" r:id="R02cd6c036f204890"/>
    <x:hyperlink xmlns:r="http://schemas.openxmlformats.org/officeDocument/2006/relationships" ref="J132" r:id="Rd51c28429b204bb3"/>
    <x:hyperlink xmlns:r="http://schemas.openxmlformats.org/officeDocument/2006/relationships" ref="J133" r:id="Rff7d9c6c02de450a"/>
    <x:hyperlink xmlns:r="http://schemas.openxmlformats.org/officeDocument/2006/relationships" ref="J134" r:id="R8beb8b1d273c44ea"/>
    <x:hyperlink xmlns:r="http://schemas.openxmlformats.org/officeDocument/2006/relationships" ref="J135" r:id="Rc999b049333440ad"/>
    <x:hyperlink xmlns:r="http://schemas.openxmlformats.org/officeDocument/2006/relationships" ref="J136" r:id="Ra374bb34c5484e0e"/>
    <x:hyperlink xmlns:r="http://schemas.openxmlformats.org/officeDocument/2006/relationships" ref="J137" r:id="R4803d5d0f2f44424"/>
    <x:hyperlink xmlns:r="http://schemas.openxmlformats.org/officeDocument/2006/relationships" ref="J138" r:id="R802a8d6bd1e745fc"/>
    <x:hyperlink xmlns:r="http://schemas.openxmlformats.org/officeDocument/2006/relationships" ref="J139" r:id="R1431195e2bcf4544"/>
    <x:hyperlink xmlns:r="http://schemas.openxmlformats.org/officeDocument/2006/relationships" ref="J140" r:id="R76472fde3b3b4ccd"/>
    <x:hyperlink xmlns:r="http://schemas.openxmlformats.org/officeDocument/2006/relationships" ref="J141" r:id="R7504adcd97794bc5"/>
    <x:hyperlink xmlns:r="http://schemas.openxmlformats.org/officeDocument/2006/relationships" ref="J142" r:id="R81b2b6bb63334162"/>
    <x:hyperlink xmlns:r="http://schemas.openxmlformats.org/officeDocument/2006/relationships" ref="J143" r:id="R03227ee3eddc4243"/>
    <x:hyperlink xmlns:r="http://schemas.openxmlformats.org/officeDocument/2006/relationships" ref="J144" r:id="Re0a5ce7dcf454f50"/>
    <x:hyperlink xmlns:r="http://schemas.openxmlformats.org/officeDocument/2006/relationships" ref="J145" r:id="Re29c9dc8f5804d9d"/>
    <x:hyperlink xmlns:r="http://schemas.openxmlformats.org/officeDocument/2006/relationships" ref="J146" r:id="Re8914d8337b34c25"/>
    <x:hyperlink xmlns:r="http://schemas.openxmlformats.org/officeDocument/2006/relationships" ref="J147" r:id="Rc4eae6f7aa3749c6"/>
    <x:hyperlink xmlns:r="http://schemas.openxmlformats.org/officeDocument/2006/relationships" ref="J148" r:id="Rcd1136c6bcbc4c15"/>
    <x:hyperlink xmlns:r="http://schemas.openxmlformats.org/officeDocument/2006/relationships" ref="J149" r:id="R6a8939f34174427f"/>
    <x:hyperlink xmlns:r="http://schemas.openxmlformats.org/officeDocument/2006/relationships" ref="J150" r:id="Rfc3c797ccc47479b"/>
    <x:hyperlink xmlns:r="http://schemas.openxmlformats.org/officeDocument/2006/relationships" ref="J151" r:id="Ra7b82bee49474111"/>
    <x:hyperlink xmlns:r="http://schemas.openxmlformats.org/officeDocument/2006/relationships" ref="J152" r:id="R0fe9ea7999014c9f"/>
    <x:hyperlink xmlns:r="http://schemas.openxmlformats.org/officeDocument/2006/relationships" ref="J153" r:id="R30ce39cd32bf498a"/>
    <x:hyperlink xmlns:r="http://schemas.openxmlformats.org/officeDocument/2006/relationships" ref="J154" r:id="R304cd74a92c64481"/>
    <x:hyperlink xmlns:r="http://schemas.openxmlformats.org/officeDocument/2006/relationships" ref="J155" r:id="R348a067e2028435c"/>
    <x:hyperlink xmlns:r="http://schemas.openxmlformats.org/officeDocument/2006/relationships" ref="J156" r:id="R4299946b872a4c7e"/>
    <x:hyperlink xmlns:r="http://schemas.openxmlformats.org/officeDocument/2006/relationships" ref="J157" r:id="R5f398a66da6f49f6"/>
    <x:hyperlink xmlns:r="http://schemas.openxmlformats.org/officeDocument/2006/relationships" ref="J158" r:id="R6c4bd77a34e047e0"/>
    <x:hyperlink xmlns:r="http://schemas.openxmlformats.org/officeDocument/2006/relationships" ref="J159" r:id="R25b892dbfb414c4a"/>
    <x:hyperlink xmlns:r="http://schemas.openxmlformats.org/officeDocument/2006/relationships" ref="J160" r:id="Rc73e2d5bdc4142fc"/>
    <x:hyperlink xmlns:r="http://schemas.openxmlformats.org/officeDocument/2006/relationships" ref="J161" r:id="R4dba7db84c9e4160"/>
    <x:hyperlink xmlns:r="http://schemas.openxmlformats.org/officeDocument/2006/relationships" ref="J162" r:id="R19e3afa67edc4bb5"/>
    <x:hyperlink xmlns:r="http://schemas.openxmlformats.org/officeDocument/2006/relationships" ref="J163" r:id="Rdfc1beb2881b46db"/>
    <x:hyperlink xmlns:r="http://schemas.openxmlformats.org/officeDocument/2006/relationships" ref="J164" r:id="Ra2f24dc4ea074484"/>
    <x:hyperlink xmlns:r="http://schemas.openxmlformats.org/officeDocument/2006/relationships" ref="J165" r:id="R1f55714ad9734701"/>
    <x:hyperlink xmlns:r="http://schemas.openxmlformats.org/officeDocument/2006/relationships" ref="J166" r:id="Rf2e2d10a411e444f"/>
    <x:hyperlink xmlns:r="http://schemas.openxmlformats.org/officeDocument/2006/relationships" ref="J167" r:id="R0b7ca6cb93b04edb"/>
    <x:hyperlink xmlns:r="http://schemas.openxmlformats.org/officeDocument/2006/relationships" ref="J168" r:id="Rc459a0f210f84946"/>
    <x:hyperlink xmlns:r="http://schemas.openxmlformats.org/officeDocument/2006/relationships" ref="J169" r:id="R975c43294f8146a8"/>
    <x:hyperlink xmlns:r="http://schemas.openxmlformats.org/officeDocument/2006/relationships" ref="J170" r:id="R7f4f34e793b24606"/>
    <x:hyperlink xmlns:r="http://schemas.openxmlformats.org/officeDocument/2006/relationships" ref="J171" r:id="Rc096e4058e864a47"/>
    <x:hyperlink xmlns:r="http://schemas.openxmlformats.org/officeDocument/2006/relationships" ref="J172" r:id="R3571b926296d4026"/>
    <x:hyperlink xmlns:r="http://schemas.openxmlformats.org/officeDocument/2006/relationships" ref="J173" r:id="Rea7a974231784427"/>
    <x:hyperlink xmlns:r="http://schemas.openxmlformats.org/officeDocument/2006/relationships" ref="J174" r:id="R64b21e04297c4d8a"/>
    <x:hyperlink xmlns:r="http://schemas.openxmlformats.org/officeDocument/2006/relationships" ref="J175" r:id="Rcd2f6a6d7d7b4a56"/>
    <x:hyperlink xmlns:r="http://schemas.openxmlformats.org/officeDocument/2006/relationships" ref="J176" r:id="Recfc43d48446469e"/>
    <x:hyperlink xmlns:r="http://schemas.openxmlformats.org/officeDocument/2006/relationships" ref="J177" r:id="R4e0cbf56e01c4226"/>
    <x:hyperlink xmlns:r="http://schemas.openxmlformats.org/officeDocument/2006/relationships" ref="J178" r:id="R381c9f1b006c4d73"/>
    <x:hyperlink xmlns:r="http://schemas.openxmlformats.org/officeDocument/2006/relationships" ref="J179" r:id="R128540db48554a0e"/>
    <x:hyperlink xmlns:r="http://schemas.openxmlformats.org/officeDocument/2006/relationships" ref="J180" r:id="Rbd4320fa4be949bd"/>
    <x:hyperlink xmlns:r="http://schemas.openxmlformats.org/officeDocument/2006/relationships" ref="J181" r:id="R24f4f546ba674259"/>
    <x:hyperlink xmlns:r="http://schemas.openxmlformats.org/officeDocument/2006/relationships" ref="J182" r:id="R8df11e11a145475d"/>
    <x:hyperlink xmlns:r="http://schemas.openxmlformats.org/officeDocument/2006/relationships" ref="J183" r:id="Rbbb9e34a6dfd46fb"/>
    <x:hyperlink xmlns:r="http://schemas.openxmlformats.org/officeDocument/2006/relationships" ref="J184" r:id="Rc89c1357cb64434b"/>
    <x:hyperlink xmlns:r="http://schemas.openxmlformats.org/officeDocument/2006/relationships" ref="J185" r:id="R37333336ec51482f"/>
    <x:hyperlink xmlns:r="http://schemas.openxmlformats.org/officeDocument/2006/relationships" ref="J186" r:id="Rb8d5fcb90e804bf0"/>
    <x:hyperlink xmlns:r="http://schemas.openxmlformats.org/officeDocument/2006/relationships" ref="J187" r:id="R3320fd81414844ef"/>
    <x:hyperlink xmlns:r="http://schemas.openxmlformats.org/officeDocument/2006/relationships" ref="J188" r:id="Rf4d89545909d49b1"/>
    <x:hyperlink xmlns:r="http://schemas.openxmlformats.org/officeDocument/2006/relationships" ref="J189" r:id="Ra6c3938529024cf3"/>
    <x:hyperlink xmlns:r="http://schemas.openxmlformats.org/officeDocument/2006/relationships" ref="J190" r:id="R9b7af536a76f41a4"/>
    <x:hyperlink xmlns:r="http://schemas.openxmlformats.org/officeDocument/2006/relationships" ref="J191" r:id="R15b2a523f49f416c"/>
    <x:hyperlink xmlns:r="http://schemas.openxmlformats.org/officeDocument/2006/relationships" ref="J192" r:id="Rc195f018dd8a47d3"/>
    <x:hyperlink xmlns:r="http://schemas.openxmlformats.org/officeDocument/2006/relationships" ref="J193" r:id="R416c339a84304b65"/>
    <x:hyperlink xmlns:r="http://schemas.openxmlformats.org/officeDocument/2006/relationships" ref="J194" r:id="Re8575ef7cbbb473a"/>
    <x:hyperlink xmlns:r="http://schemas.openxmlformats.org/officeDocument/2006/relationships" ref="J195" r:id="R7742f4bd576847be"/>
    <x:hyperlink xmlns:r="http://schemas.openxmlformats.org/officeDocument/2006/relationships" ref="J196" r:id="R10b300f20a924a27"/>
    <x:hyperlink xmlns:r="http://schemas.openxmlformats.org/officeDocument/2006/relationships" ref="J197" r:id="Rcc3ba64b0b1f4cb3"/>
    <x:hyperlink xmlns:r="http://schemas.openxmlformats.org/officeDocument/2006/relationships" ref="J198" r:id="R2aafca7680ef4a47"/>
    <x:hyperlink xmlns:r="http://schemas.openxmlformats.org/officeDocument/2006/relationships" ref="J199" r:id="R21623661acdb4ea1"/>
    <x:hyperlink xmlns:r="http://schemas.openxmlformats.org/officeDocument/2006/relationships" ref="J200" r:id="R6fa842daff064725"/>
    <x:hyperlink xmlns:r="http://schemas.openxmlformats.org/officeDocument/2006/relationships" ref="J201" r:id="R5a2db62d72fb479f"/>
    <x:hyperlink xmlns:r="http://schemas.openxmlformats.org/officeDocument/2006/relationships" ref="J202" r:id="Rd2c79b1f521c4050"/>
    <x:hyperlink xmlns:r="http://schemas.openxmlformats.org/officeDocument/2006/relationships" ref="J203" r:id="R3aa2b7fe4d8e4691"/>
    <x:hyperlink xmlns:r="http://schemas.openxmlformats.org/officeDocument/2006/relationships" ref="J204" r:id="Rf8ae0f6403c9488d"/>
    <x:hyperlink xmlns:r="http://schemas.openxmlformats.org/officeDocument/2006/relationships" ref="J205" r:id="R529aa31dd01f49b8"/>
    <x:hyperlink xmlns:r="http://schemas.openxmlformats.org/officeDocument/2006/relationships" ref="J206" r:id="R2e27d14bf0d445ba"/>
    <x:hyperlink xmlns:r="http://schemas.openxmlformats.org/officeDocument/2006/relationships" ref="J207" r:id="R20eafebcddad483d"/>
    <x:hyperlink xmlns:r="http://schemas.openxmlformats.org/officeDocument/2006/relationships" ref="J208" r:id="R4dc6f068c98b4204"/>
    <x:hyperlink xmlns:r="http://schemas.openxmlformats.org/officeDocument/2006/relationships" ref="J209" r:id="Rb5233ff12b8c49e2"/>
    <x:hyperlink xmlns:r="http://schemas.openxmlformats.org/officeDocument/2006/relationships" ref="J210" r:id="Rc3bc7f5dffff49aa"/>
    <x:hyperlink xmlns:r="http://schemas.openxmlformats.org/officeDocument/2006/relationships" ref="J211" r:id="R7e538f707cc74b4f"/>
    <x:hyperlink xmlns:r="http://schemas.openxmlformats.org/officeDocument/2006/relationships" ref="J212" r:id="R611aea6e464c43ad"/>
    <x:hyperlink xmlns:r="http://schemas.openxmlformats.org/officeDocument/2006/relationships" ref="J213" r:id="Rc48fa2a265fb4338"/>
    <x:hyperlink xmlns:r="http://schemas.openxmlformats.org/officeDocument/2006/relationships" ref="J214" r:id="R2a03e5a1a9c2493f"/>
    <x:hyperlink xmlns:r="http://schemas.openxmlformats.org/officeDocument/2006/relationships" ref="J215" r:id="R99864116e3ee4f8f"/>
    <x:hyperlink xmlns:r="http://schemas.openxmlformats.org/officeDocument/2006/relationships" ref="J216" r:id="R63163a778eb3453a"/>
    <x:hyperlink xmlns:r="http://schemas.openxmlformats.org/officeDocument/2006/relationships" ref="J217" r:id="R02211c286e1040dd"/>
    <x:hyperlink xmlns:r="http://schemas.openxmlformats.org/officeDocument/2006/relationships" ref="J218" r:id="Rf95a368777e24a0d"/>
    <x:hyperlink xmlns:r="http://schemas.openxmlformats.org/officeDocument/2006/relationships" ref="J219" r:id="R3ad7d95c80084c29"/>
    <x:hyperlink xmlns:r="http://schemas.openxmlformats.org/officeDocument/2006/relationships" ref="J220" r:id="R6b847d5d82c04c8f"/>
    <x:hyperlink xmlns:r="http://schemas.openxmlformats.org/officeDocument/2006/relationships" ref="J221" r:id="Rfa318ae7f89b4fdb"/>
    <x:hyperlink xmlns:r="http://schemas.openxmlformats.org/officeDocument/2006/relationships" ref="J222" r:id="Rc0926b25a0f44fb6"/>
    <x:hyperlink xmlns:r="http://schemas.openxmlformats.org/officeDocument/2006/relationships" ref="J223" r:id="R8987b38f1a834399"/>
    <x:hyperlink xmlns:r="http://schemas.openxmlformats.org/officeDocument/2006/relationships" ref="J224" r:id="Rfff8cda5db024480"/>
    <x:hyperlink xmlns:r="http://schemas.openxmlformats.org/officeDocument/2006/relationships" ref="J225" r:id="R483bd73bbf70493f"/>
    <x:hyperlink xmlns:r="http://schemas.openxmlformats.org/officeDocument/2006/relationships" ref="J226" r:id="R781cccbe821a4513"/>
  </x:hyperlinks>
  <x:pageMargins left="0.7" right="0.7" top="0.75" bottom="0.75" header="0.3" footer="0.3"/>
  <x:legacyDrawing xmlns:r="http://schemas.openxmlformats.org/officeDocument/2006/relationships" r:id="Rc9a8bad3d9084020"/>
</x:worksheet>
</file>

<file path=xl/worksheets/sheet3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11" style="29" customWidth="1"/>
    <x:col min="2" max="2" width="44" style="29" customWidth="1"/>
    <x:col min="3" max="3" width="26" style="29" customWidth="1"/>
    <x:col min="4" max="4" width="11" style="29" customWidth="1"/>
    <x:col min="5" max="7" width="12" style="29" customWidth="1"/>
    <x:col min="8" max="8" width="18" style="29" customWidth="1"/>
    <x:col min="9" max="9" width="20" style="29" customWidth="1"/>
    <x:col min="10" max="10" width="16" style="29" customWidth="1"/>
  </x:cols>
  <x:sheetData>
    <x:row r="1" s="29" customFormat="1" ht="17.350000381469727" customHeight="1">
      <x:c r="A1" s="30" t="inlineStr">
        <x:is>
          <x:t xml:space="preserve">Índice bíblico — Evangelho segundo Marcos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 · em ordem de capítulo e versículo</x:t>
        </x:is>
      </x:c>
    </x:row>
    <x:row r="4" s="29" customFormat="1" ht="30" customHeight="1">
      <x:c r="A4" s="32" t="inlineStr">
        <x:is>
          <x:t xml:space="preserve">Marcos</x:t>
        </x:is>
      </x:c>
      <x:c r="B4" s="32" t="inlineStr">
        <x:is>
          <x:t xml:space="preserve">Letra</x:t>
        </x:is>
      </x:c>
      <x:c r="C4" s="32" t="inlineStr">
        <x:is>
          <x:t xml:space="preserve">Ocasião / Localização</x:t>
        </x:is>
      </x:c>
      <x:c r="D4" s="32" t="inlineStr">
        <x:is>
          <x:t xml:space="preserve">Estrofes</x:t>
        </x:is>
      </x:c>
      <x:c r="E4" s="32" t="inlineStr">
        <x:is>
          <x:t xml:space="preserve">Paralelo: Mateus</x:t>
        </x:is>
      </x:c>
      <x:c r="F4" s="32" t="inlineStr">
        <x:is>
          <x:t xml:space="preserve">Paralelo: Lucas</x:t>
        </x:is>
      </x:c>
      <x:c r="G4" s="32" t="inlineStr">
        <x:is>
          <x:t xml:space="preserve">Paralelo: João</x:t>
        </x:is>
      </x:c>
      <x:c r="H4" s="32" t="inlineStr">
        <x:is>
          <x:t xml:space="preserve">Coleção</x:t>
        </x:is>
      </x:c>
      <x:c r="I4" s="32" t="inlineStr">
        <x:is>
          <x:t xml:space="preserve">Tipo</x:t>
        </x:is>
      </x:c>
      <x:c r="J4" s="32" t="inlineStr">
        <x:is>
          <x:t xml:space="preserve">Partitura</x:t>
        </x:is>
      </x:c>
    </x:row>
    <x:row r="5" s="29" customFormat="1" ht="15" customHeight="1">
      <x:c r="A5" s="41" t="inlineStr">
        <x:is>
          <x:t xml:space="preserve">Mc 1,2-3</x:t>
        </x:is>
      </x:c>
      <x:c r="B5" s="34" t="inlineStr">
        <x:is>
          <x:t xml:space="preserve">Preparai os caminhos</x:t>
        </x:is>
      </x:c>
      <x:c r="C5" s="34" t="inlineStr">
        <x:is>
          <x:t xml:space="preserve">2 Adv. AC</x:t>
        </x:is>
      </x:c>
      <x:c r="D5" s="33" t="inlineStr">
        <x:is>
          <x:t xml:space="preserve">Sl 79</x:t>
        </x:is>
      </x:c>
      <x:c r="E5" s="33" t="inlineStr">
        <x:is>
          <x:t xml:space="preserve">Mt 3,3b</x:t>
        </x:is>
      </x:c>
      <x:c r="F5" s="33" t="inlineStr">
        <x:is>
          <x:t xml:space="preserve">Lc 3,4b</x:t>
        </x:is>
      </x:c>
      <x:c r="G5" s="33" t="n"/>
      <x:c r="H5" s="34" t="inlineStr">
        <x:is>
          <x:t xml:space="preserve">Pe. Weber</x:t>
        </x:is>
      </x:c>
      <x:c r="I5" s="34" t="inlineStr">
        <x:is>
          <x:t xml:space="preserve">Canto do Evangelho</x:t>
        </x:is>
      </x:c>
      <x:c r="J5" s="35" t="inlineStr">
        <x:is>
          <x:t xml:space="preserve">abrir partitura</x:t>
        </x:is>
      </x:c>
    </x:row>
    <x:row r="6" s="29" customFormat="1" ht="23.850000381469727" customHeight="1">
      <x:c r="A6" s="42" t="inlineStr">
        <x:is>
          <x:t xml:space="preserve">Mc 1,3</x:t>
        </x:is>
      </x:c>
      <x:c r="B6" s="37" t="inlineStr">
        <x:is>
          <x:t xml:space="preserve">Voz que clama no deserto</x:t>
        </x:is>
      </x:c>
      <x:c r="C6" s="37" t="inlineStr">
        <x:is>
          <x:t xml:space="preserve">Advento</x:t>
        </x:is>
      </x:c>
      <x:c r="D6" s="36" t="n"/>
      <x:c r="E6" s="36" t="inlineStr">
        <x:is>
          <x:t xml:space="preserve">Mt 3,3</x:t>
        </x:is>
      </x:c>
      <x:c r="F6" s="36" t="inlineStr">
        <x:is>
          <x:t xml:space="preserve">Lc 3,4</x:t>
        </x:is>
      </x:c>
      <x:c r="G6" s="36" t="inlineStr">
        <x:is>
          <x:t xml:space="preserve">Jo 1,23</x:t>
        </x:is>
      </x:c>
      <x:c r="H6" s="37" t="inlineStr">
        <x:is>
          <x:t xml:space="preserve">Pe. Weber (volumes) · vol. 12</x:t>
        </x:is>
      </x:c>
      <x:c r="I6" s="37" t="inlineStr">
        <x:is>
          <x:t xml:space="preserve">Canto dos volumes</x:t>
        </x:is>
      </x:c>
      <x:c r="J6" s="38" t="inlineStr">
        <x:is>
          <x:t xml:space="preserve">abrir partitura</x:t>
        </x:is>
      </x:c>
    </x:row>
    <x:row r="7" s="29" customFormat="1" ht="15" customHeight="1">
      <x:c r="A7" s="41" t="inlineStr">
        <x:is>
          <x:t xml:space="preserve">Mc 1,7</x:t>
        </x:is>
      </x:c>
      <x:c r="B7" s="34" t="inlineStr">
        <x:is>
          <x:t xml:space="preserve">Virá alguém depois de mim</x:t>
        </x:is>
      </x:c>
      <x:c r="C7" s="34" t="inlineStr">
        <x:is>
          <x:t xml:space="preserve">2 Adv. BC</x:t>
        </x:is>
      </x:c>
      <x:c r="D7" s="33" t="inlineStr">
        <x:is>
          <x:t xml:space="preserve">Sl 71</x:t>
        </x:is>
      </x:c>
      <x:c r="E7" s="33" t="inlineStr">
        <x:is>
          <x:t xml:space="preserve">Mt 3,11b</x:t>
        </x:is>
      </x:c>
      <x:c r="F7" s="33" t="inlineStr">
        <x:is>
          <x:t xml:space="preserve">Lc 3,16b</x:t>
        </x:is>
      </x:c>
      <x:c r="G7" s="33" t="n"/>
      <x:c r="H7" s="34" t="inlineStr">
        <x:is>
          <x:t xml:space="preserve">Pe. Weber</x:t>
        </x:is>
      </x:c>
      <x:c r="I7" s="34" t="inlineStr">
        <x:is>
          <x:t xml:space="preserve">Canto do Evangelho</x:t>
        </x:is>
      </x:c>
      <x:c r="J7" s="35" t="inlineStr">
        <x:is>
          <x:t xml:space="preserve">abrir partitura</x:t>
        </x:is>
      </x:c>
    </x:row>
    <x:row r="8" s="29" customFormat="1" ht="23.850000381469727" customHeight="1">
      <x:c r="A8" s="42" t="inlineStr">
        <x:is>
          <x:t xml:space="preserve">Mc 1,8</x:t>
        </x:is>
      </x:c>
      <x:c r="B8" s="37" t="inlineStr">
        <x:is>
          <x:t xml:space="preserve">O Batismo de Cristo e o nosso</x:t>
        </x:is>
      </x:c>
      <x:c r="C8" s="37" t="n"/>
      <x:c r="D8" s="36" t="inlineStr">
        <x:is>
          <x:t xml:space="preserve">Sl 33</x:t>
        </x:is>
      </x:c>
      <x:c r="E8" s="36" t="inlineStr">
        <x:is>
          <x:t xml:space="preserve">Mt 3,11</x:t>
        </x:is>
      </x:c>
      <x:c r="F8" s="36" t="inlineStr">
        <x:is>
          <x:t xml:space="preserve">Lc 3,16</x:t>
        </x:is>
      </x:c>
      <x:c r="G8" s="36" t="n"/>
      <x:c r="H8" s="37" t="inlineStr">
        <x:is>
          <x:t xml:space="preserve">Pe. Weber (volumes) · vol. 7</x:t>
        </x:is>
      </x:c>
      <x:c r="I8" s="37" t="inlineStr">
        <x:is>
          <x:t xml:space="preserve">Canto dos volumes</x:t>
        </x:is>
      </x:c>
      <x:c r="J8" s="38" t="inlineStr">
        <x:is>
          <x:t xml:space="preserve">abrir partitura</x:t>
        </x:is>
      </x:c>
    </x:row>
    <x:row r="9" s="29" customFormat="1" ht="23.850000381469727" customHeight="1">
      <x:c r="A9" s="41" t="inlineStr">
        <x:is>
          <x:t xml:space="preserve">Mc 1,10</x:t>
        </x:is>
      </x:c>
      <x:c r="B9" s="34" t="inlineStr">
        <x:is>
          <x:t xml:space="preserve">O Espírito de Deus em forma de uma pomba desceu</x:t>
        </x:is>
      </x:c>
      <x:c r="C9" s="34" t="inlineStr">
        <x:is>
          <x:t xml:space="preserve">2. A</x:t>
        </x:is>
      </x:c>
      <x:c r="D9" s="33" t="inlineStr">
        <x:is>
          <x:t xml:space="preserve">Sl 103</x:t>
        </x:is>
      </x:c>
      <x:c r="E9" s="33" t="inlineStr">
        <x:is>
          <x:t xml:space="preserve">Mt 3,16</x:t>
        </x:is>
      </x:c>
      <x:c r="F9" s="33" t="inlineStr">
        <x:is>
          <x:t xml:space="preserve">Lc 3,22</x:t>
        </x:is>
      </x:c>
      <x:c r="G9" s="33" t="inlineStr">
        <x:is>
          <x:t xml:space="preserve">Jo 1,32</x:t>
        </x:is>
      </x:c>
      <x:c r="H9" s="34" t="inlineStr">
        <x:is>
          <x:t xml:space="preserve">Abadia da Ressurreição</x:t>
        </x:is>
      </x:c>
      <x:c r="I9" s="34" t="inlineStr">
        <x:is>
          <x:t xml:space="preserve">Antífona das oferendas</x:t>
        </x:is>
      </x:c>
      <x:c r="J9" s="35" t="inlineStr">
        <x:is>
          <x:t xml:space="preserve">abrir partitura</x:t>
        </x:is>
      </x:c>
    </x:row>
    <x:row r="10" s="29" customFormat="1" ht="23.850000381469727" customHeight="1">
      <x:c r="A10" s="42" t="inlineStr">
        <x:is>
          <x:t xml:space="preserve">Mc 1,10-11</x:t>
        </x:is>
      </x:c>
      <x:c r="B10" s="37" t="inlineStr">
        <x:is>
          <x:t xml:space="preserve">Batizado Jesus no Jordão</x:t>
        </x:is>
      </x:c>
      <x:c r="C10" s="37" t="n"/>
      <x:c r="D10" s="36" t="inlineStr">
        <x:is>
          <x:t xml:space="preserve">Sl 28</x:t>
        </x:is>
      </x:c>
      <x:c r="E10" s="36" t="inlineStr">
        <x:is>
          <x:t xml:space="preserve">Mt 3,16-17</x:t>
        </x:is>
      </x:c>
      <x:c r="F10" s="36" t="inlineStr">
        <x:is>
          <x:t xml:space="preserve">Lc 3,21-22</x:t>
        </x:is>
      </x:c>
      <x:c r="G10" s="36" t="n"/>
      <x:c r="H10" s="37" t="inlineStr">
        <x:is>
          <x:t xml:space="preserve">Pe. Weber (volumes) · vol. 14</x:t>
        </x:is>
      </x:c>
      <x:c r="I10" s="37" t="inlineStr">
        <x:is>
          <x:t xml:space="preserve">Canto dos volumes</x:t>
        </x:is>
      </x:c>
      <x:c r="J10" s="38" t="inlineStr">
        <x:is>
          <x:t xml:space="preserve">abrir partitura</x:t>
        </x:is>
      </x:c>
    </x:row>
    <x:row r="11" s="29" customFormat="1" ht="15" customHeight="1">
      <x:c r="A11" s="41" t="inlineStr">
        <x:is>
          <x:t xml:space="preserve">Mc 1,15</x:t>
        </x:is>
      </x:c>
      <x:c r="B11" s="34" t="inlineStr">
        <x:is>
          <x:t xml:space="preserve">Convertei-vos e crede</x:t>
        </x:is>
      </x:c>
      <x:c r="C11" s="34" t="inlineStr">
        <x:is>
          <x:t xml:space="preserve">3. B</x:t>
        </x:is>
      </x:c>
      <x:c r="D11" s="33" t="inlineStr">
        <x:is>
          <x:t xml:space="preserve">Sl 24</x:t>
        </x:is>
      </x:c>
      <x:c r="E11" s="33" t="inlineStr">
        <x:is>
          <x:t xml:space="preserve">Mt 4,17</x:t>
        </x:is>
      </x:c>
      <x:c r="F11" s="33" t="n"/>
      <x:c r="G11" s="33" t="n"/>
      <x:c r="H11" s="34" t="inlineStr">
        <x:is>
          <x:t xml:space="preserve">Pe. Weber</x:t>
        </x:is>
      </x:c>
      <x:c r="I11" s="34" t="inlineStr">
        <x:is>
          <x:t xml:space="preserve">Canto do Evangelho</x:t>
        </x:is>
      </x:c>
      <x:c r="J11" s="35" t="inlineStr">
        <x:is>
          <x:t xml:space="preserve">abrir partitura</x:t>
        </x:is>
      </x:c>
    </x:row>
    <x:row r="12" s="29" customFormat="1" ht="23.850000381469727" customHeight="1">
      <x:c r="A12" s="42" t="inlineStr">
        <x:is>
          <x:t xml:space="preserve">Mc 1,15</x:t>
        </x:is>
      </x:c>
      <x:c r="B12" s="37" t="inlineStr">
        <x:is>
          <x:t xml:space="preserve">Agora o tempo se cumpriu</x:t>
        </x:is>
      </x:c>
      <x:c r="C12" s="37" t="inlineStr">
        <x:is>
          <x:t xml:space="preserve">Comunhão Quaresma | 4ª Feira de Cinzas</x:t>
        </x:is>
      </x:c>
      <x:c r="D12" s="36" t="inlineStr">
        <x:is>
          <x:t xml:space="preserve">Sl 1</x:t>
        </x:is>
      </x:c>
      <x:c r="E12" s="36" t="inlineStr">
        <x:is>
          <x:t xml:space="preserve">Mt 4,17</x:t>
        </x:is>
      </x:c>
      <x:c r="F12" s="36" t="n"/>
      <x:c r="G12" s="36" t="n"/>
      <x:c r="H12" s="37" t="inlineStr">
        <x:is>
          <x:t xml:space="preserve">Pe. Weber (volumes) · vol. 14</x:t>
        </x:is>
      </x:c>
      <x:c r="I12" s="37" t="inlineStr">
        <x:is>
          <x:t xml:space="preserve">Canto dos volumes</x:t>
        </x:is>
      </x:c>
      <x:c r="J12" s="38" t="inlineStr">
        <x:is>
          <x:t xml:space="preserve">abrir partitura</x:t>
        </x:is>
      </x:c>
    </x:row>
    <x:row r="13" s="29" customFormat="1" ht="23.850000381469727" customHeight="1">
      <x:c r="A13" s="41" t="inlineStr">
        <x:is>
          <x:t xml:space="preserve">Mc 1,15</x:t>
        </x:is>
      </x:c>
      <x:c r="B13" s="34" t="inlineStr">
        <x:is>
          <x:t xml:space="preserve">Não esqueças: Somos pó</x:t>
        </x:is>
      </x:c>
      <x:c r="C13" s="34" t="inlineStr">
        <x:is>
          <x:t xml:space="preserve">Para imposição das Cinzas | Quaresma</x:t>
        </x:is>
      </x:c>
      <x:c r="D13" s="33" t="n"/>
      <x:c r="E13" s="33" t="n"/>
      <x:c r="F13" s="33" t="n"/>
      <x:c r="G13" s="33" t="n"/>
      <x:c r="H13" s="34" t="inlineStr">
        <x:is>
          <x:t xml:space="preserve">Pe. Weber (volumes) · vol. 10</x:t>
        </x:is>
      </x:c>
      <x:c r="I13" s="34" t="inlineStr">
        <x:is>
          <x:t xml:space="preserve">Canto dos volumes</x:t>
        </x:is>
      </x:c>
      <x:c r="J13" s="35" t="inlineStr">
        <x:is>
          <x:t xml:space="preserve">abrir partitura</x:t>
        </x:is>
      </x:c>
    </x:row>
    <x:row r="14" s="29" customFormat="1" ht="23.850000381469727" customHeight="1">
      <x:c r="A14" s="42" t="inlineStr">
        <x:is>
          <x:t xml:space="preserve">Mc 1,15</x:t>
        </x:is>
      </x:c>
      <x:c r="B14" s="37" t="inlineStr">
        <x:is>
          <x:t xml:space="preserve">Convertei-vos e crede no Evangelho</x:t>
        </x:is>
      </x:c>
      <x:c r="C14" s="37" t="n"/>
      <x:c r="D14" s="36" t="inlineStr">
        <x:is>
          <x:t xml:space="preserve">Sl 129</x:t>
        </x:is>
      </x:c>
      <x:c r="E14" s="36" t="n"/>
      <x:c r="F14" s="36" t="n"/>
      <x:c r="G14" s="36" t="n"/>
      <x:c r="H14" s="37" t="inlineStr">
        <x:is>
          <x:t xml:space="preserve">Pe. Weber (volumes) · vol. 11</x:t>
        </x:is>
      </x:c>
      <x:c r="I14" s="37" t="inlineStr">
        <x:is>
          <x:t xml:space="preserve">Canto dos volumes</x:t>
        </x:is>
      </x:c>
      <x:c r="J14" s="38" t="inlineStr">
        <x:is>
          <x:t xml:space="preserve">abrir partitura</x:t>
        </x:is>
      </x:c>
    </x:row>
    <x:row r="15" s="29" customFormat="1" ht="23.850000381469727" customHeight="1">
      <x:c r="A15" s="41" t="inlineStr">
        <x:is>
          <x:t xml:space="preserve">Mc 1,16-20</x:t>
        </x:is>
      </x:c>
      <x:c r="B15" s="34" t="inlineStr">
        <x:is>
          <x:t xml:space="preserve">Tu te abeiraste da praia</x:t>
        </x:is>
      </x:c>
      <x:c r="C15" s="34" t="inlineStr">
        <x:is>
          <x:t xml:space="preserve">Vocacional</x:t>
        </x:is>
      </x:c>
      <x:c r="D15" s="33" t="n"/>
      <x:c r="E15" s="33" t="inlineStr">
        <x:is>
          <x:t xml:space="preserve">Mt 4,18-22</x:t>
        </x:is>
      </x:c>
      <x:c r="F15" s="33" t="inlineStr">
        <x:is>
          <x:t xml:space="preserve">Lc 5,1-11</x:t>
        </x:is>
      </x:c>
      <x:c r="G15" s="33" t="n"/>
      <x:c r="H15" s="34" t="inlineStr">
        <x:is>
          <x:t xml:space="preserve">Pe. Weber (volumes) · vol. 31</x:t>
        </x:is>
      </x:c>
      <x:c r="I15" s="34" t="inlineStr">
        <x:is>
          <x:t xml:space="preserve">Canto dos volumes</x:t>
        </x:is>
      </x:c>
      <x:c r="J15" s="35" t="inlineStr">
        <x:is>
          <x:t xml:space="preserve">abrir partitura</x:t>
        </x:is>
      </x:c>
    </x:row>
    <x:row r="16" s="29" customFormat="1" ht="23.850000381469727" customHeight="1">
      <x:c r="A16" s="42" t="inlineStr">
        <x:is>
          <x:t xml:space="preserve">Mc 1,17</x:t>
        </x:is>
      </x:c>
      <x:c r="B16" s="37" t="inlineStr">
        <x:is>
          <x:t xml:space="preserve">Vinde comigo, e pescadores de homens vos farei</x:t>
        </x:is>
      </x:c>
      <x:c r="C16" s="37" t="inlineStr">
        <x:is>
          <x:t xml:space="preserve">3. B</x:t>
        </x:is>
      </x:c>
      <x:c r="D16" s="36" t="inlineStr">
        <x:is>
          <x:t xml:space="preserve">Sl 145</x:t>
        </x:is>
      </x:c>
      <x:c r="E16" s="36" t="inlineStr">
        <x:is>
          <x:t xml:space="preserve">Mt 4,19</x:t>
        </x:is>
      </x:c>
      <x:c r="F16" s="36" t="n"/>
      <x:c r="G16" s="36" t="n"/>
      <x:c r="H16" s="37" t="inlineStr">
        <x:is>
          <x:t xml:space="preserve">Abadia da Ressurreição</x:t>
        </x:is>
      </x:c>
      <x:c r="I16" s="37" t="inlineStr">
        <x:is>
          <x:t xml:space="preserve">Antífona das oferendas</x:t>
        </x:is>
      </x:c>
      <x:c r="J16" s="38" t="inlineStr">
        <x:is>
          <x:t xml:space="preserve">abrir partitura</x:t>
        </x:is>
      </x:c>
    </x:row>
    <x:row r="17" s="29" customFormat="1" ht="23.850000381469727" customHeight="1">
      <x:c r="A17" s="41" t="inlineStr">
        <x:is>
          <x:t xml:space="preserve">Mc 1,17</x:t>
        </x:is>
      </x:c>
      <x:c r="B17" s="34" t="inlineStr">
        <x:is>
          <x:t xml:space="preserve">Vem e segue-me</x:t>
        </x:is>
      </x:c>
      <x:c r="C17" s="34" t="inlineStr">
        <x:is>
          <x:t xml:space="preserve">Vocacional</x:t>
        </x:is>
      </x:c>
      <x:c r="D17" s="33" t="n"/>
      <x:c r="E17" s="33" t="inlineStr">
        <x:is>
          <x:t xml:space="preserve">Mt 4,19</x:t>
        </x:is>
      </x:c>
      <x:c r="F17" s="33" t="n"/>
      <x:c r="G17" s="33" t="n"/>
      <x:c r="H17" s="34" t="inlineStr">
        <x:is>
          <x:t xml:space="preserve">Pe. Weber (volumes) · vol. 29</x:t>
        </x:is>
      </x:c>
      <x:c r="I17" s="34" t="inlineStr">
        <x:is>
          <x:t xml:space="preserve">Canto dos volumes</x:t>
        </x:is>
      </x:c>
      <x:c r="J17" s="35" t="inlineStr">
        <x:is>
          <x:t xml:space="preserve">abrir partitura</x:t>
        </x:is>
      </x:c>
    </x:row>
    <x:row r="18" s="29" customFormat="1" ht="15" customHeight="1">
      <x:c r="A18" s="42" t="inlineStr">
        <x:is>
          <x:t xml:space="preserve">Mc 1,21</x:t>
        </x:is>
      </x:c>
      <x:c r="B18" s="37" t="inlineStr">
        <x:is>
          <x:t xml:space="preserve">Jesus ensinava a Palavra</x:t>
        </x:is>
      </x:c>
      <x:c r="C18" s="37" t="inlineStr">
        <x:is>
          <x:t xml:space="preserve">3. A</x:t>
        </x:is>
      </x:c>
      <x:c r="D18" s="36" t="inlineStr">
        <x:is>
          <x:t xml:space="preserve">Sl 118</x:t>
        </x:is>
      </x:c>
      <x:c r="E18" s="36" t="inlineStr">
        <x:is>
          <x:t xml:space="preserve">Mt 4,23</x:t>
        </x:is>
      </x:c>
      <x:c r="F18" s="36" t="inlineStr">
        <x:is>
          <x:t xml:space="preserve">Lc 4,31</x:t>
        </x:is>
      </x:c>
      <x:c r="G18" s="36" t="n"/>
      <x:c r="H18" s="37" t="inlineStr">
        <x:is>
          <x:t xml:space="preserve">Pe. Weber</x:t>
        </x:is>
      </x:c>
      <x:c r="I18" s="37" t="inlineStr">
        <x:is>
          <x:t xml:space="preserve">Canto do Evangelho</x:t>
        </x:is>
      </x:c>
      <x:c r="J18" s="38" t="inlineStr">
        <x:is>
          <x:t xml:space="preserve">abrir partitura</x:t>
        </x:is>
      </x:c>
    </x:row>
    <x:row r="19" s="29" customFormat="1" ht="15" customHeight="1">
      <x:c r="A19" s="41" t="inlineStr">
        <x:is>
          <x:t xml:space="preserve">Mc 1,27</x:t>
        </x:is>
      </x:c>
      <x:c r="B19" s="34" t="inlineStr">
        <x:is>
          <x:t xml:space="preserve">Eis um novo ensinamento</x:t>
        </x:is>
      </x:c>
      <x:c r="C19" s="34" t="inlineStr">
        <x:is>
          <x:t xml:space="preserve">4. B</x:t>
        </x:is>
      </x:c>
      <x:c r="D19" s="33" t="inlineStr">
        <x:is>
          <x:t xml:space="preserve">Sl 94</x:t>
        </x:is>
      </x:c>
      <x:c r="E19" s="33" t="n"/>
      <x:c r="F19" s="33" t="inlineStr">
        <x:is>
          <x:t xml:space="preserve">Lc 4,36</x:t>
        </x:is>
      </x:c>
      <x:c r="G19" s="33" t="n"/>
      <x:c r="H19" s="34" t="inlineStr">
        <x:is>
          <x:t xml:space="preserve">Pe. Weber</x:t>
        </x:is>
      </x:c>
      <x:c r="I19" s="34" t="inlineStr">
        <x:is>
          <x:t xml:space="preserve">Canto do Evangelho</x:t>
        </x:is>
      </x:c>
      <x:c r="J19" s="35" t="inlineStr">
        <x:is>
          <x:t xml:space="preserve">abrir partitura</x:t>
        </x:is>
      </x:c>
    </x:row>
    <x:row r="20" s="29" customFormat="1" ht="23.850000381469727" customHeight="1">
      <x:c r="A20" s="42" t="inlineStr">
        <x:is>
          <x:t xml:space="preserve">Mc 1,28</x:t>
        </x:is>
      </x:c>
      <x:c r="B20" s="37" t="inlineStr">
        <x:is>
          <x:t xml:space="preserve">A fama de Jesus se espalhou</x:t>
        </x:is>
      </x:c>
      <x:c r="C20" s="37" t="inlineStr">
        <x:is>
          <x:t xml:space="preserve">4. B</x:t>
        </x:is>
      </x:c>
      <x:c r="D20" s="36" t="inlineStr">
        <x:is>
          <x:t xml:space="preserve">Sl 146</x:t>
        </x:is>
      </x:c>
      <x:c r="E20" s="36" t="n"/>
      <x:c r="F20" s="36" t="inlineStr">
        <x:is>
          <x:t xml:space="preserve">Lc 4,37</x:t>
        </x:is>
      </x:c>
      <x:c r="G20" s="36" t="n"/>
      <x:c r="H20" s="37" t="inlineStr">
        <x:is>
          <x:t xml:space="preserve">Abadia da Ressurreição</x:t>
        </x:is>
      </x:c>
      <x:c r="I20" s="37" t="inlineStr">
        <x:is>
          <x:t xml:space="preserve">Antífona das oferendas</x:t>
        </x:is>
      </x:c>
      <x:c r="J20" s="38" t="inlineStr">
        <x:is>
          <x:t xml:space="preserve">abrir partitura</x:t>
        </x:is>
      </x:c>
    </x:row>
    <x:row r="21" s="29" customFormat="1" ht="23.850000381469727" customHeight="1">
      <x:c r="A21" s="41" t="inlineStr">
        <x:is>
          <x:t xml:space="preserve">Mc 1,35</x:t>
        </x:is>
      </x:c>
      <x:c r="B21" s="34" t="inlineStr">
        <x:is>
          <x:t xml:space="preserve">Jesus se levantou bem cedo e dedicou-se à oração</x:t>
        </x:is>
      </x:c>
      <x:c r="C21" s="34" t="inlineStr">
        <x:is>
          <x:t xml:space="preserve">5. B</x:t>
        </x:is>
      </x:c>
      <x:c r="D21" s="33" t="inlineStr">
        <x:is>
          <x:t xml:space="preserve">Sl 62</x:t>
        </x:is>
      </x:c>
      <x:c r="E21" s="33" t="n"/>
      <x:c r="F21" s="33" t="inlineStr">
        <x:is>
          <x:t xml:space="preserve">Lc 4,42</x:t>
        </x:is>
      </x:c>
      <x:c r="G21" s="33" t="n"/>
      <x:c r="H21" s="34" t="inlineStr">
        <x:is>
          <x:t xml:space="preserve">Abadia da Ressurreição</x:t>
        </x:is>
      </x:c>
      <x:c r="I21" s="34" t="inlineStr">
        <x:is>
          <x:t xml:space="preserve">Antífona das oferendas</x:t>
        </x:is>
      </x:c>
      <x:c r="J21" s="35" t="inlineStr">
        <x:is>
          <x:t xml:space="preserve">abrir partitura</x:t>
        </x:is>
      </x:c>
    </x:row>
    <x:row r="22" s="29" customFormat="1" ht="15" customHeight="1">
      <x:c r="A22" s="42" t="inlineStr">
        <x:is>
          <x:t xml:space="preserve">Mc 1,38</x:t>
        </x:is>
      </x:c>
      <x:c r="B22" s="37" t="inlineStr">
        <x:is>
          <x:t xml:space="preserve">Vamos também a outros lugares</x:t>
        </x:is>
      </x:c>
      <x:c r="C22" s="37" t="inlineStr">
        <x:is>
          <x:t xml:space="preserve">5. B</x:t>
        </x:is>
      </x:c>
      <x:c r="D22" s="36" t="inlineStr">
        <x:is>
          <x:t xml:space="preserve">Sl 65</x:t>
        </x:is>
      </x:c>
      <x:c r="E22" s="36" t="n"/>
      <x:c r="F22" s="36" t="inlineStr">
        <x:is>
          <x:t xml:space="preserve">Lc 4,43</x:t>
        </x:is>
      </x:c>
      <x:c r="G22" s="36" t="n"/>
      <x:c r="H22" s="37" t="inlineStr">
        <x:is>
          <x:t xml:space="preserve">Pe. Weber</x:t>
        </x:is>
      </x:c>
      <x:c r="I22" s="37" t="inlineStr">
        <x:is>
          <x:t xml:space="preserve">Canto do Evangelho</x:t>
        </x:is>
      </x:c>
      <x:c r="J22" s="38" t="inlineStr">
        <x:is>
          <x:t xml:space="preserve">abrir partitura</x:t>
        </x:is>
      </x:c>
    </x:row>
    <x:row r="23" s="29" customFormat="1" ht="15" customHeight="1">
      <x:c r="A23" s="41" t="inlineStr">
        <x:is>
          <x:t xml:space="preserve">Mc 1,40</x:t>
        </x:is>
      </x:c>
      <x:c r="B23" s="34" t="inlineStr">
        <x:is>
          <x:t xml:space="preserve">Se queres, Senhor</x:t>
        </x:is>
      </x:c>
      <x:c r="C23" s="34" t="inlineStr">
        <x:is>
          <x:t xml:space="preserve">6. B</x:t>
        </x:is>
      </x:c>
      <x:c r="D23" s="33" t="inlineStr">
        <x:is>
          <x:t xml:space="preserve">Sl 30</x:t>
        </x:is>
      </x:c>
      <x:c r="E23" s="33" t="inlineStr">
        <x:is>
          <x:t xml:space="preserve">Mt 8,2</x:t>
        </x:is>
      </x:c>
      <x:c r="F23" s="33" t="inlineStr">
        <x:is>
          <x:t xml:space="preserve">Lc 5,12</x:t>
        </x:is>
      </x:c>
      <x:c r="G23" s="33" t="n"/>
      <x:c r="H23" s="34" t="inlineStr">
        <x:is>
          <x:t xml:space="preserve">Pe. Weber</x:t>
        </x:is>
      </x:c>
      <x:c r="I23" s="34" t="inlineStr">
        <x:is>
          <x:t xml:space="preserve">Canto do Evangelho</x:t>
        </x:is>
      </x:c>
      <x:c r="J23" s="35" t="inlineStr">
        <x:is>
          <x:t xml:space="preserve">abrir partitura</x:t>
        </x:is>
      </x:c>
    </x:row>
    <x:row r="24" s="29" customFormat="1" ht="23.850000381469727" customHeight="1">
      <x:c r="A24" s="42" t="inlineStr">
        <x:is>
          <x:t xml:space="preserve">Mc 1,40-41</x:t>
        </x:is>
      </x:c>
      <x:c r="B24" s="37" t="inlineStr">
        <x:is>
          <x:t xml:space="preserve">Se queres, ó Senhor, tu podes me curar</x:t>
        </x:is>
      </x:c>
      <x:c r="C24" s="37" t="inlineStr">
        <x:is>
          <x:t xml:space="preserve">6. B</x:t>
        </x:is>
      </x:c>
      <x:c r="D24" s="36" t="inlineStr">
        <x:is>
          <x:t xml:space="preserve">Sl 91</x:t>
        </x:is>
      </x:c>
      <x:c r="E24" s="36" t="inlineStr">
        <x:is>
          <x:t xml:space="preserve">Mt 8,2-3</x:t>
        </x:is>
      </x:c>
      <x:c r="F24" s="36" t="inlineStr">
        <x:is>
          <x:t xml:space="preserve">Lc 5,12-13</x:t>
        </x:is>
      </x:c>
      <x:c r="G24" s="36" t="n"/>
      <x:c r="H24" s="37" t="inlineStr">
        <x:is>
          <x:t xml:space="preserve">Abadia da Ressurreição</x:t>
        </x:is>
      </x:c>
      <x:c r="I24" s="37" t="inlineStr">
        <x:is>
          <x:t xml:space="preserve">Antífona das oferendas</x:t>
        </x:is>
      </x:c>
      <x:c r="J24" s="38" t="inlineStr">
        <x:is>
          <x:t xml:space="preserve">abrir partitura</x:t>
        </x:is>
      </x:c>
    </x:row>
    <x:row r="25" s="29" customFormat="1" ht="15" customHeight="1">
      <x:c r="A25" s="41" t="inlineStr">
        <x:is>
          <x:t xml:space="preserve">Mc 1,40</x:t>
        </x:is>
      </x:c>
      <x:c r="B25" s="34" t="inlineStr">
        <x:is>
          <x:t xml:space="preserve">Se queres, Senhor</x:t>
        </x:is>
      </x:c>
      <x:c r="C25" s="34" t="n"/>
      <x:c r="D25" s="33" t="n"/>
      <x:c r="E25" s="33" t="n"/>
      <x:c r="F25" s="33" t="n"/>
      <x:c r="G25" s="33" t="n"/>
      <x:c r="H25" s="34" t="inlineStr">
        <x:is>
          <x:t xml:space="preserve">Pe. Weber (volumes) · vol. 2</x:t>
        </x:is>
      </x:c>
      <x:c r="I25" s="34" t="inlineStr">
        <x:is>
          <x:t xml:space="preserve">Canto dos volumes</x:t>
        </x:is>
      </x:c>
      <x:c r="J25" s="35" t="inlineStr">
        <x:is>
          <x:t xml:space="preserve">abrir partitura</x:t>
        </x:is>
      </x:c>
    </x:row>
    <x:row r="26" s="29" customFormat="1" ht="23.850000381469727" customHeight="1">
      <x:c r="A26" s="41" t="inlineStr">
        <x:is>
          <x:t xml:space="preserve">Mc 2,11</x:t>
        </x:is>
      </x:c>
      <x:c r="B26" s="34" t="inlineStr">
        <x:is>
          <x:t xml:space="preserve">Eu te ordeno, levanta-te</x:t>
        </x:is>
      </x:c>
      <x:c r="C26" s="34" t="inlineStr">
        <x:is>
          <x:t xml:space="preserve">7. B</x:t>
        </x:is>
      </x:c>
      <x:c r="D26" s="33" t="inlineStr">
        <x:is>
          <x:t xml:space="preserve">Sl 120</x:t>
        </x:is>
      </x:c>
      <x:c r="E26" s="33" t="inlineStr">
        <x:is>
          <x:t xml:space="preserve">Mt 9,6</x:t>
        </x:is>
      </x:c>
      <x:c r="F26" s="33" t="inlineStr">
        <x:is>
          <x:t xml:space="preserve">Lc 5,24</x:t>
        </x:is>
      </x:c>
      <x:c r="G26" s="33" t="n"/>
      <x:c r="H26" s="34" t="inlineStr">
        <x:is>
          <x:t xml:space="preserve">Pe. Weber</x:t>
        </x:is>
      </x:c>
      <x:c r="I26" s="34" t="inlineStr">
        <x:is>
          <x:t xml:space="preserve">Canto do Evangelho</x:t>
        </x:is>
      </x:c>
      <x:c r="J26" s="35" t="inlineStr">
        <x:is>
          <x:t xml:space="preserve">abrir partitura</x:t>
        </x:is>
      </x:c>
    </x:row>
    <x:row r="27" s="29" customFormat="1" ht="15" customHeight="1">
      <x:c r="A27" s="42" t="inlineStr">
        <x:is>
          <x:t xml:space="preserve">Mc 2,12</x:t>
        </x:is>
      </x:c>
      <x:c r="B27" s="37" t="inlineStr">
        <x:is>
          <x:t xml:space="preserve">Então o paralítico tomou a sua maca</x:t>
        </x:is>
      </x:c>
      <x:c r="C27" s="37" t="inlineStr">
        <x:is>
          <x:t xml:space="preserve">7. B</x:t>
        </x:is>
      </x:c>
      <x:c r="D27" s="36" t="inlineStr">
        <x:is>
          <x:t xml:space="preserve">Sl 145</x:t>
        </x:is>
      </x:c>
      <x:c r="E27" s="36" t="n"/>
      <x:c r="F27" s="36" t="inlineStr">
        <x:is>
          <x:t xml:space="preserve">Lc 5,25-26</x:t>
        </x:is>
      </x:c>
      <x:c r="G27" s="36" t="n"/>
      <x:c r="H27" s="37" t="inlineStr">
        <x:is>
          <x:t xml:space="preserve">Abadia da Ressurreição</x:t>
        </x:is>
      </x:c>
      <x:c r="I27" s="37" t="inlineStr">
        <x:is>
          <x:t xml:space="preserve">Antífona das oferendas</x:t>
        </x:is>
      </x:c>
      <x:c r="J27" s="38" t="inlineStr">
        <x:is>
          <x:t xml:space="preserve">abrir partitura</x:t>
        </x:is>
      </x:c>
    </x:row>
    <x:row r="28" s="29" customFormat="1" ht="23.850000381469727" customHeight="1">
      <x:c r="A28" s="41" t="inlineStr">
        <x:is>
          <x:t xml:space="preserve">Mc 2,17</x:t>
        </x:is>
      </x:c>
      <x:c r="B28" s="34" t="inlineStr">
        <x:is>
          <x:t xml:space="preserve">Misericórdia é o que eu quero</x:t>
        </x:is>
      </x:c>
      <x:c r="C28" s="34" t="inlineStr">
        <x:is>
          <x:t xml:space="preserve">10. A</x:t>
        </x:is>
      </x:c>
      <x:c r="D28" s="33" t="inlineStr">
        <x:is>
          <x:t xml:space="preserve">Sl 142</x:t>
        </x:is>
      </x:c>
      <x:c r="E28" s="33" t="inlineStr">
        <x:is>
          <x:t xml:space="preserve">Mt 9,13</x:t>
        </x:is>
      </x:c>
      <x:c r="F28" s="33" t="inlineStr">
        <x:is>
          <x:t xml:space="preserve">Lc 5,32</x:t>
        </x:is>
      </x:c>
      <x:c r="G28" s="33" t="n"/>
      <x:c r="H28" s="34" t="inlineStr">
        <x:is>
          <x:t xml:space="preserve">Pe. Weber</x:t>
        </x:is>
      </x:c>
      <x:c r="I28" s="34" t="inlineStr">
        <x:is>
          <x:t xml:space="preserve">Canto do Evangelho</x:t>
        </x:is>
      </x:c>
      <x:c r="J28" s="35" t="inlineStr">
        <x:is>
          <x:t xml:space="preserve">abrir partitura</x:t>
        </x:is>
      </x:c>
    </x:row>
    <x:row r="29" s="29" customFormat="1" ht="15" customHeight="1">
      <x:c r="A29" s="42" t="inlineStr">
        <x:is>
          <x:t xml:space="preserve">Mc 2,17</x:t>
        </x:is>
      </x:c>
      <x:c r="B29" s="37" t="inlineStr">
        <x:is>
          <x:t xml:space="preserve">Eu quero a misericórdia e não o sacrifício</x:t>
        </x:is>
      </x:c>
      <x:c r="C29" s="37" t="inlineStr">
        <x:is>
          <x:t xml:space="preserve">10. A</x:t>
        </x:is>
      </x:c>
      <x:c r="D29" s="36" t="inlineStr">
        <x:is>
          <x:t xml:space="preserve">Ez 36 (AT 45)</x:t>
        </x:is>
      </x:c>
      <x:c r="E29" s="36" t="inlineStr">
        <x:is>
          <x:t xml:space="preserve">Mt 9,13</x:t>
        </x:is>
      </x:c>
      <x:c r="F29" s="36" t="inlineStr">
        <x:is>
          <x:t xml:space="preserve">Lc 5,32</x:t>
        </x:is>
      </x:c>
      <x:c r="G29" s="36" t="n"/>
      <x:c r="H29" s="37" t="inlineStr">
        <x:is>
          <x:t xml:space="preserve">Abadia da Ressurreição</x:t>
        </x:is>
      </x:c>
      <x:c r="I29" s="37" t="inlineStr">
        <x:is>
          <x:t xml:space="preserve">Antífona das oferendas</x:t>
        </x:is>
      </x:c>
      <x:c r="J29" s="38" t="inlineStr">
        <x:is>
          <x:t xml:space="preserve">abrir partitura</x:t>
        </x:is>
      </x:c>
    </x:row>
    <x:row r="30" s="29" customFormat="1" ht="23.850000381469727" customHeight="1">
      <x:c r="A30" s="41" t="inlineStr">
        <x:is>
          <x:t xml:space="preserve">Mc 2,21</x:t>
        </x:is>
      </x:c>
      <x:c r="B30" s="34" t="inlineStr">
        <x:is>
          <x:t xml:space="preserve">Ninguém põe remendo velho</x:t>
        </x:is>
      </x:c>
      <x:c r="C30" s="34" t="inlineStr">
        <x:is>
          <x:t xml:space="preserve">8. B</x:t>
        </x:is>
      </x:c>
      <x:c r="D30" s="33" t="inlineStr">
        <x:is>
          <x:t xml:space="preserve">Sl 19</x:t>
        </x:is>
      </x:c>
      <x:c r="E30" s="33" t="inlineStr">
        <x:is>
          <x:t xml:space="preserve">Mt 9,16</x:t>
        </x:is>
      </x:c>
      <x:c r="F30" s="33" t="inlineStr">
        <x:is>
          <x:t xml:space="preserve">Lc 5,36</x:t>
        </x:is>
      </x:c>
      <x:c r="G30" s="33" t="n"/>
      <x:c r="H30" s="34" t="inlineStr">
        <x:is>
          <x:t xml:space="preserve">Pe. Weber</x:t>
        </x:is>
      </x:c>
      <x:c r="I30" s="34" t="inlineStr">
        <x:is>
          <x:t xml:space="preserve">Canto do Evangelho</x:t>
        </x:is>
      </x:c>
      <x:c r="J30" s="35" t="inlineStr">
        <x:is>
          <x:t xml:space="preserve">abrir partitura</x:t>
        </x:is>
      </x:c>
    </x:row>
    <x:row r="31" s="29" customFormat="1" ht="15" customHeight="1">
      <x:c r="A31" s="41" t="inlineStr">
        <x:is>
          <x:t xml:space="preserve">Mc 2,21</x:t>
        </x:is>
      </x:c>
      <x:c r="B31" s="34" t="inlineStr">
        <x:is>
          <x:t xml:space="preserve">Ninguém põe remendo</x:t>
        </x:is>
      </x:c>
      <x:c r="C31" s="34" t="n"/>
      <x:c r="D31" s="33" t="n"/>
      <x:c r="E31" s="33" t="n"/>
      <x:c r="F31" s="33" t="n"/>
      <x:c r="G31" s="33" t="n"/>
      <x:c r="H31" s="34" t="inlineStr">
        <x:is>
          <x:t xml:space="preserve">Pe. Weber (volumes) · vol. 2</x:t>
        </x:is>
      </x:c>
      <x:c r="I31" s="34" t="inlineStr">
        <x:is>
          <x:t xml:space="preserve">Canto dos volumes</x:t>
        </x:is>
      </x:c>
      <x:c r="J31" s="35" t="inlineStr">
        <x:is>
          <x:t xml:space="preserve">abrir partitura</x:t>
        </x:is>
      </x:c>
    </x:row>
    <x:row r="32" s="29" customFormat="1" ht="23.850000381469727" customHeight="1">
      <x:c r="A32" s="42" t="inlineStr">
        <x:is>
          <x:t xml:space="preserve">Mc 2,22</x:t>
        </x:is>
      </x:c>
      <x:c r="B32" s="37" t="inlineStr">
        <x:is>
          <x:t xml:space="preserve">Não se põe vinho novo em odres velhos</x:t>
        </x:is>
      </x:c>
      <x:c r="C32" s="37" t="inlineStr">
        <x:is>
          <x:t xml:space="preserve">8. B</x:t>
        </x:is>
      </x:c>
      <x:c r="D32" s="36" t="inlineStr">
        <x:is>
          <x:t xml:space="preserve">Sl 148</x:t>
        </x:is>
      </x:c>
      <x:c r="E32" s="36" t="inlineStr">
        <x:is>
          <x:t xml:space="preserve">Mt 9,17</x:t>
        </x:is>
      </x:c>
      <x:c r="F32" s="36" t="inlineStr">
        <x:is>
          <x:t xml:space="preserve">Lc 5,37-38</x:t>
        </x:is>
      </x:c>
      <x:c r="G32" s="36" t="n"/>
      <x:c r="H32" s="37" t="inlineStr">
        <x:is>
          <x:t xml:space="preserve">Abadia da Ressurreição</x:t>
        </x:is>
      </x:c>
      <x:c r="I32" s="37" t="inlineStr">
        <x:is>
          <x:t xml:space="preserve">Antífona das oferendas</x:t>
        </x:is>
      </x:c>
      <x:c r="J32" s="38" t="inlineStr">
        <x:is>
          <x:t xml:space="preserve">abrir partitura</x:t>
        </x:is>
      </x:c>
    </x:row>
    <x:row r="33" s="29" customFormat="1" ht="23.850000381469727" customHeight="1">
      <x:c r="A33" s="41" t="inlineStr">
        <x:is>
          <x:t xml:space="preserve">Mc 2,27</x:t>
        </x:is>
      </x:c>
      <x:c r="B33" s="34" t="inlineStr">
        <x:is>
          <x:t xml:space="preserve">O sábado foi feito para o homem</x:t>
        </x:is>
      </x:c>
      <x:c r="C33" s="34" t="inlineStr">
        <x:is>
          <x:t xml:space="preserve">9. B</x:t>
        </x:is>
      </x:c>
      <x:c r="D33" s="33" t="inlineStr">
        <x:is>
          <x:t xml:space="preserve">Sl 32</x:t>
        </x:is>
      </x:c>
      <x:c r="E33" s="33" t="inlineStr">
        <x:is>
          <x:t xml:space="preserve">Mt 12,8</x:t>
        </x:is>
      </x:c>
      <x:c r="F33" s="33" t="inlineStr">
        <x:is>
          <x:t xml:space="preserve">Lc 6,5</x:t>
        </x:is>
      </x:c>
      <x:c r="G33" s="33" t="n"/>
      <x:c r="H33" s="34" t="inlineStr">
        <x:is>
          <x:t xml:space="preserve">Pe. Weber</x:t>
        </x:is>
      </x:c>
      <x:c r="I33" s="34" t="inlineStr">
        <x:is>
          <x:t xml:space="preserve">Canto do Evangelho</x:t>
        </x:is>
      </x:c>
      <x:c r="J33" s="35" t="inlineStr">
        <x:is>
          <x:t xml:space="preserve">abrir partitura</x:t>
        </x:is>
      </x:c>
    </x:row>
    <x:row r="34" s="29" customFormat="1" ht="15" customHeight="1">
      <x:c r="A34" s="42" t="inlineStr">
        <x:is>
          <x:t xml:space="preserve">Mc 2,28</x:t>
        </x:is>
      </x:c>
      <x:c r="B34" s="37" t="inlineStr">
        <x:is>
          <x:t xml:space="preserve">O Filho do Homem é senhor até do sábado</x:t>
        </x:is>
      </x:c>
      <x:c r="C34" s="37" t="inlineStr">
        <x:is>
          <x:t xml:space="preserve">9. B</x:t>
        </x:is>
      </x:c>
      <x:c r="D34" s="36" t="inlineStr">
        <x:is>
          <x:t xml:space="preserve">Sl 18</x:t>
        </x:is>
      </x:c>
      <x:c r="E34" s="36" t="inlineStr">
        <x:is>
          <x:t xml:space="preserve">Mt 12,8</x:t>
        </x:is>
      </x:c>
      <x:c r="F34" s="36" t="inlineStr">
        <x:is>
          <x:t xml:space="preserve">Lc 6,5</x:t>
        </x:is>
      </x:c>
      <x:c r="G34" s="36" t="n"/>
      <x:c r="H34" s="37" t="inlineStr">
        <x:is>
          <x:t xml:space="preserve">Abadia da Ressurreição</x:t>
        </x:is>
      </x:c>
      <x:c r="I34" s="37" t="inlineStr">
        <x:is>
          <x:t xml:space="preserve">Antífona das oferendas</x:t>
        </x:is>
      </x:c>
      <x:c r="J34" s="38" t="inlineStr">
        <x:is>
          <x:t xml:space="preserve">abrir partitura</x:t>
        </x:is>
      </x:c>
    </x:row>
    <x:row r="35" s="29" customFormat="1" ht="15" customHeight="1">
      <x:c r="A35" s="41" t="inlineStr">
        <x:is>
          <x:t xml:space="preserve">Mc 3,28-29</x:t>
        </x:is>
      </x:c>
      <x:c r="B35" s="34" t="inlineStr">
        <x:is>
          <x:t xml:space="preserve">Qualquer dos pecados será perdoado aos filhos dos homens</x:t>
        </x:is>
      </x:c>
      <x:c r="C35" s="34" t="inlineStr">
        <x:is>
          <x:t xml:space="preserve">10. B</x:t>
        </x:is>
      </x:c>
      <x:c r="D35" s="33" t="inlineStr">
        <x:is>
          <x:t xml:space="preserve">Sl 31</x:t>
        </x:is>
      </x:c>
      <x:c r="E35" s="33" t="inlineStr">
        <x:is>
          <x:t xml:space="preserve">Mt 12,31</x:t>
        </x:is>
      </x:c>
      <x:c r="F35" s="33" t="inlineStr">
        <x:is>
          <x:t xml:space="preserve">Lc 12,10</x:t>
        </x:is>
      </x:c>
      <x:c r="G35" s="33" t="n"/>
      <x:c r="H35" s="34" t="inlineStr">
        <x:is>
          <x:t xml:space="preserve">Abadia da Ressurreição</x:t>
        </x:is>
      </x:c>
      <x:c r="I35" s="34" t="inlineStr">
        <x:is>
          <x:t xml:space="preserve">Antífona das oferendas</x:t>
        </x:is>
      </x:c>
      <x:c r="J35" s="35" t="inlineStr">
        <x:is>
          <x:t xml:space="preserve">abrir partitura</x:t>
        </x:is>
      </x:c>
    </x:row>
    <x:row r="36" s="29" customFormat="1" ht="23.850000381469727" customHeight="1">
      <x:c r="A36" s="44" t="inlineStr">
        <x:is>
          <x:t xml:space="preserve">Mc 3,33</x:t>
        </x:is>
      </x:c>
      <x:c r="B36" s="37" t="inlineStr">
        <x:is>
          <x:t xml:space="preserve">A boa árvore</x:t>
        </x:is>
      </x:c>
      <x:c r="C36" s="37" t="inlineStr">
        <x:is>
          <x:t xml:space="preserve">8. C</x:t>
        </x:is>
      </x:c>
      <x:c r="D36" s="36" t="inlineStr">
        <x:is>
          <x:t xml:space="preserve">Sl 1</x:t>
        </x:is>
      </x:c>
      <x:c r="E36" s="36" t="inlineStr">
        <x:is>
          <x:t xml:space="preserve">Mt 7,17</x:t>
        </x:is>
      </x:c>
      <x:c r="F36" s="36" t="inlineStr">
        <x:is>
          <x:t xml:space="preserve">Lc 6,43</x:t>
        </x:is>
      </x:c>
      <x:c r="G36" s="36" t="n"/>
      <x:c r="H36" s="37" t="inlineStr">
        <x:is>
          <x:t xml:space="preserve">Pe. Weber</x:t>
        </x:is>
      </x:c>
      <x:c r="I36" s="37" t="inlineStr">
        <x:is>
          <x:t xml:space="preserve">Canto do Evangelho</x:t>
        </x:is>
      </x:c>
      <x:c r="J36" s="38" t="inlineStr">
        <x:is>
          <x:t xml:space="preserve">abrir partitura</x:t>
        </x:is>
      </x:c>
    </x:row>
    <x:row r="37" s="29" customFormat="1" ht="23.850000381469727" customHeight="1">
      <x:c r="A37" s="41" t="inlineStr">
        <x:is>
          <x:t xml:space="preserve">Mc 3,35</x:t>
        </x:is>
      </x:c>
      <x:c r="B37" s="34" t="inlineStr">
        <x:is>
          <x:t xml:space="preserve">Minha mãe e meus irmãos</x:t>
        </x:is>
      </x:c>
      <x:c r="C37" s="34" t="inlineStr">
        <x:is>
          <x:t xml:space="preserve">10. B</x:t>
        </x:is>
      </x:c>
      <x:c r="D37" s="33" t="inlineStr">
        <x:is>
          <x:t xml:space="preserve">Sl 142</x:t>
        </x:is>
      </x:c>
      <x:c r="E37" s="39" t="inlineStr">
        <x:is>
          <x:t xml:space="preserve">Mt 12,50</x:t>
        </x:is>
      </x:c>
      <x:c r="F37" s="33" t="inlineStr">
        <x:is>
          <x:t xml:space="preserve">Lc 8,21</x:t>
        </x:is>
      </x:c>
      <x:c r="G37" s="33" t="n"/>
      <x:c r="H37" s="34" t="inlineStr">
        <x:is>
          <x:t xml:space="preserve">Pe. Weber</x:t>
        </x:is>
      </x:c>
      <x:c r="I37" s="34" t="inlineStr">
        <x:is>
          <x:t xml:space="preserve">Canto do Evangelho</x:t>
        </x:is>
      </x:c>
      <x:c r="J37" s="35" t="inlineStr">
        <x:is>
          <x:t xml:space="preserve">abrir partitura</x:t>
        </x:is>
      </x:c>
    </x:row>
    <x:row r="38" s="29" customFormat="1" ht="15" customHeight="1">
      <x:c r="A38" s="42" t="inlineStr">
        <x:is>
          <x:t xml:space="preserve">Mc 4,8.20</x:t>
        </x:is>
      </x:c>
      <x:c r="B38" s="37" t="inlineStr">
        <x:is>
          <x:t xml:space="preserve">Quero ouvir tua palavra... (Aclamação)</x:t>
        </x:is>
      </x:c>
      <x:c r="C38" s="37" t="inlineStr">
        <x:is>
          <x:t xml:space="preserve">Aclamação</x:t>
        </x:is>
      </x:c>
      <x:c r="D38" s="36" t="n"/>
      <x:c r="E38" s="36" t="inlineStr">
        <x:is>
          <x:t xml:space="preserve">Mt 13,8.23</x:t>
        </x:is>
      </x:c>
      <x:c r="F38" s="36" t="inlineStr">
        <x:is>
          <x:t xml:space="preserve">Lc 8,8.15</x:t>
        </x:is>
      </x:c>
      <x:c r="G38" s="36" t="n"/>
      <x:c r="H38" s="37" t="inlineStr">
        <x:is>
          <x:t xml:space="preserve">Pe. Weber (volumes) · vol. 3</x:t>
        </x:is>
      </x:c>
      <x:c r="I38" s="37" t="inlineStr">
        <x:is>
          <x:t xml:space="preserve">Canto dos volumes</x:t>
        </x:is>
      </x:c>
      <x:c r="J38" s="38" t="inlineStr">
        <x:is>
          <x:t xml:space="preserve">abrir partitura</x:t>
        </x:is>
      </x:c>
    </x:row>
    <x:row r="39" s="29" customFormat="1" ht="15" customHeight="1">
      <x:c r="A39" s="41" t="inlineStr">
        <x:is>
          <x:t xml:space="preserve">Mc 4,14-20</x:t>
        </x:is>
      </x:c>
      <x:c r="B39" s="34" t="inlineStr">
        <x:is>
          <x:t xml:space="preserve">No Evangelho, quem fala</x:t>
        </x:is>
      </x:c>
      <x:c r="C39" s="34" t="inlineStr">
        <x:is>
          <x:t xml:space="preserve">A palavra, a terra e os frutos</x:t>
        </x:is>
      </x:c>
      <x:c r="D39" s="33" t="n"/>
      <x:c r="E39" s="33" t="inlineStr">
        <x:is>
          <x:t xml:space="preserve">Mt 13,19-23</x:t>
        </x:is>
      </x:c>
      <x:c r="F39" s="33" t="inlineStr">
        <x:is>
          <x:t xml:space="preserve">Lc 8,11-15</x:t>
        </x:is>
      </x:c>
      <x:c r="G39" s="33" t="n"/>
      <x:c r="H39" s="34" t="inlineStr">
        <x:is>
          <x:t xml:space="preserve">Pe. Weber (volumes) · vol. 27</x:t>
        </x:is>
      </x:c>
      <x:c r="I39" s="34" t="inlineStr">
        <x:is>
          <x:t xml:space="preserve">Canto dos volumes</x:t>
        </x:is>
      </x:c>
      <x:c r="J39" s="35" t="inlineStr">
        <x:is>
          <x:t xml:space="preserve">abrir partitura</x:t>
        </x:is>
      </x:c>
    </x:row>
    <x:row r="40" s="29" customFormat="1" ht="15" customHeight="1">
      <x:c r="A40" s="42" t="inlineStr">
        <x:is>
          <x:t xml:space="preserve">Mc 4,20</x:t>
        </x:is>
      </x:c>
      <x:c r="B40" s="37" t="inlineStr">
        <x:is>
          <x:t xml:space="preserve">A semente em terra boa</x:t>
        </x:is>
      </x:c>
      <x:c r="C40" s="37" t="inlineStr">
        <x:is>
          <x:t xml:space="preserve">15. A</x:t>
        </x:is>
      </x:c>
      <x:c r="D40" s="36" t="inlineStr">
        <x:is>
          <x:t xml:space="preserve">Sl 64</x:t>
        </x:is>
      </x:c>
      <x:c r="E40" s="36" t="inlineStr">
        <x:is>
          <x:t xml:space="preserve">Mt 13,23</x:t>
        </x:is>
      </x:c>
      <x:c r="F40" s="36" t="inlineStr">
        <x:is>
          <x:t xml:space="preserve">Lc 8,15</x:t>
        </x:is>
      </x:c>
      <x:c r="G40" s="36" t="n"/>
      <x:c r="H40" s="37" t="inlineStr">
        <x:is>
          <x:t xml:space="preserve">Pe. Weber</x:t>
        </x:is>
      </x:c>
      <x:c r="I40" s="37" t="inlineStr">
        <x:is>
          <x:t xml:space="preserve">Canto do Evangelho</x:t>
        </x:is>
      </x:c>
      <x:c r="J40" s="38" t="inlineStr">
        <x:is>
          <x:t xml:space="preserve">abrir partitura</x:t>
        </x:is>
      </x:c>
    </x:row>
    <x:row r="41" s="29" customFormat="1" ht="23.850000381469727" customHeight="1">
      <x:c r="A41" s="41" t="inlineStr">
        <x:is>
          <x:t xml:space="preserve">Mc 4,24b</x:t>
        </x:is>
      </x:c>
      <x:c r="B41" s="34" t="inlineStr">
        <x:is>
          <x:t xml:space="preserve">Perdoai e vos será perdoado</x:t>
        </x:is>
      </x:c>
      <x:c r="C41" s="34" t="inlineStr">
        <x:is>
          <x:t xml:space="preserve">7. C</x:t>
        </x:is>
      </x:c>
      <x:c r="D41" s="33" t="inlineStr">
        <x:is>
          <x:t xml:space="preserve">Sl 129</x:t>
        </x:is>
      </x:c>
      <x:c r="E41" s="33" t="inlineStr">
        <x:is>
          <x:t xml:space="preserve">Mt 7,1</x:t>
        </x:is>
      </x:c>
      <x:c r="F41" s="33" t="inlineStr">
        <x:is>
          <x:t xml:space="preserve">Lc 6,37</x:t>
        </x:is>
      </x:c>
      <x:c r="G41" s="33" t="n"/>
      <x:c r="H41" s="34" t="inlineStr">
        <x:is>
          <x:t xml:space="preserve">Pe. Weber</x:t>
        </x:is>
      </x:c>
      <x:c r="I41" s="34" t="inlineStr">
        <x:is>
          <x:t xml:space="preserve">Canto do Evangelho</x:t>
        </x:is>
      </x:c>
      <x:c r="J41" s="35" t="inlineStr">
        <x:is>
          <x:t xml:space="preserve">abrir partitura</x:t>
        </x:is>
      </x:c>
    </x:row>
    <x:row r="42" s="29" customFormat="1" ht="15" customHeight="1">
      <x:c r="A42" s="42" t="inlineStr">
        <x:is>
          <x:t xml:space="preserve">Mc 4,26</x:t>
        </x:is>
      </x:c>
      <x:c r="B42" s="37" t="inlineStr">
        <x:is>
          <x:t xml:space="preserve">O Reino de Deus é como a semente</x:t>
        </x:is>
      </x:c>
      <x:c r="C42" s="37" t="inlineStr">
        <x:is>
          <x:t xml:space="preserve">11. B</x:t>
        </x:is>
      </x:c>
      <x:c r="D42" s="36" t="inlineStr">
        <x:is>
          <x:t xml:space="preserve">Sl 1</x:t>
        </x:is>
      </x:c>
      <x:c r="E42" s="36" t="n"/>
      <x:c r="F42" s="36" t="n"/>
      <x:c r="G42" s="36" t="n"/>
      <x:c r="H42" s="37" t="inlineStr">
        <x:is>
          <x:t xml:space="preserve">Pe. Weber</x:t>
        </x:is>
      </x:c>
      <x:c r="I42" s="37" t="inlineStr">
        <x:is>
          <x:t xml:space="preserve">Canto do Evangelho</x:t>
        </x:is>
      </x:c>
      <x:c r="J42" s="38" t="inlineStr">
        <x:is>
          <x:t xml:space="preserve">abrir partitura</x:t>
        </x:is>
      </x:c>
    </x:row>
    <x:row r="43" s="29" customFormat="1" ht="23.850000381469727" customHeight="1">
      <x:c r="A43" s="41" t="inlineStr">
        <x:is>
          <x:t xml:space="preserve">Mc 4,26-27</x:t>
        </x:is>
      </x:c>
      <x:c r="B43" s="34" t="inlineStr">
        <x:is>
          <x:t xml:space="preserve">O Reino de Deus é semelhante a um homem que lançou a semente</x:t>
        </x:is>
      </x:c>
      <x:c r="C43" s="34" t="inlineStr">
        <x:is>
          <x:t xml:space="preserve">11. B</x:t>
        </x:is>
      </x:c>
      <x:c r="D43" s="33" t="inlineStr">
        <x:is>
          <x:t xml:space="preserve">Sl 118</x:t>
        </x:is>
      </x:c>
      <x:c r="E43" s="33" t="n"/>
      <x:c r="F43" s="33" t="n"/>
      <x:c r="G43" s="33" t="n"/>
      <x:c r="H43" s="34" t="inlineStr">
        <x:is>
          <x:t xml:space="preserve">Abadia da Ressurreição</x:t>
        </x:is>
      </x:c>
      <x:c r="I43" s="34" t="inlineStr">
        <x:is>
          <x:t xml:space="preserve">Antífona das oferendas</x:t>
        </x:is>
      </x:c>
      <x:c r="J43" s="35" t="inlineStr">
        <x:is>
          <x:t xml:space="preserve">abrir partitura</x:t>
        </x:is>
      </x:c>
    </x:row>
    <x:row r="44" s="29" customFormat="1" ht="23.850000381469727" customHeight="1">
      <x:c r="A44" s="41" t="inlineStr">
        <x:is>
          <x:t xml:space="preserve">Mc 4,26</x:t>
        </x:is>
      </x:c>
      <x:c r="B44" s="34" t="inlineStr">
        <x:is>
          <x:t xml:space="preserve">O Reino de Deus é como a semente</x:t>
        </x:is>
      </x:c>
      <x:c r="C44" s="34" t="n"/>
      <x:c r="D44" s="33" t="n"/>
      <x:c r="E44" s="33" t="n"/>
      <x:c r="F44" s="33" t="n"/>
      <x:c r="G44" s="33" t="n"/>
      <x:c r="H44" s="34" t="inlineStr">
        <x:is>
          <x:t xml:space="preserve">Pe. Weber (volumes) · vol. 2</x:t>
        </x:is>
      </x:c>
      <x:c r="I44" s="34" t="inlineStr">
        <x:is>
          <x:t xml:space="preserve">Canto dos volumes</x:t>
        </x:is>
      </x:c>
      <x:c r="J44" s="35" t="inlineStr">
        <x:is>
          <x:t xml:space="preserve">abrir partitura</x:t>
        </x:is>
      </x:c>
    </x:row>
    <x:row r="45" s="29" customFormat="1" ht="15" customHeight="1">
      <x:c r="A45" s="42" t="inlineStr">
        <x:is>
          <x:t xml:space="preserve">Mc 4,41</x:t>
        </x:is>
      </x:c>
      <x:c r="B45" s="37" t="inlineStr">
        <x:is>
          <x:t xml:space="preserve">Quem é este?</x:t>
        </x:is>
      </x:c>
      <x:c r="C45" s="37" t="inlineStr">
        <x:is>
          <x:t xml:space="preserve">12. B</x:t>
        </x:is>
      </x:c>
      <x:c r="D45" s="36" t="inlineStr">
        <x:is>
          <x:t xml:space="preserve">Sl 106</x:t>
        </x:is>
      </x:c>
      <x:c r="E45" s="36" t="inlineStr">
        <x:is>
          <x:t xml:space="preserve">Mt 8,27</x:t>
        </x:is>
      </x:c>
      <x:c r="F45" s="36" t="inlineStr">
        <x:is>
          <x:t xml:space="preserve">Lc 8,25</x:t>
        </x:is>
      </x:c>
      <x:c r="G45" s="36" t="n"/>
      <x:c r="H45" s="37" t="inlineStr">
        <x:is>
          <x:t xml:space="preserve">Pe. Weber</x:t>
        </x:is>
      </x:c>
      <x:c r="I45" s="37" t="inlineStr">
        <x:is>
          <x:t xml:space="preserve">Canto do Evangelho</x:t>
        </x:is>
      </x:c>
      <x:c r="J45" s="38" t="inlineStr">
        <x:is>
          <x:t xml:space="preserve">abrir partitura</x:t>
        </x:is>
      </x:c>
    </x:row>
    <x:row r="46" s="29" customFormat="1" ht="23.850000381469727" customHeight="1">
      <x:c r="A46" s="41" t="inlineStr">
        <x:is>
          <x:t xml:space="preserve">Mc 4,41</x:t>
        </x:is>
      </x:c>
      <x:c r="B46" s="34" t="inlineStr">
        <x:is>
          <x:t xml:space="preserve">Quem é este? Até o vento e o mar lhe obedecem!</x:t>
        </x:is>
      </x:c>
      <x:c r="C46" s="34" t="inlineStr">
        <x:is>
          <x:t xml:space="preserve">12. B</x:t>
        </x:is>
      </x:c>
      <x:c r="D46" s="33" t="inlineStr">
        <x:is>
          <x:t xml:space="preserve">Sl 106</x:t>
        </x:is>
      </x:c>
      <x:c r="E46" s="33" t="inlineStr">
        <x:is>
          <x:t xml:space="preserve">Mt 8,27</x:t>
        </x:is>
      </x:c>
      <x:c r="F46" s="33" t="inlineStr">
        <x:is>
          <x:t xml:space="preserve">Lc 8,25</x:t>
        </x:is>
      </x:c>
      <x:c r="G46" s="33" t="n"/>
      <x:c r="H46" s="34" t="inlineStr">
        <x:is>
          <x:t xml:space="preserve">Abadia da Ressurreição</x:t>
        </x:is>
      </x:c>
      <x:c r="I46" s="34" t="inlineStr">
        <x:is>
          <x:t xml:space="preserve">Antífona das oferendas</x:t>
        </x:is>
      </x:c>
      <x:c r="J46" s="35" t="inlineStr">
        <x:is>
          <x:t xml:space="preserve">abrir partitura</x:t>
        </x:is>
      </x:c>
    </x:row>
    <x:row r="47" s="29" customFormat="1" ht="15" customHeight="1">
      <x:c r="A47" s="42" t="inlineStr">
        <x:is>
          <x:t xml:space="preserve">Mc 5,39.41</x:t>
        </x:is>
      </x:c>
      <x:c r="B47" s="37" t="inlineStr">
        <x:is>
          <x:t xml:space="preserve">A criança não morreu, está dormindo</x:t>
        </x:is>
      </x:c>
      <x:c r="C47" s="37" t="inlineStr">
        <x:is>
          <x:t xml:space="preserve">13. B</x:t>
        </x:is>
      </x:c>
      <x:c r="D47" s="36" t="inlineStr">
        <x:is>
          <x:t xml:space="preserve">Sl 9</x:t>
        </x:is>
      </x:c>
      <x:c r="E47" s="36" t="inlineStr">
        <x:is>
          <x:t xml:space="preserve">Mt 9,24-25</x:t>
        </x:is>
      </x:c>
      <x:c r="F47" s="36" t="inlineStr">
        <x:is>
          <x:t xml:space="preserve">Lc 8,52.54</x:t>
        </x:is>
      </x:c>
      <x:c r="G47" s="36" t="n"/>
      <x:c r="H47" s="37" t="inlineStr">
        <x:is>
          <x:t xml:space="preserve">Abadia da Ressurreição</x:t>
        </x:is>
      </x:c>
      <x:c r="I47" s="37" t="inlineStr">
        <x:is>
          <x:t xml:space="preserve">Antífona das oferendas</x:t>
        </x:is>
      </x:c>
      <x:c r="J47" s="38" t="inlineStr">
        <x:is>
          <x:t xml:space="preserve">abrir partitura</x:t>
        </x:is>
      </x:c>
    </x:row>
    <x:row r="48" s="29" customFormat="1" ht="15" customHeight="1">
      <x:c r="A48" s="41" t="inlineStr">
        <x:is>
          <x:t xml:space="preserve">Mc 5,41</x:t>
        </x:is>
      </x:c>
      <x:c r="B48" s="34" t="inlineStr">
        <x:is>
          <x:t xml:space="preserve">Menina, eu te digo</x:t>
        </x:is>
      </x:c>
      <x:c r="C48" s="34" t="inlineStr">
        <x:is>
          <x:t xml:space="preserve">13. B</x:t>
        </x:is>
      </x:c>
      <x:c r="D48" s="33" t="inlineStr">
        <x:is>
          <x:t xml:space="preserve">Sl 29</x:t>
        </x:is>
      </x:c>
      <x:c r="E48" s="33" t="inlineStr">
        <x:is>
          <x:t xml:space="preserve">Mt 9,25</x:t>
        </x:is>
      </x:c>
      <x:c r="F48" s="33" t="inlineStr">
        <x:is>
          <x:t xml:space="preserve">Lc 8,54</x:t>
        </x:is>
      </x:c>
      <x:c r="G48" s="33" t="n"/>
      <x:c r="H48" s="34" t="inlineStr">
        <x:is>
          <x:t xml:space="preserve">Pe. Weber</x:t>
        </x:is>
      </x:c>
      <x:c r="I48" s="34" t="inlineStr">
        <x:is>
          <x:t xml:space="preserve">Canto do Evangelho</x:t>
        </x:is>
      </x:c>
      <x:c r="J48" s="35" t="inlineStr">
        <x:is>
          <x:t xml:space="preserve">abrir partitura</x:t>
        </x:is>
      </x:c>
    </x:row>
    <x:row r="49" s="29" customFormat="1" ht="23.850000381469727" customHeight="1">
      <x:c r="A49" s="41" t="inlineStr">
        <x:is>
          <x:t xml:space="preserve">Mc 5,41</x:t>
        </x:is>
      </x:c>
      <x:c r="B49" s="34" t="inlineStr">
        <x:is>
          <x:t xml:space="preserve">Menina, eu te digo</x:t>
        </x:is>
      </x:c>
      <x:c r="C49" s="34" t="n"/>
      <x:c r="D49" s="33" t="n"/>
      <x:c r="E49" s="33" t="n"/>
      <x:c r="F49" s="33" t="n"/>
      <x:c r="G49" s="33" t="n"/>
      <x:c r="H49" s="34" t="inlineStr">
        <x:is>
          <x:t xml:space="preserve">Pe. Weber (volumes) · vol. 2</x:t>
        </x:is>
      </x:c>
      <x:c r="I49" s="34" t="inlineStr">
        <x:is>
          <x:t xml:space="preserve">Canto dos volumes</x:t>
        </x:is>
      </x:c>
      <x:c r="J49" s="35" t="inlineStr">
        <x:is>
          <x:t xml:space="preserve">abrir partitura</x:t>
        </x:is>
      </x:c>
    </x:row>
    <x:row r="50" s="29" customFormat="1" ht="15" customHeight="1">
      <x:c r="A50" s="42" t="inlineStr">
        <x:is>
          <x:t xml:space="preserve">Mc 6,2-3</x:t>
        </x:is>
      </x:c>
      <x:c r="B50" s="37" t="inlineStr">
        <x:is>
          <x:t xml:space="preserve">Não é este o carpinteiro, o filho de Maria?</x:t>
        </x:is>
      </x:c>
      <x:c r="C50" s="37" t="inlineStr">
        <x:is>
          <x:t xml:space="preserve">14. B</x:t>
        </x:is>
      </x:c>
      <x:c r="D50" s="36" t="inlineStr">
        <x:is>
          <x:t xml:space="preserve">Is 45 (AT 31)</x:t>
        </x:is>
      </x:c>
      <x:c r="E50" s="36" t="inlineStr">
        <x:is>
          <x:t xml:space="preserve">Mt 13,54-55</x:t>
        </x:is>
      </x:c>
      <x:c r="F50" s="36" t="n"/>
      <x:c r="G50" s="36" t="n"/>
      <x:c r="H50" s="37" t="inlineStr">
        <x:is>
          <x:t xml:space="preserve">Abadia da Ressurreição</x:t>
        </x:is>
      </x:c>
      <x:c r="I50" s="37" t="inlineStr">
        <x:is>
          <x:t xml:space="preserve">Antífona das oferendas</x:t>
        </x:is>
      </x:c>
      <x:c r="J50" s="38" t="inlineStr">
        <x:is>
          <x:t xml:space="preserve">abrir partitura</x:t>
        </x:is>
      </x:c>
    </x:row>
    <x:row r="51" s="29" customFormat="1" ht="23.850000381469727" customHeight="1">
      <x:c r="A51" s="41" t="inlineStr">
        <x:is>
          <x:t xml:space="preserve">Mc 6,4</x:t>
        </x:is>
      </x:c>
      <x:c r="B51" s="34" t="inlineStr">
        <x:is>
          <x:t xml:space="preserve">Um profeta só não é considerado</x:t>
        </x:is>
      </x:c>
      <x:c r="C51" s="34" t="inlineStr">
        <x:is>
          <x:t xml:space="preserve">14. B</x:t>
        </x:is>
      </x:c>
      <x:c r="D51" s="33" t="inlineStr">
        <x:is>
          <x:t xml:space="preserve">Sl 144</x:t>
        </x:is>
      </x:c>
      <x:c r="E51" s="33" t="inlineStr">
        <x:is>
          <x:t xml:space="preserve">Mt 13,57</x:t>
        </x:is>
      </x:c>
      <x:c r="F51" s="33" t="inlineStr">
        <x:is>
          <x:t xml:space="preserve">Lc 4,24</x:t>
        </x:is>
      </x:c>
      <x:c r="G51" s="33" t="n"/>
      <x:c r="H51" s="34" t="inlineStr">
        <x:is>
          <x:t xml:space="preserve">Pe. Weber</x:t>
        </x:is>
      </x:c>
      <x:c r="I51" s="34" t="inlineStr">
        <x:is>
          <x:t xml:space="preserve">Canto do Evangelho</x:t>
        </x:is>
      </x:c>
      <x:c r="J51" s="35" t="inlineStr">
        <x:is>
          <x:t xml:space="preserve">abrir partitura</x:t>
        </x:is>
      </x:c>
    </x:row>
    <x:row r="52" s="29" customFormat="1" ht="15" customHeight="1">
      <x:c r="A52" s="42" t="inlineStr">
        <x:is>
          <x:t xml:space="preserve">Mc 6,4</x:t>
        </x:is>
      </x:c>
      <x:c r="B52" s="37" t="inlineStr">
        <x:is>
          <x:t xml:space="preserve">Eu vos digo com certeza</x:t>
        </x:is>
      </x:c>
      <x:c r="C52" s="37" t="inlineStr">
        <x:is>
          <x:t xml:space="preserve">4. C</x:t>
        </x:is>
      </x:c>
      <x:c r="D52" s="36" t="inlineStr">
        <x:is>
          <x:t xml:space="preserve">Sl 56</x:t>
        </x:is>
      </x:c>
      <x:c r="E52" s="36" t="inlineStr">
        <x:is>
          <x:t xml:space="preserve">Mt 13,57</x:t>
        </x:is>
      </x:c>
      <x:c r="F52" s="36" t="inlineStr">
        <x:is>
          <x:t xml:space="preserve">Lc 4,24</x:t>
        </x:is>
      </x:c>
      <x:c r="G52" s="36" t="n"/>
      <x:c r="H52" s="37" t="inlineStr">
        <x:is>
          <x:t xml:space="preserve">Pe. Weber</x:t>
        </x:is>
      </x:c>
      <x:c r="I52" s="37" t="inlineStr">
        <x:is>
          <x:t xml:space="preserve">Canto do Evangelho</x:t>
        </x:is>
      </x:c>
      <x:c r="J52" s="38" t="inlineStr">
        <x:is>
          <x:t xml:space="preserve">abrir partitura</x:t>
        </x:is>
      </x:c>
    </x:row>
    <x:row r="53" s="29" customFormat="1" ht="23.850000381469727" customHeight="1">
      <x:c r="A53" s="41" t="inlineStr">
        <x:is>
          <x:t xml:space="preserve">Mc 6,4</x:t>
        </x:is>
      </x:c>
      <x:c r="B53" s="34" t="inlineStr">
        <x:is>
          <x:t xml:space="preserve">Nenhum profeta é bem aceito em sua pátria</x:t>
        </x:is>
      </x:c>
      <x:c r="C53" s="34" t="inlineStr">
        <x:is>
          <x:t xml:space="preserve">4. C</x:t>
        </x:is>
      </x:c>
      <x:c r="D53" s="33" t="inlineStr">
        <x:is>
          <x:t xml:space="preserve">Sl 146</x:t>
        </x:is>
      </x:c>
      <x:c r="E53" s="33" t="inlineStr">
        <x:is>
          <x:t xml:space="preserve">Mt 13,57</x:t>
        </x:is>
      </x:c>
      <x:c r="F53" s="33" t="inlineStr">
        <x:is>
          <x:t xml:space="preserve">Lc 4,24</x:t>
        </x:is>
      </x:c>
      <x:c r="G53" s="33" t="inlineStr">
        <x:is>
          <x:t xml:space="preserve">Jo 4,44</x:t>
        </x:is>
      </x:c>
      <x:c r="H53" s="34" t="inlineStr">
        <x:is>
          <x:t xml:space="preserve">Abadia da Ressurreição</x:t>
        </x:is>
      </x:c>
      <x:c r="I53" s="34" t="inlineStr">
        <x:is>
          <x:t xml:space="preserve">Antífona das oferendas</x:t>
        </x:is>
      </x:c>
      <x:c r="J53" s="35" t="inlineStr">
        <x:is>
          <x:t xml:space="preserve">abrir partitura</x:t>
        </x:is>
      </x:c>
    </x:row>
    <x:row r="54" s="29" customFormat="1" ht="15" customHeight="1">
      <x:c r="A54" s="42" t="inlineStr">
        <x:is>
          <x:t xml:space="preserve">Mc 6,7</x:t>
        </x:is>
      </x:c>
      <x:c r="B54" s="37" t="inlineStr">
        <x:is>
          <x:t xml:space="preserve">Jesus chamou os seus discípulos</x:t>
        </x:is>
      </x:c>
      <x:c r="C54" s="37" t="inlineStr">
        <x:is>
          <x:t xml:space="preserve">15. B</x:t>
        </x:is>
      </x:c>
      <x:c r="D54" s="36" t="inlineStr">
        <x:is>
          <x:t xml:space="preserve">Sl 103</x:t>
        </x:is>
      </x:c>
      <x:c r="E54" s="36" t="inlineStr">
        <x:is>
          <x:t xml:space="preserve">Mt 10,1</x:t>
        </x:is>
      </x:c>
      <x:c r="F54" s="36" t="inlineStr">
        <x:is>
          <x:t xml:space="preserve">Lc 9,1</x:t>
        </x:is>
      </x:c>
      <x:c r="G54" s="36" t="n"/>
      <x:c r="H54" s="37" t="inlineStr">
        <x:is>
          <x:t xml:space="preserve">Pe. Weber</x:t>
        </x:is>
      </x:c>
      <x:c r="I54" s="37" t="inlineStr">
        <x:is>
          <x:t xml:space="preserve">Canto do Evangelho</x:t>
        </x:is>
      </x:c>
      <x:c r="J54" s="38" t="inlineStr">
        <x:is>
          <x:t xml:space="preserve">abrir partitura</x:t>
        </x:is>
      </x:c>
    </x:row>
    <x:row r="55" s="29" customFormat="1" ht="15" customHeight="1">
      <x:c r="A55" s="41" t="inlineStr">
        <x:is>
          <x:t xml:space="preserve">Mc 6,8.12</x:t>
        </x:is>
      </x:c>
      <x:c r="B55" s="34" t="inlineStr">
        <x:is>
          <x:t xml:space="preserve">Os discípulos foram sem levar nem pão, nem alforje</x:t>
        </x:is>
      </x:c>
      <x:c r="C55" s="34" t="inlineStr">
        <x:is>
          <x:t xml:space="preserve">15. B</x:t>
        </x:is>
      </x:c>
      <x:c r="D55" s="33" t="inlineStr">
        <x:is>
          <x:t xml:space="preserve">Sl 102</x:t>
        </x:is>
      </x:c>
      <x:c r="E55" s="33" t="n"/>
      <x:c r="F55" s="33" t="inlineStr">
        <x:is>
          <x:t xml:space="preserve">Lc 9,3.6</x:t>
        </x:is>
      </x:c>
      <x:c r="G55" s="33" t="n"/>
      <x:c r="H55" s="34" t="inlineStr">
        <x:is>
          <x:t xml:space="preserve">Abadia da Ressurreição</x:t>
        </x:is>
      </x:c>
      <x:c r="I55" s="34" t="inlineStr">
        <x:is>
          <x:t xml:space="preserve">Antífona das oferendas</x:t>
        </x:is>
      </x:c>
      <x:c r="J55" s="35" t="inlineStr">
        <x:is>
          <x:t xml:space="preserve">abrir partitura</x:t>
        </x:is>
      </x:c>
    </x:row>
    <x:row r="56" s="29" customFormat="1" ht="23.850000381469727" customHeight="1">
      <x:c r="A56" s="42" t="inlineStr">
        <x:is>
          <x:t xml:space="preserve">Mc 6,10</x:t>
        </x:is>
      </x:c>
      <x:c r="B56" s="37" t="inlineStr">
        <x:is>
          <x:t xml:space="preserve">Ao entrardes numa casa</x:t>
        </x:is>
      </x:c>
      <x:c r="C56" s="37" t="inlineStr">
        <x:is>
          <x:t xml:space="preserve">14. C</x:t>
        </x:is>
      </x:c>
      <x:c r="D56" s="36" t="inlineStr">
        <x:is>
          <x:t xml:space="preserve">Sl 33</x:t>
        </x:is>
      </x:c>
      <x:c r="E56" s="36" t="inlineStr">
        <x:is>
          <x:t xml:space="preserve">Mt 10,11</x:t>
        </x:is>
      </x:c>
      <x:c r="F56" s="36" t="inlineStr">
        <x:is>
          <x:t xml:space="preserve">Lc 10,5</x:t>
        </x:is>
      </x:c>
      <x:c r="G56" s="36" t="n"/>
      <x:c r="H56" s="37" t="inlineStr">
        <x:is>
          <x:t xml:space="preserve">Pe. Weber</x:t>
        </x:is>
      </x:c>
      <x:c r="I56" s="37" t="inlineStr">
        <x:is>
          <x:t xml:space="preserve">Canto do Evangelho</x:t>
        </x:is>
      </x:c>
      <x:c r="J56" s="38" t="inlineStr">
        <x:is>
          <x:t xml:space="preserve">abrir partitura</x:t>
        </x:is>
      </x:c>
    </x:row>
    <x:row r="57" s="29" customFormat="1" ht="15" customHeight="1">
      <x:c r="A57" s="41" t="inlineStr">
        <x:is>
          <x:t xml:space="preserve">Mc 6,31</x:t>
        </x:is>
      </x:c>
      <x:c r="B57" s="34" t="inlineStr">
        <x:is>
          <x:t xml:space="preserve">Vinde a sós a um lugar bem tranquilo</x:t>
        </x:is>
      </x:c>
      <x:c r="C57" s="34" t="inlineStr">
        <x:is>
          <x:t xml:space="preserve">16. B</x:t>
        </x:is>
      </x:c>
      <x:c r="D57" s="33" t="inlineStr">
        <x:is>
          <x:t xml:space="preserve">Sl 61</x:t>
        </x:is>
      </x:c>
      <x:c r="E57" s="33" t="n"/>
      <x:c r="F57" s="33" t="n"/>
      <x:c r="G57" s="33" t="n"/>
      <x:c r="H57" s="34" t="inlineStr">
        <x:is>
          <x:t xml:space="preserve">Abadia da Ressurreição</x:t>
        </x:is>
      </x:c>
      <x:c r="I57" s="34" t="inlineStr">
        <x:is>
          <x:t xml:space="preserve">Antífona das oferendas</x:t>
        </x:is>
      </x:c>
      <x:c r="J57" s="35" t="inlineStr">
        <x:is>
          <x:t xml:space="preserve">abrir partitura</x:t>
        </x:is>
      </x:c>
    </x:row>
    <x:row r="58" s="29" customFormat="1" ht="15" customHeight="1">
      <x:c r="A58" s="42" t="inlineStr">
        <x:is>
          <x:t xml:space="preserve">Mc 6,34</x:t>
        </x:is>
      </x:c>
      <x:c r="B58" s="37" t="inlineStr">
        <x:is>
          <x:t xml:space="preserve">Jesus vendo a multidão</x:t>
        </x:is>
      </x:c>
      <x:c r="C58" s="37" t="inlineStr">
        <x:is>
          <x:t xml:space="preserve">11. A</x:t>
        </x:is>
      </x:c>
      <x:c r="D58" s="36" t="inlineStr">
        <x:is>
          <x:t xml:space="preserve">Sl 22</x:t>
        </x:is>
      </x:c>
      <x:c r="E58" s="36" t="inlineStr">
        <x:is>
          <x:t xml:space="preserve">Mt 9,36</x:t>
        </x:is>
      </x:c>
      <x:c r="F58" s="36" t="n"/>
      <x:c r="G58" s="36" t="n"/>
      <x:c r="H58" s="37" t="inlineStr">
        <x:is>
          <x:t xml:space="preserve">Pe. Weber</x:t>
        </x:is>
      </x:c>
      <x:c r="I58" s="37" t="inlineStr">
        <x:is>
          <x:t xml:space="preserve">Canto do Evangelho</x:t>
        </x:is>
      </x:c>
      <x:c r="J58" s="38" t="inlineStr">
        <x:is>
          <x:t xml:space="preserve">abrir partitura</x:t>
        </x:is>
      </x:c>
    </x:row>
    <x:row r="59" s="29" customFormat="1" ht="15" customHeight="1">
      <x:c r="A59" s="41" t="inlineStr">
        <x:is>
          <x:t xml:space="preserve">Mc 6,34</x:t>
        </x:is>
      </x:c>
      <x:c r="B59" s="34" t="inlineStr">
        <x:is>
          <x:t xml:space="preserve">Jesus vendo a multidão</x:t>
        </x:is>
      </x:c>
      <x:c r="C59" s="34" t="inlineStr">
        <x:is>
          <x:t xml:space="preserve">16. B</x:t>
        </x:is>
      </x:c>
      <x:c r="D59" s="33" t="inlineStr">
        <x:is>
          <x:t xml:space="preserve">Sl 22</x:t>
        </x:is>
      </x:c>
      <x:c r="E59" s="33" t="inlineStr">
        <x:is>
          <x:t xml:space="preserve">Mt 9,36</x:t>
        </x:is>
      </x:c>
      <x:c r="F59" s="33" t="n"/>
      <x:c r="G59" s="33" t="n"/>
      <x:c r="H59" s="34" t="inlineStr">
        <x:is>
          <x:t xml:space="preserve">Pe. Weber</x:t>
        </x:is>
      </x:c>
      <x:c r="I59" s="34" t="inlineStr">
        <x:is>
          <x:t xml:space="preserve">Canto do Evangelho</x:t>
        </x:is>
      </x:c>
      <x:c r="J59" s="35" t="inlineStr">
        <x:is>
          <x:t xml:space="preserve">abrir partitura</x:t>
        </x:is>
      </x:c>
    </x:row>
    <x:row r="60" s="29" customFormat="1" ht="15" customHeight="1">
      <x:c r="A60" s="42" t="inlineStr">
        <x:is>
          <x:t xml:space="preserve">Mc 6,34</x:t>
        </x:is>
      </x:c>
      <x:c r="B60" s="37" t="inlineStr">
        <x:is>
          <x:t xml:space="preserve">Vendo aquelas multidões abatidas e cansadas</x:t>
        </x:is>
      </x:c>
      <x:c r="C60" s="37" t="inlineStr">
        <x:is>
          <x:t xml:space="preserve">11. A</x:t>
        </x:is>
      </x:c>
      <x:c r="D60" s="36" t="inlineStr">
        <x:is>
          <x:t xml:space="preserve">Sl 22</x:t>
        </x:is>
      </x:c>
      <x:c r="E60" s="36" t="inlineStr">
        <x:is>
          <x:t xml:space="preserve">Mt 9,36</x:t>
        </x:is>
      </x:c>
      <x:c r="F60" s="36" t="n"/>
      <x:c r="G60" s="36" t="n"/>
      <x:c r="H60" s="37" t="inlineStr">
        <x:is>
          <x:t xml:space="preserve">Abadia da Ressurreição</x:t>
        </x:is>
      </x:c>
      <x:c r="I60" s="37" t="inlineStr">
        <x:is>
          <x:t xml:space="preserve">Antífona das oferendas</x:t>
        </x:is>
      </x:c>
      <x:c r="J60" s="38" t="inlineStr">
        <x:is>
          <x:t xml:space="preserve">abrir partitura</x:t>
        </x:is>
      </x:c>
    </x:row>
    <x:row r="61" s="29" customFormat="1" ht="15" customHeight="1">
      <x:c r="A61" s="41" t="inlineStr">
        <x:is>
          <x:t xml:space="preserve">Mc 6,37</x:t>
        </x:is>
      </x:c>
      <x:c r="B61" s="34" t="inlineStr">
        <x:is>
          <x:t xml:space="preserve">Não mandeis embora este povo</x:t>
        </x:is>
      </x:c>
      <x:c r="C61" s="34" t="inlineStr">
        <x:is>
          <x:t xml:space="preserve">18. A</x:t>
        </x:is>
      </x:c>
      <x:c r="D61" s="33" t="inlineStr">
        <x:is>
          <x:t xml:space="preserve">Sl 144</x:t>
        </x:is>
      </x:c>
      <x:c r="E61" s="33" t="inlineStr">
        <x:is>
          <x:t xml:space="preserve">Mt 14,16</x:t>
        </x:is>
      </x:c>
      <x:c r="F61" s="33" t="inlineStr">
        <x:is>
          <x:t xml:space="preserve">Lc 9,13</x:t>
        </x:is>
      </x:c>
      <x:c r="G61" s="33" t="n"/>
      <x:c r="H61" s="34" t="inlineStr">
        <x:is>
          <x:t xml:space="preserve">Pe. Weber</x:t>
        </x:is>
      </x:c>
      <x:c r="I61" s="34" t="inlineStr">
        <x:is>
          <x:t xml:space="preserve">Canto do Evangelho</x:t>
        </x:is>
      </x:c>
      <x:c r="J61" s="35" t="inlineStr">
        <x:is>
          <x:t xml:space="preserve">abrir partitura</x:t>
        </x:is>
      </x:c>
    </x:row>
    <x:row r="62" s="29" customFormat="1" ht="23.850000381469727" customHeight="1">
      <x:c r="A62" s="42" t="inlineStr">
        <x:is>
          <x:t xml:space="preserve">Mc 6,41</x:t>
        </x:is>
      </x:c>
      <x:c r="B62" s="37" t="inlineStr">
        <x:is>
          <x:t xml:space="preserve">Jesus tomou os pães</x:t>
        </x:is>
      </x:c>
      <x:c r="C62" s="37" t="inlineStr">
        <x:is>
          <x:t xml:space="preserve">17. B</x:t>
        </x:is>
      </x:c>
      <x:c r="D62" s="36" t="inlineStr">
        <x:is>
          <x:t xml:space="preserve">Sl 64</x:t>
        </x:is>
      </x:c>
      <x:c r="E62" s="39" t="inlineStr">
        <x:is>
          <x:t xml:space="preserve">Mt 14,19</x:t>
        </x:is>
      </x:c>
      <x:c r="F62" s="36" t="inlineStr">
        <x:is>
          <x:t xml:space="preserve">Lc 9,16</x:t>
        </x:is>
      </x:c>
      <x:c r="G62" s="36" t="inlineStr">
        <x:is>
          <x:t xml:space="preserve">Jo 6,11</x:t>
        </x:is>
      </x:c>
      <x:c r="H62" s="37" t="inlineStr">
        <x:is>
          <x:t xml:space="preserve">Pe. Weber</x:t>
        </x:is>
      </x:c>
      <x:c r="I62" s="37" t="inlineStr">
        <x:is>
          <x:t xml:space="preserve">Canto do Evangelho</x:t>
        </x:is>
      </x:c>
      <x:c r="J62" s="38" t="inlineStr">
        <x:is>
          <x:t xml:space="preserve">abrir partitura</x:t>
        </x:is>
      </x:c>
    </x:row>
    <x:row r="63" s="29" customFormat="1" ht="23.850000381469727" customHeight="1">
      <x:c r="A63" s="41" t="inlineStr">
        <x:is>
          <x:t xml:space="preserve">Mc 6,48</x:t>
        </x:is>
      </x:c>
      <x:c r="B63" s="34" t="inlineStr">
        <x:is>
          <x:t xml:space="preserve">Jesus veio a seus discípulos</x:t>
        </x:is>
      </x:c>
      <x:c r="C63" s="34" t="inlineStr">
        <x:is>
          <x:t xml:space="preserve">19. A</x:t>
        </x:is>
      </x:c>
      <x:c r="D63" s="33" t="inlineStr">
        <x:is>
          <x:t xml:space="preserve">Sl 84</x:t>
        </x:is>
      </x:c>
      <x:c r="E63" s="33" t="inlineStr">
        <x:is>
          <x:t xml:space="preserve">Mt 14,25</x:t>
        </x:is>
      </x:c>
      <x:c r="F63" s="33" t="n"/>
      <x:c r="G63" s="33" t="n"/>
      <x:c r="H63" s="34" t="inlineStr">
        <x:is>
          <x:t xml:space="preserve">Pe. Weber</x:t>
        </x:is>
      </x:c>
      <x:c r="I63" s="34" t="inlineStr">
        <x:is>
          <x:t xml:space="preserve">Canto do Evangelho</x:t>
        </x:is>
      </x:c>
      <x:c r="J63" s="35" t="inlineStr">
        <x:is>
          <x:t xml:space="preserve">abrir partitura</x:t>
        </x:is>
      </x:c>
    </x:row>
    <x:row r="64" s="29" customFormat="1" ht="15" customHeight="1">
      <x:c r="A64" s="42" t="inlineStr">
        <x:is>
          <x:t xml:space="preserve">Mc 7,6</x:t>
        </x:is>
      </x:c>
      <x:c r="B64" s="37" t="inlineStr">
        <x:is>
          <x:t xml:space="preserve">Este povo me honra</x:t>
        </x:is>
      </x:c>
      <x:c r="C64" s="37" t="inlineStr">
        <x:is>
          <x:t xml:space="preserve">22. B</x:t>
        </x:is>
      </x:c>
      <x:c r="D64" s="36" t="inlineStr">
        <x:is>
          <x:t xml:space="preserve">Sl 14</x:t>
        </x:is>
      </x:c>
      <x:c r="E64" s="40" t="inlineStr">
        <x:is>
          <x:t xml:space="preserve">Mt 15,7</x:t>
        </x:is>
      </x:c>
      <x:c r="F64" s="36" t="n"/>
      <x:c r="G64" s="36" t="n"/>
      <x:c r="H64" s="37" t="inlineStr">
        <x:is>
          <x:t xml:space="preserve">Pe. Weber</x:t>
        </x:is>
      </x:c>
      <x:c r="I64" s="37" t="inlineStr">
        <x:is>
          <x:t xml:space="preserve">Canto do Evangelho</x:t>
        </x:is>
      </x:c>
      <x:c r="J64" s="38" t="inlineStr">
        <x:is>
          <x:t xml:space="preserve">abrir partitura</x:t>
        </x:is>
      </x:c>
    </x:row>
    <x:row r="65" s="29" customFormat="1" ht="23.850000381469727" customHeight="1">
      <x:c r="A65" s="41" t="inlineStr">
        <x:is>
          <x:t xml:space="preserve">Mc 7,37</x:t>
        </x:is>
      </x:c>
      <x:c r="B65" s="34" t="inlineStr">
        <x:is>
          <x:t xml:space="preserve">Jesus fez muito bem todas as coisas</x:t>
        </x:is>
      </x:c>
      <x:c r="C65" s="34" t="inlineStr">
        <x:is>
          <x:t xml:space="preserve">23. B</x:t>
        </x:is>
      </x:c>
      <x:c r="D65" s="33" t="inlineStr">
        <x:is>
          <x:t xml:space="preserve">Sl 145</x:t>
        </x:is>
      </x:c>
      <x:c r="E65" s="33" t="inlineStr">
        <x:is>
          <x:t xml:space="preserve">Mt 15,31</x:t>
        </x:is>
      </x:c>
      <x:c r="F65" s="33" t="n"/>
      <x:c r="G65" s="33" t="n"/>
      <x:c r="H65" s="34" t="inlineStr">
        <x:is>
          <x:t xml:space="preserve">Pe. Weber</x:t>
        </x:is>
      </x:c>
      <x:c r="I65" s="34" t="inlineStr">
        <x:is>
          <x:t xml:space="preserve">Canto do Evangelho</x:t>
        </x:is>
      </x:c>
      <x:c r="J65" s="35" t="inlineStr">
        <x:is>
          <x:t xml:space="preserve">abrir partitura</x:t>
        </x:is>
      </x:c>
    </x:row>
    <x:row r="66" s="29" customFormat="1" ht="15" customHeight="1">
      <x:c r="A66" s="41" t="inlineStr">
        <x:is>
          <x:t xml:space="preserve">Mc 7,37</x:t>
        </x:is>
      </x:c>
      <x:c r="B66" s="34" t="inlineStr">
        <x:is>
          <x:t xml:space="preserve">Jesus fez muito bem</x:t>
        </x:is>
      </x:c>
      <x:c r="C66" s="34" t="n"/>
      <x:c r="D66" s="33" t="n"/>
      <x:c r="E66" s="33" t="n"/>
      <x:c r="F66" s="33" t="n"/>
      <x:c r="G66" s="33" t="n"/>
      <x:c r="H66" s="34" t="inlineStr">
        <x:is>
          <x:t xml:space="preserve">Pe. Weber (volumes) · vol. 2</x:t>
        </x:is>
      </x:c>
      <x:c r="I66" s="34" t="inlineStr">
        <x:is>
          <x:t xml:space="preserve">Canto dos volumes</x:t>
        </x:is>
      </x:c>
      <x:c r="J66" s="35" t="inlineStr">
        <x:is>
          <x:t xml:space="preserve">abrir partitura</x:t>
        </x:is>
      </x:c>
    </x:row>
    <x:row r="67" s="29" customFormat="1" ht="15" customHeight="1">
      <x:c r="A67" s="42" t="inlineStr">
        <x:is>
          <x:t xml:space="preserve">Mc 8,2</x:t>
        </x:is>
      </x:c>
      <x:c r="B67" s="37" t="inlineStr">
        <x:is>
          <x:t xml:space="preserve">Uma grande multidão estava com Jesus e não tinha o que comer</x:t>
        </x:is>
      </x:c>
      <x:c r="C67" s="37" t="inlineStr">
        <x:is>
          <x:t xml:space="preserve">18. A</x:t>
        </x:is>
      </x:c>
      <x:c r="D67" s="36" t="inlineStr">
        <x:is>
          <x:t xml:space="preserve">Sl 144</x:t>
        </x:is>
      </x:c>
      <x:c r="E67" s="36" t="inlineStr">
        <x:is>
          <x:t xml:space="preserve">Mt 15,32</x:t>
        </x:is>
      </x:c>
      <x:c r="F67" s="36" t="n"/>
      <x:c r="G67" s="36" t="n"/>
      <x:c r="H67" s="37" t="inlineStr">
        <x:is>
          <x:t xml:space="preserve">Abadia da Ressurreição</x:t>
        </x:is>
      </x:c>
      <x:c r="I67" s="37" t="inlineStr">
        <x:is>
          <x:t xml:space="preserve">Antífona das oferendas</x:t>
        </x:is>
      </x:c>
      <x:c r="J67" s="38" t="inlineStr">
        <x:is>
          <x:t xml:space="preserve">abrir partitura</x:t>
        </x:is>
      </x:c>
    </x:row>
    <x:row r="68" s="29" customFormat="1" ht="15" customHeight="1">
      <x:c r="A68" s="41" t="inlineStr">
        <x:is>
          <x:t xml:space="preserve">Mc 8,29</x:t>
        </x:is>
      </x:c>
      <x:c r="B68" s="34" t="inlineStr">
        <x:is>
          <x:t xml:space="preserve">E vós, quem dizeis que eu sou?</x:t>
        </x:is>
      </x:c>
      <x:c r="C68" s="34" t="inlineStr">
        <x:is>
          <x:t xml:space="preserve">12. C</x:t>
        </x:is>
      </x:c>
      <x:c r="D68" s="33" t="inlineStr">
        <x:is>
          <x:t xml:space="preserve">Sl 71</x:t>
        </x:is>
      </x:c>
      <x:c r="E68" s="33" t="inlineStr">
        <x:is>
          <x:t xml:space="preserve">Mt 16,15-16</x:t>
        </x:is>
      </x:c>
      <x:c r="F68" s="33" t="inlineStr">
        <x:is>
          <x:t xml:space="preserve">Lc 9,20</x:t>
        </x:is>
      </x:c>
      <x:c r="G68" s="33" t="n"/>
      <x:c r="H68" s="34" t="inlineStr">
        <x:is>
          <x:t xml:space="preserve">Abadia da Ressurreição</x:t>
        </x:is>
      </x:c>
      <x:c r="I68" s="34" t="inlineStr">
        <x:is>
          <x:t xml:space="preserve">Antífona das oferendas</x:t>
        </x:is>
      </x:c>
      <x:c r="J68" s="35" t="inlineStr">
        <x:is>
          <x:t xml:space="preserve">abrir partitura</x:t>
        </x:is>
      </x:c>
    </x:row>
    <x:row r="69" s="29" customFormat="1" ht="23.850000381469727" customHeight="1">
      <x:c r="A69" s="42" t="inlineStr">
        <x:is>
          <x:t xml:space="preserve">Mc 8,29</x:t>
        </x:is>
      </x:c>
      <x:c r="B69" s="37" t="inlineStr">
        <x:is>
          <x:t xml:space="preserve">Tu és o Messias</x:t>
        </x:is>
      </x:c>
      <x:c r="C69" s="37" t="inlineStr">
        <x:is>
          <x:t xml:space="preserve">21. A</x:t>
        </x:is>
      </x:c>
      <x:c r="D69" s="36" t="inlineStr">
        <x:is>
          <x:t xml:space="preserve">Sl 137</x:t>
        </x:is>
      </x:c>
      <x:c r="E69" s="36" t="inlineStr">
        <x:is>
          <x:t xml:space="preserve">Mt 16,16</x:t>
        </x:is>
      </x:c>
      <x:c r="F69" s="36" t="inlineStr">
        <x:is>
          <x:t xml:space="preserve">Lc 9,20</x:t>
        </x:is>
      </x:c>
      <x:c r="G69" s="36" t="n"/>
      <x:c r="H69" s="37" t="inlineStr">
        <x:is>
          <x:t xml:space="preserve">Pe. Weber</x:t>
        </x:is>
      </x:c>
      <x:c r="I69" s="37" t="inlineStr">
        <x:is>
          <x:t xml:space="preserve">Canto do Evangelho</x:t>
        </x:is>
      </x:c>
      <x:c r="J69" s="38" t="inlineStr">
        <x:is>
          <x:t xml:space="preserve">abrir partitura</x:t>
        </x:is>
      </x:c>
    </x:row>
    <x:row r="70" s="29" customFormat="1" ht="23.850000381469727" customHeight="1">
      <x:c r="A70" s="41" t="inlineStr">
        <x:is>
          <x:t xml:space="preserve">Mc 8,31</x:t>
        </x:is>
      </x:c>
      <x:c r="B70" s="34" t="inlineStr">
        <x:is>
          <x:t xml:space="preserve">Era preciso que o Cristo sofresse</x:t>
        </x:is>
      </x:c>
      <x:c r="C70" s="34" t="n"/>
      <x:c r="D70" s="33" t="n"/>
      <x:c r="E70" s="33" t="inlineStr">
        <x:is>
          <x:t xml:space="preserve">Mt 16,21</x:t>
        </x:is>
      </x:c>
      <x:c r="F70" s="33" t="inlineStr">
        <x:is>
          <x:t xml:space="preserve">Lc 9,22</x:t>
        </x:is>
      </x:c>
      <x:c r="G70" s="33" t="n"/>
      <x:c r="H70" s="34" t="inlineStr">
        <x:is>
          <x:t xml:space="preserve">Pe. Weber (volumes) · vol. 25</x:t>
        </x:is>
      </x:c>
      <x:c r="I70" s="34" t="inlineStr">
        <x:is>
          <x:t xml:space="preserve">Canto dos volumes</x:t>
        </x:is>
      </x:c>
      <x:c r="J70" s="35" t="inlineStr">
        <x:is>
          <x:t xml:space="preserve">abrir partitura</x:t>
        </x:is>
      </x:c>
    </x:row>
    <x:row r="71" s="29" customFormat="1" ht="15" customHeight="1">
      <x:c r="A71" s="42" t="inlineStr">
        <x:is>
          <x:t xml:space="preserve">Mc 8,34</x:t>
        </x:is>
      </x:c>
      <x:c r="B71" s="37" t="inlineStr">
        <x:is>
          <x:t xml:space="preserve">Se alguém quiser me seguir</x:t>
        </x:is>
      </x:c>
      <x:c r="C71" s="37" t="inlineStr">
        <x:is>
          <x:t xml:space="preserve">22. A</x:t>
        </x:is>
      </x:c>
      <x:c r="D71" s="36" t="inlineStr">
        <x:is>
          <x:t xml:space="preserve">Sl 62</x:t>
        </x:is>
      </x:c>
      <x:c r="E71" s="36" t="inlineStr">
        <x:is>
          <x:t xml:space="preserve">Mt 16,24</x:t>
        </x:is>
      </x:c>
      <x:c r="F71" s="36" t="inlineStr">
        <x:is>
          <x:t xml:space="preserve">Lc 9,23</x:t>
        </x:is>
      </x:c>
      <x:c r="G71" s="36" t="n"/>
      <x:c r="H71" s="37" t="inlineStr">
        <x:is>
          <x:t xml:space="preserve">Pe. Weber</x:t>
        </x:is>
      </x:c>
      <x:c r="I71" s="37" t="inlineStr">
        <x:is>
          <x:t xml:space="preserve">Canto do Evangelho</x:t>
        </x:is>
      </x:c>
      <x:c r="J71" s="38" t="inlineStr">
        <x:is>
          <x:t xml:space="preserve">abrir partitura</x:t>
        </x:is>
      </x:c>
    </x:row>
    <x:row r="72" s="29" customFormat="1" ht="23.850000381469727" customHeight="1">
      <x:c r="A72" s="41" t="inlineStr">
        <x:is>
          <x:t xml:space="preserve">Mc 8,34</x:t>
        </x:is>
      </x:c>
      <x:c r="B72" s="34" t="inlineStr">
        <x:is>
          <x:t xml:space="preserve">Se alguém quiser me seguir</x:t>
        </x:is>
      </x:c>
      <x:c r="C72" s="34" t="inlineStr">
        <x:is>
          <x:t xml:space="preserve">24. B</x:t>
        </x:is>
      </x:c>
      <x:c r="D72" s="33" t="inlineStr">
        <x:is>
          <x:t xml:space="preserve">Sl 118</x:t>
        </x:is>
      </x:c>
      <x:c r="E72" s="33" t="inlineStr">
        <x:is>
          <x:t xml:space="preserve">Mt 16,24</x:t>
        </x:is>
      </x:c>
      <x:c r="F72" s="33" t="inlineStr">
        <x:is>
          <x:t xml:space="preserve">Lc 9,23</x:t>
        </x:is>
      </x:c>
      <x:c r="G72" s="33" t="n"/>
      <x:c r="H72" s="34" t="inlineStr">
        <x:is>
          <x:t xml:space="preserve">Pe. Weber</x:t>
        </x:is>
      </x:c>
      <x:c r="I72" s="34" t="inlineStr">
        <x:is>
          <x:t xml:space="preserve">Canto do Evangelho</x:t>
        </x:is>
      </x:c>
      <x:c r="J72" s="35" t="inlineStr">
        <x:is>
          <x:t xml:space="preserve">abrir partitura</x:t>
        </x:is>
      </x:c>
    </x:row>
    <x:row r="73" s="29" customFormat="1" ht="23.850000381469727" customHeight="1">
      <x:c r="A73" s="42" t="inlineStr">
        <x:is>
          <x:t xml:space="preserve">Mc 8,34</x:t>
        </x:is>
      </x:c>
      <x:c r="B73" s="37" t="inlineStr">
        <x:is>
          <x:t xml:space="preserve">Se alguém quiser me seguir</x:t>
        </x:is>
      </x:c>
      <x:c r="C73" s="37" t="inlineStr">
        <x:is>
          <x:t xml:space="preserve">12. C</x:t>
        </x:is>
      </x:c>
      <x:c r="D73" s="36" t="inlineStr">
        <x:is>
          <x:t xml:space="preserve">Sl 62</x:t>
        </x:is>
      </x:c>
      <x:c r="E73" s="36" t="inlineStr">
        <x:is>
          <x:t xml:space="preserve">Mt 16,24</x:t>
        </x:is>
      </x:c>
      <x:c r="F73" s="36" t="inlineStr">
        <x:is>
          <x:t xml:space="preserve">Lc 9,23</x:t>
        </x:is>
      </x:c>
      <x:c r="G73" s="36" t="n"/>
      <x:c r="H73" s="37" t="inlineStr">
        <x:is>
          <x:t xml:space="preserve">Pe. Weber</x:t>
        </x:is>
      </x:c>
      <x:c r="I73" s="37" t="inlineStr">
        <x:is>
          <x:t xml:space="preserve">Canto do Evangelho</x:t>
        </x:is>
      </x:c>
      <x:c r="J73" s="38" t="inlineStr">
        <x:is>
          <x:t xml:space="preserve">abrir partitura</x:t>
        </x:is>
      </x:c>
    </x:row>
    <x:row r="74" s="29" customFormat="1" ht="23.850000381469727" customHeight="1">
      <x:c r="A74" s="41" t="inlineStr">
        <x:is>
          <x:t xml:space="preserve">Mc 8,34</x:t>
        </x:is>
      </x:c>
      <x:c r="B74" s="34" t="inlineStr">
        <x:is>
          <x:t xml:space="preserve">Quem quiser me seguir, renegue-se a si mesmo</x:t>
        </x:is>
      </x:c>
      <x:c r="C74" s="34" t="inlineStr">
        <x:is>
          <x:t xml:space="preserve">22. A</x:t>
        </x:is>
      </x:c>
      <x:c r="D74" s="33" t="inlineStr">
        <x:is>
          <x:t xml:space="preserve">Sl 27</x:t>
        </x:is>
      </x:c>
      <x:c r="E74" s="33" t="inlineStr">
        <x:is>
          <x:t xml:space="preserve">Mt 16,24</x:t>
        </x:is>
      </x:c>
      <x:c r="F74" s="33" t="inlineStr">
        <x:is>
          <x:t xml:space="preserve">Lc 9,23</x:t>
        </x:is>
      </x:c>
      <x:c r="G74" s="33" t="n"/>
      <x:c r="H74" s="34" t="inlineStr">
        <x:is>
          <x:t xml:space="preserve">Abadia da Ressurreição</x:t>
        </x:is>
      </x:c>
      <x:c r="I74" s="34" t="inlineStr">
        <x:is>
          <x:t xml:space="preserve">Antífona das oferendas</x:t>
        </x:is>
      </x:c>
      <x:c r="J74" s="35" t="inlineStr">
        <x:is>
          <x:t xml:space="preserve">abrir partitura</x:t>
        </x:is>
      </x:c>
    </x:row>
    <x:row r="75" s="29" customFormat="1" ht="15" customHeight="1">
      <x:c r="A75" s="42" t="inlineStr">
        <x:is>
          <x:t xml:space="preserve">Mc 8,34</x:t>
        </x:is>
      </x:c>
      <x:c r="B75" s="37" t="inlineStr">
        <x:is>
          <x:t xml:space="preserve">Quem quiser me seguir, renegue-se a si mesmo</x:t>
        </x:is>
      </x:c>
      <x:c r="C75" s="37" t="inlineStr">
        <x:is>
          <x:t xml:space="preserve">24. B</x:t>
        </x:is>
      </x:c>
      <x:c r="D75" s="36" t="inlineStr">
        <x:is>
          <x:t xml:space="preserve">Sl 69</x:t>
        </x:is>
      </x:c>
      <x:c r="E75" s="36" t="inlineStr">
        <x:is>
          <x:t xml:space="preserve">Mt 16,24</x:t>
        </x:is>
      </x:c>
      <x:c r="F75" s="36" t="inlineStr">
        <x:is>
          <x:t xml:space="preserve">Lc 9,23</x:t>
        </x:is>
      </x:c>
      <x:c r="G75" s="36" t="n"/>
      <x:c r="H75" s="37" t="inlineStr">
        <x:is>
          <x:t xml:space="preserve">Abadia da Ressurreição</x:t>
        </x:is>
      </x:c>
      <x:c r="I75" s="37" t="inlineStr">
        <x:is>
          <x:t xml:space="preserve">Antífona das oferendas</x:t>
        </x:is>
      </x:c>
      <x:c r="J75" s="38" t="inlineStr">
        <x:is>
          <x:t xml:space="preserve">abrir partitura</x:t>
        </x:is>
      </x:c>
    </x:row>
    <x:row r="76" s="29" customFormat="1" ht="23.850000381469727" customHeight="1">
      <x:c r="A76" s="41" t="inlineStr">
        <x:is>
          <x:t xml:space="preserve">Mc 8,34</x:t>
        </x:is>
      </x:c>
      <x:c r="B76" s="34" t="inlineStr">
        <x:is>
          <x:t xml:space="preserve">Seguimento de Cristo: renúncia e cruz</x:t>
        </x:is>
      </x:c>
      <x:c r="C76" s="34" t="n"/>
      <x:c r="D76" s="33" t="n"/>
      <x:c r="E76" s="33" t="n"/>
      <x:c r="F76" s="33" t="n"/>
      <x:c r="G76" s="33" t="n"/>
      <x:c r="H76" s="34" t="inlineStr">
        <x:is>
          <x:t xml:space="preserve">Pe. Weber (volumes) · vol. 2</x:t>
        </x:is>
      </x:c>
      <x:c r="I76" s="34" t="inlineStr">
        <x:is>
          <x:t xml:space="preserve">Canto dos volumes</x:t>
        </x:is>
      </x:c>
      <x:c r="J76" s="35" t="inlineStr">
        <x:is>
          <x:t xml:space="preserve">abrir partitura</x:t>
        </x:is>
      </x:c>
    </x:row>
    <x:row r="77" s="29" customFormat="1" ht="23.850000381469727" customHeight="1">
      <x:c r="A77" s="41" t="inlineStr">
        <x:is>
          <x:t xml:space="preserve">Mc 8,35</x:t>
        </x:is>
      </x:c>
      <x:c r="B77" s="34" t="inlineStr">
        <x:is>
          <x:t xml:space="preserve">Quem perde a sua vida</x:t>
        </x:is>
      </x:c>
      <x:c r="C77" s="34" t="n"/>
      <x:c r="D77" s="33" t="inlineStr">
        <x:is>
          <x:t xml:space="preserve">Sl 90</x:t>
        </x:is>
      </x:c>
      <x:c r="E77" s="33" t="inlineStr">
        <x:is>
          <x:t xml:space="preserve">Mt 10,39</x:t>
        </x:is>
      </x:c>
      <x:c r="F77" s="33" t="inlineStr">
        <x:is>
          <x:t xml:space="preserve">Lc 9,24</x:t>
        </x:is>
      </x:c>
      <x:c r="G77" s="33" t="n"/>
      <x:c r="H77" s="34" t="inlineStr">
        <x:is>
          <x:t xml:space="preserve">Delphim</x:t>
        </x:is>
      </x:c>
      <x:c r="I77" s="34" t="inlineStr">
        <x:is>
          <x:t xml:space="preserve">Antífona de comunhão</x:t>
        </x:is>
      </x:c>
      <x:c r="J77" s="35" t="inlineStr">
        <x:is>
          <x:t xml:space="preserve">abrir partitura</x:t>
        </x:is>
      </x:c>
    </x:row>
    <x:row r="78" s="29" customFormat="1" ht="23.850000381469727" customHeight="1">
      <x:c r="A78" s="42" t="inlineStr">
        <x:is>
          <x:t xml:space="preserve">Mc 9,2-10</x:t>
        </x:is>
      </x:c>
      <x:c r="B78" s="37" t="inlineStr">
        <x:is>
          <x:t xml:space="preserve">Jesus Cristo, Luz da luz</x:t>
        </x:is>
      </x:c>
      <x:c r="C78" s="37" t="inlineStr">
        <x:is>
          <x:t xml:space="preserve">Transfiguração do Senhor</x:t>
        </x:is>
      </x:c>
      <x:c r="D78" s="36" t="n"/>
      <x:c r="E78" s="36" t="inlineStr">
        <x:is>
          <x:t xml:space="preserve">Mt 17,1-9</x:t>
        </x:is>
      </x:c>
      <x:c r="F78" s="36" t="inlineStr">
        <x:is>
          <x:t xml:space="preserve">Lc 9,28-36</x:t>
        </x:is>
      </x:c>
      <x:c r="G78" s="36" t="n"/>
      <x:c r="H78" s="37" t="inlineStr">
        <x:is>
          <x:t xml:space="preserve">Pe. Weber (volumes) · vol. 13</x:t>
        </x:is>
      </x:c>
      <x:c r="I78" s="37" t="inlineStr">
        <x:is>
          <x:t xml:space="preserve">Canto dos volumes</x:t>
        </x:is>
      </x:c>
      <x:c r="J78" s="38" t="inlineStr">
        <x:is>
          <x:t xml:space="preserve">abrir partitura</x:t>
        </x:is>
      </x:c>
    </x:row>
    <x:row r="79" s="29" customFormat="1" ht="15" customHeight="1">
      <x:c r="A79" s="41" t="inlineStr">
        <x:is>
          <x:t xml:space="preserve">Mc 9,7</x:t>
        </x:is>
      </x:c>
      <x:c r="B79" s="34" t="inlineStr">
        <x:is>
          <x:t xml:space="preserve">Veio uma voz da nuvem, dizendo</x:t>
        </x:is>
      </x:c>
      <x:c r="C79" s="34" t="inlineStr">
        <x:is>
          <x:t xml:space="preserve">2 Quar ABC</x:t>
        </x:is>
      </x:c>
      <x:c r="D79" s="33" t="inlineStr">
        <x:is>
          <x:t xml:space="preserve">Sl 35</x:t>
        </x:is>
      </x:c>
      <x:c r="E79" s="33" t="inlineStr">
        <x:is>
          <x:t xml:space="preserve">Mt 17,5</x:t>
        </x:is>
      </x:c>
      <x:c r="F79" s="33" t="inlineStr">
        <x:is>
          <x:t xml:space="preserve">Lc 9,35</x:t>
        </x:is>
      </x:c>
      <x:c r="G79" s="33" t="n"/>
      <x:c r="H79" s="34" t="inlineStr">
        <x:is>
          <x:t xml:space="preserve">Abadia da Ressurreição</x:t>
        </x:is>
      </x:c>
      <x:c r="I79" s="34" t="inlineStr">
        <x:is>
          <x:t xml:space="preserve">Antífona de comunhão</x:t>
        </x:is>
      </x:c>
      <x:c r="J79" s="35" t="inlineStr">
        <x:is>
          <x:t xml:space="preserve">abrir partitura</x:t>
        </x:is>
      </x:c>
    </x:row>
    <x:row r="80" s="29" customFormat="1" ht="15" customHeight="1">
      <x:c r="A80" s="42" t="inlineStr">
        <x:is>
          <x:t xml:space="preserve">Mc 9,7</x:t>
        </x:is>
      </x:c>
      <x:c r="B80" s="37" t="inlineStr">
        <x:is>
          <x:t xml:space="preserve">Da nuvem uma voz</x:t>
        </x:is>
      </x:c>
      <x:c r="C80" s="37" t="inlineStr">
        <x:is>
          <x:t xml:space="preserve">Batismo do Senhor | 2º Domingo da Quaresma</x:t>
        </x:is>
      </x:c>
      <x:c r="D80" s="36" t="n"/>
      <x:c r="E80" s="36" t="inlineStr">
        <x:is>
          <x:t xml:space="preserve">Mt 17,5</x:t>
        </x:is>
      </x:c>
      <x:c r="F80" s="36" t="inlineStr">
        <x:is>
          <x:t xml:space="preserve">Lc 9,35</x:t>
        </x:is>
      </x:c>
      <x:c r="G80" s="36" t="n"/>
      <x:c r="H80" s="37" t="inlineStr">
        <x:is>
          <x:t xml:space="preserve">Pe. Weber (volumes) · vol. 20</x:t>
        </x:is>
      </x:c>
      <x:c r="I80" s="37" t="inlineStr">
        <x:is>
          <x:t xml:space="preserve">Canto dos volumes</x:t>
        </x:is>
      </x:c>
      <x:c r="J80" s="38" t="inlineStr">
        <x:is>
          <x:t xml:space="preserve">abrir partitura</x:t>
        </x:is>
      </x:c>
    </x:row>
    <x:row r="81" s="29" customFormat="1" ht="15" customHeight="1">
      <x:c r="A81" s="41" t="inlineStr">
        <x:is>
          <x:t xml:space="preserve">Mc 9,35</x:t>
        </x:is>
      </x:c>
      <x:c r="B81" s="34" t="inlineStr">
        <x:is>
          <x:t xml:space="preserve">Se alguém quiser ser o primeiro</x:t>
        </x:is>
      </x:c>
      <x:c r="C81" s="34" t="inlineStr">
        <x:is>
          <x:t xml:space="preserve">25. B</x:t>
        </x:is>
      </x:c>
      <x:c r="D81" s="33" t="inlineStr">
        <x:is>
          <x:t xml:space="preserve">Sl 130</x:t>
        </x:is>
      </x:c>
      <x:c r="E81" s="33" t="inlineStr">
        <x:is>
          <x:t xml:space="preserve">Mt 18,4b</x:t>
        </x:is>
      </x:c>
      <x:c r="F81" s="33" t="inlineStr">
        <x:is>
          <x:t xml:space="preserve">Lc 9,48c</x:t>
        </x:is>
      </x:c>
      <x:c r="G81" s="33" t="n"/>
      <x:c r="H81" s="34" t="inlineStr">
        <x:is>
          <x:t xml:space="preserve">Pe. Weber</x:t>
        </x:is>
      </x:c>
      <x:c r="I81" s="34" t="inlineStr">
        <x:is>
          <x:t xml:space="preserve">Canto do Evangelho</x:t>
        </x:is>
      </x:c>
      <x:c r="J81" s="35" t="inlineStr">
        <x:is>
          <x:t xml:space="preserve">abrir partitura</x:t>
        </x:is>
      </x:c>
    </x:row>
    <x:row r="82" s="29" customFormat="1" ht="23.850000381469727" customHeight="1">
      <x:c r="A82" s="42" t="inlineStr">
        <x:is>
          <x:t xml:space="preserve">Mc 9,35</x:t>
        </x:is>
      </x:c>
      <x:c r="B82" s="37" t="inlineStr">
        <x:is>
          <x:t xml:space="preserve">O maior dentre vós há de ser o que serve</x:t>
        </x:is>
      </x:c>
      <x:c r="C82" s="37" t="inlineStr">
        <x:is>
          <x:t xml:space="preserve">25. B</x:t>
        </x:is>
      </x:c>
      <x:c r="D82" s="36" t="inlineStr">
        <x:is>
          <x:t xml:space="preserve">Sl 85</x:t>
        </x:is>
      </x:c>
      <x:c r="E82" s="36" t="inlineStr">
        <x:is>
          <x:t xml:space="preserve">Mt 23,11-12</x:t>
        </x:is>
      </x:c>
      <x:c r="F82" s="36" t="n"/>
      <x:c r="G82" s="36" t="n"/>
      <x:c r="H82" s="37" t="inlineStr">
        <x:is>
          <x:t xml:space="preserve">Abadia da Ressurreição</x:t>
        </x:is>
      </x:c>
      <x:c r="I82" s="37" t="inlineStr">
        <x:is>
          <x:t xml:space="preserve">Antífona das oferendas</x:t>
        </x:is>
      </x:c>
      <x:c r="J82" s="38" t="inlineStr">
        <x:is>
          <x:t xml:space="preserve">abrir partitura</x:t>
        </x:is>
      </x:c>
    </x:row>
    <x:row r="83" s="29" customFormat="1" ht="15" customHeight="1">
      <x:c r="A83" s="41" t="inlineStr">
        <x:is>
          <x:t xml:space="preserve">Mc 9,40</x:t>
        </x:is>
      </x:c>
      <x:c r="B83" s="34" t="inlineStr">
        <x:is>
          <x:t xml:space="preserve">Quem não é contra nós é a nosso favor</x:t>
        </x:is>
      </x:c>
      <x:c r="C83" s="34" t="inlineStr">
        <x:is>
          <x:t xml:space="preserve">26. B</x:t>
        </x:is>
      </x:c>
      <x:c r="D83" s="33" t="inlineStr">
        <x:is>
          <x:t xml:space="preserve">Sl 39</x:t>
        </x:is>
      </x:c>
      <x:c r="E83" s="33" t="n"/>
      <x:c r="F83" s="33" t="inlineStr">
        <x:is>
          <x:t xml:space="preserve">Lc 9,50</x:t>
        </x:is>
      </x:c>
      <x:c r="G83" s="33" t="n"/>
      <x:c r="H83" s="34" t="inlineStr">
        <x:is>
          <x:t xml:space="preserve">Abadia da Ressurreição</x:t>
        </x:is>
      </x:c>
      <x:c r="I83" s="34" t="inlineStr">
        <x:is>
          <x:t xml:space="preserve">Antífona das oferendas</x:t>
        </x:is>
      </x:c>
      <x:c r="J83" s="35" t="inlineStr">
        <x:is>
          <x:t xml:space="preserve">abrir partitura</x:t>
        </x:is>
      </x:c>
    </x:row>
    <x:row r="84" s="29" customFormat="1" ht="23.850000381469727" customHeight="1">
      <x:c r="A84" s="42" t="inlineStr">
        <x:is>
          <x:t xml:space="preserve">Mc 9,40</x:t>
        </x:is>
      </x:c>
      <x:c r="B84" s="37" t="inlineStr">
        <x:is>
          <x:t xml:space="preserve">Quem não é contra nós</x:t>
        </x:is>
      </x:c>
      <x:c r="C84" s="37" t="n"/>
      <x:c r="D84" s="36" t="n"/>
      <x:c r="E84" s="36" t="n"/>
      <x:c r="F84" s="36" t="inlineStr">
        <x:is>
          <x:t xml:space="preserve">Lc 9,50</x:t>
        </x:is>
      </x:c>
      <x:c r="G84" s="36" t="n"/>
      <x:c r="H84" s="37" t="inlineStr">
        <x:is>
          <x:t xml:space="preserve">Pe. Weber (volumes) · vol. 22</x:t>
        </x:is>
      </x:c>
      <x:c r="I84" s="37" t="inlineStr">
        <x:is>
          <x:t xml:space="preserve">Canto dos volumes</x:t>
        </x:is>
      </x:c>
      <x:c r="J84" s="38" t="inlineStr">
        <x:is>
          <x:t xml:space="preserve">abrir partitura</x:t>
        </x:is>
      </x:c>
    </x:row>
    <x:row r="85" s="29" customFormat="1" ht="23.850000381469727" customHeight="1">
      <x:c r="A85" s="41" t="inlineStr">
        <x:is>
          <x:t xml:space="preserve">Mc 9,41</x:t>
        </x:is>
      </x:c>
      <x:c r="B85" s="34" t="inlineStr">
        <x:is>
          <x:t xml:space="preserve">Quem vos der um copo d'água</x:t>
        </x:is>
      </x:c>
      <x:c r="C85" s="34" t="inlineStr">
        <x:is>
          <x:t xml:space="preserve">26. B</x:t>
        </x:is>
      </x:c>
      <x:c r="D85" s="33" t="inlineStr">
        <x:is>
          <x:t xml:space="preserve">Sl 40</x:t>
        </x:is>
      </x:c>
      <x:c r="E85" s="33" t="inlineStr">
        <x:is>
          <x:t xml:space="preserve">Mt 10,42</x:t>
        </x:is>
      </x:c>
      <x:c r="F85" s="33" t="n"/>
      <x:c r="G85" s="33" t="n"/>
      <x:c r="H85" s="34" t="inlineStr">
        <x:is>
          <x:t xml:space="preserve">Pe. Weber</x:t>
        </x:is>
      </x:c>
      <x:c r="I85" s="34" t="inlineStr">
        <x:is>
          <x:t xml:space="preserve">Canto do Evangelho</x:t>
        </x:is>
      </x:c>
      <x:c r="J85" s="35" t="inlineStr">
        <x:is>
          <x:t xml:space="preserve">abrir partitura</x:t>
        </x:is>
      </x:c>
    </x:row>
    <x:row r="86" s="29" customFormat="1" ht="15" customHeight="1">
      <x:c r="A86" s="42" t="inlineStr">
        <x:is>
          <x:t xml:space="preserve">Mc 9,49</x:t>
        </x:is>
      </x:c>
      <x:c r="B86" s="37" t="inlineStr">
        <x:is>
          <x:t xml:space="preserve">Jesus nos disse: "sois o sal da terra"</x:t>
        </x:is>
      </x:c>
      <x:c r="C86" s="37" t="inlineStr">
        <x:is>
          <x:t xml:space="preserve">5. A</x:t>
        </x:is>
      </x:c>
      <x:c r="D86" s="36" t="inlineStr">
        <x:is>
          <x:t xml:space="preserve">Sl 111</x:t>
        </x:is>
      </x:c>
      <x:c r="E86" s="36" t="inlineStr">
        <x:is>
          <x:t xml:space="preserve">Mt 5,13</x:t>
        </x:is>
      </x:c>
      <x:c r="F86" s="36" t="inlineStr">
        <x:is>
          <x:t xml:space="preserve">Lc 14,34</x:t>
        </x:is>
      </x:c>
      <x:c r="G86" s="36" t="n"/>
      <x:c r="H86" s="37" t="inlineStr">
        <x:is>
          <x:t xml:space="preserve">Pe. Weber</x:t>
        </x:is>
      </x:c>
      <x:c r="I86" s="37" t="inlineStr">
        <x:is>
          <x:t xml:space="preserve">Canto do Evangelho</x:t>
        </x:is>
      </x:c>
      <x:c r="J86" s="38" t="inlineStr">
        <x:is>
          <x:t xml:space="preserve">abrir partitura</x:t>
        </x:is>
      </x:c>
    </x:row>
    <x:row r="87" s="29" customFormat="1" ht="23.850000381469727" customHeight="1">
      <x:c r="A87" s="41" t="inlineStr">
        <x:is>
          <x:t xml:space="preserve">Mc 10,7-9</x:t>
        </x:is>
      </x:c>
      <x:c r="B87" s="34" t="inlineStr">
        <x:is>
          <x:t xml:space="preserve">O casal foi unido por Deus</x:t>
        </x:is>
      </x:c>
      <x:c r="C87" s="34" t="inlineStr">
        <x:is>
          <x:t xml:space="preserve">27. B</x:t>
        </x:is>
      </x:c>
      <x:c r="D87" s="33" t="inlineStr">
        <x:is>
          <x:t xml:space="preserve">Sl 127</x:t>
        </x:is>
      </x:c>
      <x:c r="E87" s="33" t="inlineStr">
        <x:is>
          <x:t xml:space="preserve">Mt 19,6</x:t>
        </x:is>
      </x:c>
      <x:c r="F87" s="33" t="n"/>
      <x:c r="G87" s="33" t="n"/>
      <x:c r="H87" s="34" t="inlineStr">
        <x:is>
          <x:t xml:space="preserve">Pe. Weber</x:t>
        </x:is>
      </x:c>
      <x:c r="I87" s="34" t="inlineStr">
        <x:is>
          <x:t xml:space="preserve">Canto do Evangelho</x:t>
        </x:is>
      </x:c>
      <x:c r="J87" s="35" t="inlineStr">
        <x:is>
          <x:t xml:space="preserve">abrir partitura</x:t>
        </x:is>
      </x:c>
    </x:row>
    <x:row r="88" s="29" customFormat="1" ht="23.850000381469727" customHeight="1">
      <x:c r="A88" s="42" t="inlineStr">
        <x:is>
          <x:t xml:space="preserve">Mc 10,14</x:t>
        </x:is>
      </x:c>
      <x:c r="B88" s="37" t="inlineStr">
        <x:is>
          <x:t xml:space="preserve">Deixai vir a mim os pequeninos: deles é o Reino dos céus</x:t>
        </x:is>
      </x:c>
      <x:c r="C88" s="37" t="inlineStr">
        <x:is>
          <x:t xml:space="preserve">27. B</x:t>
        </x:is>
      </x:c>
      <x:c r="D88" s="36" t="inlineStr">
        <x:is>
          <x:t xml:space="preserve">Sl 145</x:t>
        </x:is>
      </x:c>
      <x:c r="E88" s="36" t="inlineStr">
        <x:is>
          <x:t xml:space="preserve">Mt 19,14</x:t>
        </x:is>
      </x:c>
      <x:c r="F88" s="36" t="inlineStr">
        <x:is>
          <x:t xml:space="preserve">Lc 18,16</x:t>
        </x:is>
      </x:c>
      <x:c r="G88" s="36" t="n"/>
      <x:c r="H88" s="37" t="inlineStr">
        <x:is>
          <x:t xml:space="preserve">Abadia da Ressurreição</x:t>
        </x:is>
      </x:c>
      <x:c r="I88" s="37" t="inlineStr">
        <x:is>
          <x:t xml:space="preserve">Antífona das oferendas</x:t>
        </x:is>
      </x:c>
      <x:c r="J88" s="38" t="inlineStr">
        <x:is>
          <x:t xml:space="preserve">abrir partitura</x:t>
        </x:is>
      </x:c>
    </x:row>
    <x:row r="89" s="29" customFormat="1" ht="23.850000381469727" customHeight="1">
      <x:c r="A89" s="41" t="inlineStr">
        <x:is>
          <x:t xml:space="preserve">Mc 10,29</x:t>
        </x:is>
      </x:c>
      <x:c r="B89" s="34" t="inlineStr">
        <x:is>
          <x:t xml:space="preserve">Quem deixar sua família e os bens</x:t>
        </x:is>
      </x:c>
      <x:c r="C89" s="34" t="inlineStr">
        <x:is>
          <x:t xml:space="preserve">28. B</x:t>
        </x:is>
      </x:c>
      <x:c r="D89" s="33" t="inlineStr">
        <x:is>
          <x:t xml:space="preserve">Sl 15</x:t>
        </x:is>
      </x:c>
      <x:c r="E89" s="33" t="inlineStr">
        <x:is>
          <x:t xml:space="preserve">Mt 19,29</x:t>
        </x:is>
      </x:c>
      <x:c r="F89" s="33" t="inlineStr">
        <x:is>
          <x:t xml:space="preserve">Lc 18,29</x:t>
        </x:is>
      </x:c>
      <x:c r="G89" s="33" t="n"/>
      <x:c r="H89" s="34" t="inlineStr">
        <x:is>
          <x:t xml:space="preserve">Pe. Weber</x:t>
        </x:is>
      </x:c>
      <x:c r="I89" s="34" t="inlineStr">
        <x:is>
          <x:t xml:space="preserve">Canto do Evangelho</x:t>
        </x:is>
      </x:c>
      <x:c r="J89" s="35" t="inlineStr">
        <x:is>
          <x:t xml:space="preserve">abrir partitura</x:t>
        </x:is>
      </x:c>
    </x:row>
    <x:row r="90" s="29" customFormat="1" ht="15" customHeight="1">
      <x:c r="A90" s="42" t="inlineStr">
        <x:is>
          <x:t xml:space="preserve">Mc 10,29-30</x:t>
        </x:is>
      </x:c>
      <x:c r="B90" s="37" t="inlineStr">
        <x:is>
          <x:t xml:space="preserve">Vós que abandonastes tudo e me seguistes</x:t>
        </x:is>
      </x:c>
      <x:c r="C90" s="37" t="inlineStr">
        <x:is>
          <x:t xml:space="preserve">28. B</x:t>
        </x:is>
      </x:c>
      <x:c r="D90" s="36" t="inlineStr">
        <x:is>
          <x:t xml:space="preserve">Sl 118</x:t>
        </x:is>
      </x:c>
      <x:c r="E90" s="36" t="inlineStr">
        <x:is>
          <x:t xml:space="preserve">Mt 19,29</x:t>
        </x:is>
      </x:c>
      <x:c r="F90" s="36" t="n"/>
      <x:c r="G90" s="36" t="n"/>
      <x:c r="H90" s="37" t="inlineStr">
        <x:is>
          <x:t xml:space="preserve">Abadia da Ressurreição</x:t>
        </x:is>
      </x:c>
      <x:c r="I90" s="37" t="inlineStr">
        <x:is>
          <x:t xml:space="preserve">Antífona das oferendas</x:t>
        </x:is>
      </x:c>
      <x:c r="J90" s="38" t="inlineStr">
        <x:is>
          <x:t xml:space="preserve">abrir partitura</x:t>
        </x:is>
      </x:c>
    </x:row>
    <x:row r="91" s="29" customFormat="1" ht="23.850000381469727" customHeight="1">
      <x:c r="A91" s="41" t="inlineStr">
        <x:is>
          <x:t xml:space="preserve">Mc 10,43-44</x:t>
        </x:is>
      </x:c>
      <x:c r="B91" s="34" t="inlineStr">
        <x:is>
          <x:t xml:space="preserve">Quem quiser ser o maior seja o vosso servidor</x:t>
        </x:is>
      </x:c>
      <x:c r="C91" s="34" t="inlineStr">
        <x:is>
          <x:t xml:space="preserve">29. B</x:t>
        </x:is>
      </x:c>
      <x:c r="D91" s="33" t="inlineStr">
        <x:is>
          <x:t xml:space="preserve">Sl 111</x:t>
        </x:is>
      </x:c>
      <x:c r="E91" s="33" t="inlineStr">
        <x:is>
          <x:t xml:space="preserve">Mt 20,26-27</x:t>
        </x:is>
      </x:c>
      <x:c r="F91" s="33" t="n"/>
      <x:c r="G91" s="33" t="n"/>
      <x:c r="H91" s="34" t="inlineStr">
        <x:is>
          <x:t xml:space="preserve">Abadia da Ressurreição</x:t>
        </x:is>
      </x:c>
      <x:c r="I91" s="34" t="inlineStr">
        <x:is>
          <x:t xml:space="preserve">Antífona das oferendas</x:t>
        </x:is>
      </x:c>
      <x:c r="J91" s="35" t="inlineStr">
        <x:is>
          <x:t xml:space="preserve">abrir partitura</x:t>
        </x:is>
      </x:c>
    </x:row>
    <x:row r="92" s="29" customFormat="1" ht="23.850000381469727" customHeight="1">
      <x:c r="A92" s="42" t="inlineStr">
        <x:is>
          <x:t xml:space="preserve">Mc 10,45</x:t>
        </x:is>
      </x:c>
      <x:c r="B92" s="37" t="inlineStr">
        <x:is>
          <x:t xml:space="preserve">O Filho do Homem não veio</x:t>
        </x:is>
      </x:c>
      <x:c r="C92" s="37" t="inlineStr">
        <x:is>
          <x:t xml:space="preserve">29. B</x:t>
        </x:is>
      </x:c>
      <x:c r="D92" s="36" t="inlineStr">
        <x:is>
          <x:t xml:space="preserve">Sl 39</x:t>
        </x:is>
      </x:c>
      <x:c r="E92" s="36" t="inlineStr">
        <x:is>
          <x:t xml:space="preserve">Mt 20,27</x:t>
        </x:is>
      </x:c>
      <x:c r="F92" s="36" t="inlineStr">
        <x:is>
          <x:t xml:space="preserve">Lc 22,27</x:t>
        </x:is>
      </x:c>
      <x:c r="G92" s="36" t="n"/>
      <x:c r="H92" s="37" t="inlineStr">
        <x:is>
          <x:t xml:space="preserve">Pe. Weber</x:t>
        </x:is>
      </x:c>
      <x:c r="I92" s="37" t="inlineStr">
        <x:is>
          <x:t xml:space="preserve">Canto do Evangelho</x:t>
        </x:is>
      </x:c>
      <x:c r="J92" s="38" t="inlineStr">
        <x:is>
          <x:t xml:space="preserve">abrir partitura</x:t>
        </x:is>
      </x:c>
    </x:row>
    <x:row r="93" s="29" customFormat="1" ht="23.850000381469727" customHeight="1">
      <x:c r="A93" s="41" t="inlineStr">
        <x:is>
          <x:t xml:space="preserve">Mc 10,45</x:t>
        </x:is>
      </x:c>
      <x:c r="B93" s="34" t="inlineStr">
        <x:is>
          <x:t xml:space="preserve">Veio o Filho do Homem a fim de servir</x:t>
        </x:is>
      </x:c>
      <x:c r="C93" s="34" t="inlineStr">
        <x:is>
          <x:t xml:space="preserve">Quarta-feira Santa</x:t>
        </x:is>
      </x:c>
      <x:c r="D93" s="33" t="inlineStr">
        <x:is>
          <x:t xml:space="preserve">Sl 101</x:t>
        </x:is>
      </x:c>
      <x:c r="E93" s="33" t="inlineStr">
        <x:is>
          <x:t xml:space="preserve">Mt 20,28</x:t>
        </x:is>
      </x:c>
      <x:c r="F93" s="33" t="n"/>
      <x:c r="G93" s="33" t="n"/>
      <x:c r="H93" s="34" t="inlineStr">
        <x:is>
          <x:t xml:space="preserve">Abadia da Ressurreição</x:t>
        </x:is>
      </x:c>
      <x:c r="I93" s="34" t="inlineStr">
        <x:is>
          <x:t xml:space="preserve">Antífona de comunhão</x:t>
        </x:is>
      </x:c>
      <x:c r="J93" s="35" t="inlineStr">
        <x:is>
          <x:t xml:space="preserve">abrir partitura</x:t>
        </x:is>
      </x:c>
    </x:row>
    <x:row r="94" s="29" customFormat="1" ht="23.850000381469727" customHeight="1">
      <x:c r="A94" s="42" t="inlineStr">
        <x:is>
          <x:t xml:space="preserve">Mc 10,45</x:t>
        </x:is>
      </x:c>
      <x:c r="B94" s="37" t="inlineStr">
        <x:is>
          <x:t xml:space="preserve">O Filho do Homem veio para dar a sua vida</x:t>
        </x:is>
      </x:c>
      <x:c r="C94" s="37" t="inlineStr">
        <x:is>
          <x:t xml:space="preserve">29. ABC</x:t>
        </x:is>
      </x:c>
      <x:c r="D94" s="36" t="inlineStr">
        <x:is>
          <x:t xml:space="preserve">Sl 32</x:t>
        </x:is>
      </x:c>
      <x:c r="E94" s="36" t="n"/>
      <x:c r="F94" s="36" t="n"/>
      <x:c r="G94" s="36" t="n"/>
      <x:c r="H94" s="37" t="inlineStr">
        <x:is>
          <x:t xml:space="preserve">Abadia da Ressurreição</x:t>
        </x:is>
      </x:c>
      <x:c r="I94" s="37" t="inlineStr">
        <x:is>
          <x:t xml:space="preserve">Antífona de comunhão</x:t>
        </x:is>
      </x:c>
      <x:c r="J94" s="38" t="e">
        <x:f>HYPERLINK("https://drive.google.com/file/d/1pc53WI5Jv460XSSTkliNARjiWWUr7Qgq/view","abrir partitura")</x:f>
        <x:v>HYPERLINK is not implemented. linkLocation=https://drive.google.com/file/d/1pc53WI5Jv460XSSTkliNARjiWWUr7Qgq/view, friendlyName=abrir partitura</x:v>
      </x:c>
    </x:row>
    <x:row r="95" s="29" customFormat="1" ht="15" customHeight="1">
      <x:c r="A95" s="41" t="inlineStr">
        <x:is>
          <x:t xml:space="preserve">Mc 10,46-52</x:t>
        </x:is>
      </x:c>
      <x:c r="B95" s="34" t="inlineStr">
        <x:is>
          <x:t xml:space="preserve">Senhor, abri os meus olhos</x:t>
        </x:is>
      </x:c>
      <x:c r="C95" s="34" t="n"/>
      <x:c r="D95" s="33" t="n"/>
      <x:c r="E95" s="33" t="n"/>
      <x:c r="F95" s="33" t="inlineStr">
        <x:is>
          <x:t xml:space="preserve">Lc 18,35-43</x:t>
        </x:is>
      </x:c>
      <x:c r="G95" s="33" t="n"/>
      <x:c r="H95" s="34" t="inlineStr">
        <x:is>
          <x:t xml:space="preserve">Pe. Weber (volumes) · vol. 16</x:t>
        </x:is>
      </x:c>
      <x:c r="I95" s="34" t="inlineStr">
        <x:is>
          <x:t xml:space="preserve">Canto dos volumes</x:t>
        </x:is>
      </x:c>
      <x:c r="J95" s="35" t="inlineStr">
        <x:is>
          <x:t xml:space="preserve">abrir partitura</x:t>
        </x:is>
      </x:c>
    </x:row>
    <x:row r="96" s="29" customFormat="1" ht="23.850000381469727" customHeight="1">
      <x:c r="A96" s="42" t="inlineStr">
        <x:is>
          <x:t xml:space="preserve">Mc 10,47</x:t>
        </x:is>
      </x:c>
      <x:c r="B96" s="37" t="inlineStr">
        <x:is>
          <x:t xml:space="preserve">Jesus, Filho de Davi</x:t>
        </x:is>
      </x:c>
      <x:c r="C96" s="37" t="inlineStr">
        <x:is>
          <x:t xml:space="preserve">30. B</x:t>
        </x:is>
      </x:c>
      <x:c r="D96" s="36" t="inlineStr">
        <x:is>
          <x:t xml:space="preserve">Sl 129</x:t>
        </x:is>
      </x:c>
      <x:c r="E96" s="39" t="inlineStr">
        <x:is>
          <x:t xml:space="preserve">Mt 20,30</x:t>
        </x:is>
      </x:c>
      <x:c r="F96" s="36" t="inlineStr">
        <x:is>
          <x:t xml:space="preserve">Lc 18,39</x:t>
        </x:is>
      </x:c>
      <x:c r="G96" s="36" t="n"/>
      <x:c r="H96" s="37" t="inlineStr">
        <x:is>
          <x:t xml:space="preserve">Pe. Weber</x:t>
        </x:is>
      </x:c>
      <x:c r="I96" s="37" t="inlineStr">
        <x:is>
          <x:t xml:space="preserve">Canto do Evangelho</x:t>
        </x:is>
      </x:c>
      <x:c r="J96" s="38" t="inlineStr">
        <x:is>
          <x:t xml:space="preserve">abrir partitura</x:t>
        </x:is>
      </x:c>
    </x:row>
    <x:row r="97" s="29" customFormat="1" ht="15" customHeight="1">
      <x:c r="A97" s="41" t="inlineStr">
        <x:is>
          <x:t xml:space="preserve">Mc 10,47-51</x:t>
        </x:is>
      </x:c>
      <x:c r="B97" s="34" t="inlineStr">
        <x:is>
          <x:t xml:space="preserve">Ó Filho de Davi, tende piedade de mim! Senhor, que eu possa ver!</x:t>
        </x:is>
      </x:c>
      <x:c r="C97" s="34" t="inlineStr">
        <x:is>
          <x:t xml:space="preserve">30. B</x:t>
        </x:is>
      </x:c>
      <x:c r="D97" s="33" t="inlineStr">
        <x:is>
          <x:t xml:space="preserve">Sl 145</x:t>
        </x:is>
      </x:c>
      <x:c r="E97" s="33" t="inlineStr">
        <x:is>
          <x:t xml:space="preserve">Mt 20,30-33</x:t>
        </x:is>
      </x:c>
      <x:c r="F97" s="33" t="inlineStr">
        <x:is>
          <x:t xml:space="preserve">Lc 18,38-41</x:t>
        </x:is>
      </x:c>
      <x:c r="G97" s="33" t="n"/>
      <x:c r="H97" s="34" t="inlineStr">
        <x:is>
          <x:t xml:space="preserve">Abadia da Ressurreição</x:t>
        </x:is>
      </x:c>
      <x:c r="I97" s="34" t="inlineStr">
        <x:is>
          <x:t xml:space="preserve">Antífona das oferendas</x:t>
        </x:is>
      </x:c>
      <x:c r="J97" s="35" t="inlineStr">
        <x:is>
          <x:t xml:space="preserve">abrir partitura</x:t>
        </x:is>
      </x:c>
    </x:row>
    <x:row r="98" s="29" customFormat="1" ht="23.850000381469727" customHeight="1">
      <x:c r="A98" s="41" t="inlineStr">
        <x:is>
          <x:t xml:space="preserve">Mc 10,47</x:t>
        </x:is>
      </x:c>
      <x:c r="B98" s="34" t="inlineStr">
        <x:is>
          <x:t xml:space="preserve">Senhor, filho de Davi, tem piedade de mim!</x:t>
        </x:is>
      </x:c>
      <x:c r="C98" s="34" t="n"/>
      <x:c r="D98" s="33" t="n"/>
      <x:c r="E98" s="33" t="inlineStr">
        <x:is>
          <x:t xml:space="preserve">Mt 20,30</x:t>
        </x:is>
      </x:c>
      <x:c r="F98" s="33" t="inlineStr">
        <x:is>
          <x:t xml:space="preserve">Lc 18,38</x:t>
        </x:is>
      </x:c>
      <x:c r="G98" s="33" t="n"/>
      <x:c r="H98" s="34" t="inlineStr">
        <x:is>
          <x:t xml:space="preserve">Pe. Weber (volumes) · vol. 2</x:t>
        </x:is>
      </x:c>
      <x:c r="I98" s="34" t="inlineStr">
        <x:is>
          <x:t xml:space="preserve">Canto dos volumes</x:t>
        </x:is>
      </x:c>
      <x:c r="J98" s="35" t="inlineStr">
        <x:is>
          <x:t xml:space="preserve">abrir partitura</x:t>
        </x:is>
      </x:c>
    </x:row>
    <x:row r="99" s="29" customFormat="1" ht="15" customHeight="1">
      <x:c r="A99" s="42" t="inlineStr">
        <x:is>
          <x:t xml:space="preserve">Mc 11,23-24</x:t>
        </x:is>
      </x:c>
      <x:c r="B99" s="37" t="inlineStr">
        <x:is>
          <x:t xml:space="preserve">Em verdade eu vos digo: o que pedirdes em oração</x:t>
        </x:is>
      </x:c>
      <x:c r="C99" s="37" t="inlineStr">
        <x:is>
          <x:t xml:space="preserve">9. ABC</x:t>
        </x:is>
      </x:c>
      <x:c r="D99" s="36" t="inlineStr">
        <x:is>
          <x:t xml:space="preserve">Sl 16</x:t>
        </x:is>
      </x:c>
      <x:c r="E99" s="36" t="n"/>
      <x:c r="F99" s="36" t="n"/>
      <x:c r="G99" s="36" t="n"/>
      <x:c r="H99" s="37" t="inlineStr">
        <x:is>
          <x:t xml:space="preserve">Abadia da Ressurreição</x:t>
        </x:is>
      </x:c>
      <x:c r="I99" s="37" t="inlineStr">
        <x:is>
          <x:t xml:space="preserve">Antífona de comunhão</x:t>
        </x:is>
      </x:c>
      <x:c r="J99" s="38" t="e">
        <x:f>HYPERLINK("https://drive.google.com/file/d/1lUv8tJIHl_8ca4A3ZC-BXXUA_CwP5I9i/view","abrir partitura")</x:f>
        <x:v>HYPERLINK is not implemented. linkLocation=https://drive.google.com/file/d/1lUv8tJIHl_8ca4A3ZC-BXXUA_CwP5I9i/view, friendlyName=abrir partitura</x:v>
      </x:c>
    </x:row>
    <x:row r="100" s="29" customFormat="1" ht="23.850000381469727" customHeight="1">
      <x:c r="A100" s="41" t="inlineStr">
        <x:is>
          <x:t xml:space="preserve">Mc 11,23-24</x:t>
        </x:is>
      </x:c>
      <x:c r="B100" s="34" t="inlineStr">
        <x:is>
          <x:t xml:space="preserve">Em verdade eu vos digo: o que pedirdes</x:t>
        </x:is>
      </x:c>
      <x:c r="C100" s="34" t="inlineStr">
        <x:is>
          <x:t xml:space="preserve">33. ABC</x:t>
        </x:is>
      </x:c>
      <x:c r="D100" s="33" t="inlineStr">
        <x:is>
          <x:t xml:space="preserve">Sl 72</x:t>
        </x:is>
      </x:c>
      <x:c r="E100" s="33" t="n"/>
      <x:c r="F100" s="33" t="n"/>
      <x:c r="G100" s="33" t="n"/>
      <x:c r="H100" s="34" t="inlineStr">
        <x:is>
          <x:t xml:space="preserve">Abadia da Ressurreição</x:t>
        </x:is>
      </x:c>
      <x:c r="I100" s="34" t="inlineStr">
        <x:is>
          <x:t xml:space="preserve">Antífona de comunhão</x:t>
        </x:is>
      </x:c>
      <x:c r="J100" s="35" t="e">
        <x:f>HYPERLINK("https://drive.google.com/file/d/17_ecGlIC6M9HFsVO2oMlCk1aWYlvZnCv/view","abrir partitura")</x:f>
        <x:v>HYPERLINK is not implemented. linkLocation=https://drive.google.com/file/d/17_ecGlIC6M9HFsVO2oMlCk1aWYlvZnCv/view, friendlyName=abrir partitura</x:v>
      </x:c>
    </x:row>
    <x:row r="101" s="29" customFormat="1" ht="15" customHeight="1">
      <x:c r="A101" s="42" t="inlineStr">
        <x:is>
          <x:t xml:space="preserve">Mc 12,1-12</x:t>
        </x:is>
      </x:c>
      <x:c r="B101" s="37" t="inlineStr">
        <x:is>
          <x:t xml:space="preserve">Um homem plantou uma vinha</x:t>
        </x:is>
      </x:c>
      <x:c r="C101" s="37" t="n"/>
      <x:c r="D101" s="36" t="n"/>
      <x:c r="E101" s="36" t="inlineStr">
        <x:is>
          <x:t xml:space="preserve">Mt 21,33-46</x:t>
        </x:is>
      </x:c>
      <x:c r="F101" s="36" t="inlineStr">
        <x:is>
          <x:t xml:space="preserve">Lc 20,9-19</x:t>
        </x:is>
      </x:c>
      <x:c r="G101" s="36" t="n"/>
      <x:c r="H101" s="37" t="inlineStr">
        <x:is>
          <x:t xml:space="preserve">Pe. Weber (volumes) · vol. 1</x:t>
        </x:is>
      </x:c>
      <x:c r="I101" s="37" t="inlineStr">
        <x:is>
          <x:t xml:space="preserve">Canto dos volumes</x:t>
        </x:is>
      </x:c>
      <x:c r="J101" s="38" t="inlineStr">
        <x:is>
          <x:t xml:space="preserve">abrir partitura</x:t>
        </x:is>
      </x:c>
    </x:row>
    <x:row r="102" s="29" customFormat="1" ht="15" customHeight="1">
      <x:c r="A102" s="41" t="inlineStr">
        <x:is>
          <x:t xml:space="preserve">Mc 12,9b</x:t>
        </x:is>
      </x:c>
      <x:c r="B102" s="34" t="inlineStr">
        <x:is>
          <x:t xml:space="preserve">O dono arrendará</x:t>
        </x:is>
      </x:c>
      <x:c r="C102" s="34" t="inlineStr">
        <x:is>
          <x:t xml:space="preserve">27. A</x:t>
        </x:is>
      </x:c>
      <x:c r="D102" s="33" t="inlineStr">
        <x:is>
          <x:t xml:space="preserve">Sl 79</x:t>
        </x:is>
      </x:c>
      <x:c r="E102" s="33" t="inlineStr">
        <x:is>
          <x:t xml:space="preserve">Mt 21,41</x:t>
        </x:is>
      </x:c>
      <x:c r="F102" s="33" t="inlineStr">
        <x:is>
          <x:t xml:space="preserve">Lc 20,16</x:t>
        </x:is>
      </x:c>
      <x:c r="G102" s="33" t="n"/>
      <x:c r="H102" s="34" t="inlineStr">
        <x:is>
          <x:t xml:space="preserve">Pe. Weber</x:t>
        </x:is>
      </x:c>
      <x:c r="I102" s="34" t="inlineStr">
        <x:is>
          <x:t xml:space="preserve">Canto do Evangelho</x:t>
        </x:is>
      </x:c>
      <x:c r="J102" s="35" t="inlineStr">
        <x:is>
          <x:t xml:space="preserve">abrir partitura</x:t>
        </x:is>
      </x:c>
    </x:row>
    <x:row r="103" s="29" customFormat="1" ht="23.850000381469727" customHeight="1">
      <x:c r="A103" s="42" t="inlineStr">
        <x:is>
          <x:t xml:space="preserve">Mc 12,9</x:t>
        </x:is>
      </x:c>
      <x:c r="B103" s="37" t="inlineStr">
        <x:is>
          <x:t xml:space="preserve">Fará perecer os maus com rigor e arrendará sua vinha</x:t>
        </x:is>
      </x:c>
      <x:c r="C103" s="37" t="inlineStr">
        <x:is>
          <x:t xml:space="preserve">27. A</x:t>
        </x:is>
      </x:c>
      <x:c r="D103" s="36" t="inlineStr">
        <x:is>
          <x:t xml:space="preserve">Sl 117</x:t>
        </x:is>
      </x:c>
      <x:c r="E103" s="36" t="inlineStr">
        <x:is>
          <x:t xml:space="preserve">Mt 21,41</x:t>
        </x:is>
      </x:c>
      <x:c r="F103" s="36" t="inlineStr">
        <x:is>
          <x:t xml:space="preserve">Lc 20,16</x:t>
        </x:is>
      </x:c>
      <x:c r="G103" s="36" t="n"/>
      <x:c r="H103" s="37" t="inlineStr">
        <x:is>
          <x:t xml:space="preserve">Abadia da Ressurreição</x:t>
        </x:is>
      </x:c>
      <x:c r="I103" s="37" t="inlineStr">
        <x:is>
          <x:t xml:space="preserve">Antífona das oferendas</x:t>
        </x:is>
      </x:c>
      <x:c r="J103" s="38" t="inlineStr">
        <x:is>
          <x:t xml:space="preserve">abrir partitura</x:t>
        </x:is>
      </x:c>
    </x:row>
    <x:row r="104" s="29" customFormat="1" ht="23.850000381469727" customHeight="1">
      <x:c r="A104" s="41" t="inlineStr">
        <x:is>
          <x:t xml:space="preserve">Mc 12,17</x:t>
        </x:is>
      </x:c>
      <x:c r="B104" s="34" t="inlineStr">
        <x:is>
          <x:t xml:space="preserve">Dai a César o que é de César</x:t>
        </x:is>
      </x:c>
      <x:c r="C104" s="34" t="inlineStr">
        <x:is>
          <x:t xml:space="preserve">29. A</x:t>
        </x:is>
      </x:c>
      <x:c r="D104" s="33" t="inlineStr">
        <x:is>
          <x:t xml:space="preserve">Sl 95</x:t>
        </x:is>
      </x:c>
      <x:c r="E104" s="33" t="inlineStr">
        <x:is>
          <x:t xml:space="preserve">Mt 22,21</x:t>
        </x:is>
      </x:c>
      <x:c r="F104" s="33" t="inlineStr">
        <x:is>
          <x:t xml:space="preserve">Lc 20,25</x:t>
        </x:is>
      </x:c>
      <x:c r="G104" s="33" t="n"/>
      <x:c r="H104" s="34" t="inlineStr">
        <x:is>
          <x:t xml:space="preserve">Pe. Weber</x:t>
        </x:is>
      </x:c>
      <x:c r="I104" s="34" t="inlineStr">
        <x:is>
          <x:t xml:space="preserve">Canto do Evangelho</x:t>
        </x:is>
      </x:c>
      <x:c r="J104" s="35" t="inlineStr">
        <x:is>
          <x:t xml:space="preserve">abrir partitura</x:t>
        </x:is>
      </x:c>
    </x:row>
    <x:row r="105" s="29" customFormat="1" ht="15" customHeight="1">
      <x:c r="A105" s="42" t="inlineStr">
        <x:is>
          <x:t xml:space="preserve">Mc 12,17</x:t>
        </x:is>
      </x:c>
      <x:c r="B105" s="37" t="inlineStr">
        <x:is>
          <x:t xml:space="preserve">Dai a César o que é de César</x:t>
        </x:is>
      </x:c>
      <x:c r="C105" s="37" t="inlineStr">
        <x:is>
          <x:t xml:space="preserve">29. A</x:t>
        </x:is>
      </x:c>
      <x:c r="D105" s="36" t="inlineStr">
        <x:is>
          <x:t xml:space="preserve">Sl 145</x:t>
        </x:is>
      </x:c>
      <x:c r="E105" s="36" t="inlineStr">
        <x:is>
          <x:t xml:space="preserve">Mt 22,21</x:t>
        </x:is>
      </x:c>
      <x:c r="F105" s="36" t="inlineStr">
        <x:is>
          <x:t xml:space="preserve">Lc 20,25</x:t>
        </x:is>
      </x:c>
      <x:c r="G105" s="36" t="n"/>
      <x:c r="H105" s="37" t="inlineStr">
        <x:is>
          <x:t xml:space="preserve">Abadia da Ressurreição</x:t>
        </x:is>
      </x:c>
      <x:c r="I105" s="37" t="inlineStr">
        <x:is>
          <x:t xml:space="preserve">Antífona das oferendas</x:t>
        </x:is>
      </x:c>
      <x:c r="J105" s="38" t="inlineStr">
        <x:is>
          <x:t xml:space="preserve">abrir partitura</x:t>
        </x:is>
      </x:c>
    </x:row>
    <x:row r="106" s="29" customFormat="1" ht="23.850000381469727" customHeight="1">
      <x:c r="A106" s="41" t="inlineStr">
        <x:is>
          <x:t xml:space="preserve">Mc 12,27</x:t>
        </x:is>
      </x:c>
      <x:c r="B106" s="34" t="inlineStr">
        <x:is>
          <x:t xml:space="preserve">O Senhor é o Deus dos vivos</x:t>
        </x:is>
      </x:c>
      <x:c r="C106" s="34" t="inlineStr">
        <x:is>
          <x:t xml:space="preserve">32. C</x:t>
        </x:is>
      </x:c>
      <x:c r="D106" s="33" t="inlineStr">
        <x:is>
          <x:t xml:space="preserve">Sl 26</x:t>
        </x:is>
      </x:c>
      <x:c r="E106" s="33" t="inlineStr">
        <x:is>
          <x:t xml:space="preserve">Mt 22,32</x:t>
        </x:is>
      </x:c>
      <x:c r="F106" s="33" t="inlineStr">
        <x:is>
          <x:t xml:space="preserve">Lc 20,38</x:t>
        </x:is>
      </x:c>
      <x:c r="G106" s="33" t="n"/>
      <x:c r="H106" s="34" t="inlineStr">
        <x:is>
          <x:t xml:space="preserve">Pe. Weber</x:t>
        </x:is>
      </x:c>
      <x:c r="I106" s="34" t="inlineStr">
        <x:is>
          <x:t xml:space="preserve">Canto do Evangelho</x:t>
        </x:is>
      </x:c>
      <x:c r="J106" s="35" t="inlineStr">
        <x:is>
          <x:t xml:space="preserve">abrir partitura</x:t>
        </x:is>
      </x:c>
    </x:row>
    <x:row r="107" s="29" customFormat="1" ht="23.850000381469727" customHeight="1">
      <x:c r="A107" s="41" t="inlineStr">
        <x:is>
          <x:t xml:space="preserve">Mc 12,28-31</x:t>
        </x:is>
      </x:c>
      <x:c r="B107" s="34" t="inlineStr">
        <x:is>
          <x:t xml:space="preserve">O maior mandamento</x:t>
        </x:is>
      </x:c>
      <x:c r="C107" s="34" t="n"/>
      <x:c r="D107" s="33" t="n"/>
      <x:c r="E107" s="33" t="n"/>
      <x:c r="F107" s="33" t="n"/>
      <x:c r="G107" s="33" t="n"/>
      <x:c r="H107" s="34" t="inlineStr">
        <x:is>
          <x:t xml:space="preserve">Pe. Weber (volumes) · vol. 2</x:t>
        </x:is>
      </x:c>
      <x:c r="I107" s="34" t="inlineStr">
        <x:is>
          <x:t xml:space="preserve">Canto dos volumes</x:t>
        </x:is>
      </x:c>
      <x:c r="J107" s="35" t="inlineStr">
        <x:is>
          <x:t xml:space="preserve">abrir partitura</x:t>
        </x:is>
      </x:c>
    </x:row>
    <x:row r="108" s="29" customFormat="1" ht="23.850000381469727" customHeight="1">
      <x:c r="A108" s="42" t="inlineStr">
        <x:is>
          <x:t xml:space="preserve">Mc 12,29</x:t>
        </x:is>
      </x:c>
      <x:c r="B108" s="37" t="inlineStr">
        <x:is>
          <x:t xml:space="preserve">Shemá, Israel - Escuta, Israel</x:t>
        </x:is>
      </x:c>
      <x:c r="C108" s="37" t="n"/>
      <x:c r="D108" s="36" t="n"/>
      <x:c r="E108" s="36" t="n"/>
      <x:c r="F108" s="36" t="n"/>
      <x:c r="G108" s="36" t="n"/>
      <x:c r="H108" s="37" t="inlineStr">
        <x:is>
          <x:t xml:space="preserve">Pe. Weber (volumes) · vol. 28</x:t>
        </x:is>
      </x:c>
      <x:c r="I108" s="37" t="inlineStr">
        <x:is>
          <x:t xml:space="preserve">Canto dos volumes</x:t>
        </x:is>
      </x:c>
      <x:c r="J108" s="38" t="inlineStr">
        <x:is>
          <x:t xml:space="preserve">abrir partitura</x:t>
        </x:is>
      </x:c>
    </x:row>
    <x:row r="109" s="29" customFormat="1" ht="15" customHeight="1">
      <x:c r="A109" s="41" t="inlineStr">
        <x:is>
          <x:t xml:space="preserve">Mc 12,29</x:t>
        </x:is>
      </x:c>
      <x:c r="B109" s="34" t="inlineStr">
        <x:is>
          <x:t xml:space="preserve">Único Deus, um só Senhor</x:t>
        </x:is>
      </x:c>
      <x:c r="C109" s="34" t="n"/>
      <x:c r="D109" s="33" t="n"/>
      <x:c r="E109" s="33" t="n"/>
      <x:c r="F109" s="33" t="n"/>
      <x:c r="G109" s="33" t="n"/>
      <x:c r="H109" s="34" t="inlineStr">
        <x:is>
          <x:t xml:space="preserve">Pe. Weber (volumes) · vol. 2</x:t>
        </x:is>
      </x:c>
      <x:c r="I109" s="34" t="inlineStr">
        <x:is>
          <x:t xml:space="preserve">Canto dos volumes</x:t>
        </x:is>
      </x:c>
      <x:c r="J109" s="35" t="inlineStr">
        <x:is>
          <x:t xml:space="preserve">abrir partitura</x:t>
        </x:is>
      </x:c>
    </x:row>
    <x:row r="110" s="29" customFormat="1" ht="15" customHeight="1">
      <x:c r="A110" s="41" t="inlineStr">
        <x:is>
          <x:t xml:space="preserve">Mc 12,30</x:t>
        </x:is>
      </x:c>
      <x:c r="B110" s="34" t="inlineStr">
        <x:is>
          <x:t xml:space="preserve">Amarás o Senhor o teu Deus</x:t>
        </x:is>
      </x:c>
      <x:c r="C110" s="34" t="inlineStr">
        <x:is>
          <x:t xml:space="preserve">30. A</x:t>
        </x:is>
      </x:c>
      <x:c r="D110" s="33" t="inlineStr">
        <x:is>
          <x:t xml:space="preserve">Sl 17</x:t>
        </x:is>
      </x:c>
      <x:c r="E110" s="33" t="inlineStr">
        <x:is>
          <x:t xml:space="preserve">Mt 22,37</x:t>
        </x:is>
      </x:c>
      <x:c r="F110" s="33" t="inlineStr">
        <x:is>
          <x:t xml:space="preserve">Lc 10,27</x:t>
        </x:is>
      </x:c>
      <x:c r="G110" s="33" t="n"/>
      <x:c r="H110" s="34" t="inlineStr">
        <x:is>
          <x:t xml:space="preserve">Pe. Weber</x:t>
        </x:is>
      </x:c>
      <x:c r="I110" s="34" t="inlineStr">
        <x:is>
          <x:t xml:space="preserve">Canto do Evangelho</x:t>
        </x:is>
      </x:c>
      <x:c r="J110" s="35" t="inlineStr">
        <x:is>
          <x:t xml:space="preserve">abrir partitura</x:t>
        </x:is>
      </x:c>
    </x:row>
    <x:row r="111" s="29" customFormat="1" ht="23.850000381469727" customHeight="1">
      <x:c r="A111" s="42" t="inlineStr">
        <x:is>
          <x:t xml:space="preserve">Mc 12,30</x:t>
        </x:is>
      </x:c>
      <x:c r="B111" s="37" t="inlineStr">
        <x:is>
          <x:t xml:space="preserve">Amarás o Senhor o teu Deus</x:t>
        </x:is>
      </x:c>
      <x:c r="C111" s="37" t="inlineStr">
        <x:is>
          <x:t xml:space="preserve">31. B</x:t>
        </x:is>
      </x:c>
      <x:c r="D111" s="36" t="inlineStr">
        <x:is>
          <x:t xml:space="preserve">Sl 17</x:t>
        </x:is>
      </x:c>
      <x:c r="E111" s="36" t="inlineStr">
        <x:is>
          <x:t xml:space="preserve">Mt 22,37</x:t>
        </x:is>
      </x:c>
      <x:c r="F111" s="36" t="inlineStr">
        <x:is>
          <x:t xml:space="preserve">Lc 10,27</x:t>
        </x:is>
      </x:c>
      <x:c r="G111" s="36" t="n"/>
      <x:c r="H111" s="37" t="inlineStr">
        <x:is>
          <x:t xml:space="preserve">Pe. Weber</x:t>
        </x:is>
      </x:c>
      <x:c r="I111" s="37" t="inlineStr">
        <x:is>
          <x:t xml:space="preserve">Canto do Evangelho</x:t>
        </x:is>
      </x:c>
      <x:c r="J111" s="38" t="inlineStr">
        <x:is>
          <x:t xml:space="preserve">abrir partitura</x:t>
        </x:is>
      </x:c>
    </x:row>
    <x:row r="112" s="29" customFormat="1" ht="23.850000381469727" customHeight="1">
      <x:c r="A112" s="41" t="inlineStr">
        <x:is>
          <x:t xml:space="preserve">Mc 12,30</x:t>
        </x:is>
      </x:c>
      <x:c r="B112" s="34" t="inlineStr">
        <x:is>
          <x:t xml:space="preserve">É este o maior mandamento: Amarás o Senhor teu Deus</x:t>
        </x:is>
      </x:c>
      <x:c r="C112" s="34" t="inlineStr">
        <x:is>
          <x:t xml:space="preserve">30. A</x:t>
        </x:is>
      </x:c>
      <x:c r="D112" s="33" t="inlineStr">
        <x:is>
          <x:t xml:space="preserve">Sl 102</x:t>
        </x:is>
      </x:c>
      <x:c r="E112" s="33" t="inlineStr">
        <x:is>
          <x:t xml:space="preserve">Mt 22,37-38</x:t>
        </x:is>
      </x:c>
      <x:c r="F112" s="33" t="inlineStr">
        <x:is>
          <x:t xml:space="preserve">Lc 10,27</x:t>
        </x:is>
      </x:c>
      <x:c r="G112" s="33" t="n"/>
      <x:c r="H112" s="34" t="inlineStr">
        <x:is>
          <x:t xml:space="preserve">Abadia da Ressurreição</x:t>
        </x:is>
      </x:c>
      <x:c r="I112" s="34" t="inlineStr">
        <x:is>
          <x:t xml:space="preserve">Antífona das oferendas</x:t>
        </x:is>
      </x:c>
      <x:c r="J112" s="35" t="inlineStr">
        <x:is>
          <x:t xml:space="preserve">abrir partitura</x:t>
        </x:is>
      </x:c>
    </x:row>
    <x:row r="113" s="29" customFormat="1" ht="15" customHeight="1">
      <x:c r="A113" s="42" t="inlineStr">
        <x:is>
          <x:t xml:space="preserve">Mc 12,33</x:t>
        </x:is>
      </x:c>
      <x:c r="B113" s="37" t="inlineStr">
        <x:is>
          <x:t xml:space="preserve">Amar o próximo como a si mesmo vale mais que qualquer sacrifício</x:t>
        </x:is>
      </x:c>
      <x:c r="C113" s="37" t="inlineStr">
        <x:is>
          <x:t xml:space="preserve">31. B</x:t>
        </x:is>
      </x:c>
      <x:c r="D113" s="36" t="inlineStr">
        <x:is>
          <x:t xml:space="preserve">Sl 118</x:t>
        </x:is>
      </x:c>
      <x:c r="E113" s="36" t="n"/>
      <x:c r="F113" s="36" t="n"/>
      <x:c r="G113" s="36" t="n"/>
      <x:c r="H113" s="37" t="inlineStr">
        <x:is>
          <x:t xml:space="preserve">Abadia da Ressurreição</x:t>
        </x:is>
      </x:c>
      <x:c r="I113" s="37" t="inlineStr">
        <x:is>
          <x:t xml:space="preserve">Antífona das oferendas</x:t>
        </x:is>
      </x:c>
      <x:c r="J113" s="38" t="inlineStr">
        <x:is>
          <x:t xml:space="preserve">abrir partitura</x:t>
        </x:is>
      </x:c>
    </x:row>
    <x:row r="114" s="29" customFormat="1" ht="23.850000381469727" customHeight="1">
      <x:c r="A114" s="41" t="inlineStr">
        <x:is>
          <x:t xml:space="preserve">Mc 12,43</x:t>
        </x:is>
      </x:c>
      <x:c r="B114" s="34" t="inlineStr">
        <x:is>
          <x:t xml:space="preserve">Eu vos digo que a viúva</x:t>
        </x:is>
      </x:c>
      <x:c r="C114" s="34" t="inlineStr">
        <x:is>
          <x:t xml:space="preserve">32. B</x:t>
        </x:is>
      </x:c>
      <x:c r="D114" s="33" t="inlineStr">
        <x:is>
          <x:t xml:space="preserve">Sl 145</x:t>
        </x:is>
      </x:c>
      <x:c r="E114" s="33" t="n"/>
      <x:c r="F114" s="33" t="inlineStr">
        <x:is>
          <x:t xml:space="preserve">Lc 21,3</x:t>
        </x:is>
      </x:c>
      <x:c r="G114" s="33" t="n"/>
      <x:c r="H114" s="34" t="inlineStr">
        <x:is>
          <x:t xml:space="preserve">Pe. Weber</x:t>
        </x:is>
      </x:c>
      <x:c r="I114" s="34" t="inlineStr">
        <x:is>
          <x:t xml:space="preserve">Canto do Evangelho</x:t>
        </x:is>
      </x:c>
      <x:c r="J114" s="35" t="inlineStr">
        <x:is>
          <x:t xml:space="preserve">abrir partitura</x:t>
        </x:is>
      </x:c>
    </x:row>
    <x:row r="115" s="29" customFormat="1" ht="23.850000381469727" customHeight="1">
      <x:c r="A115" s="42" t="inlineStr">
        <x:is>
          <x:t xml:space="preserve">Mc 12,43-44</x:t>
        </x:is>
      </x:c>
      <x:c r="B115" s="37" t="inlineStr">
        <x:is>
          <x:t xml:space="preserve">Esta viúva ofereceu ao Senhor tudo o que tinha</x:t>
        </x:is>
      </x:c>
      <x:c r="C115" s="37" t="inlineStr">
        <x:is>
          <x:t xml:space="preserve">32. B</x:t>
        </x:is>
      </x:c>
      <x:c r="D115" s="36" t="inlineStr">
        <x:is>
          <x:t xml:space="preserve">Sl 139</x:t>
        </x:is>
      </x:c>
      <x:c r="E115" s="36" t="n"/>
      <x:c r="F115" s="36" t="inlineStr">
        <x:is>
          <x:t xml:space="preserve">Lc 21,3-4</x:t>
        </x:is>
      </x:c>
      <x:c r="G115" s="36" t="n"/>
      <x:c r="H115" s="37" t="inlineStr">
        <x:is>
          <x:t xml:space="preserve">Abadia da Ressurreição</x:t>
        </x:is>
      </x:c>
      <x:c r="I115" s="37" t="inlineStr">
        <x:is>
          <x:t xml:space="preserve">Antífona das oferendas</x:t>
        </x:is>
      </x:c>
      <x:c r="J115" s="38" t="inlineStr">
        <x:is>
          <x:t xml:space="preserve">abrir partitura</x:t>
        </x:is>
      </x:c>
    </x:row>
    <x:row r="116" s="29" customFormat="1" ht="23.850000381469727" customHeight="1">
      <x:c r="A116" s="41" t="inlineStr">
        <x:is>
          <x:t xml:space="preserve">Mc 13,9</x:t>
        </x:is>
      </x:c>
      <x:c r="B116" s="34" t="inlineStr">
        <x:is>
          <x:t xml:space="preserve">Haverão de perseguir-vos por causa do meu nome</x:t>
        </x:is>
      </x:c>
      <x:c r="C116" s="34" t="inlineStr">
        <x:is>
          <x:t xml:space="preserve">33. C</x:t>
        </x:is>
      </x:c>
      <x:c r="D116" s="33" t="inlineStr">
        <x:is>
          <x:t xml:space="preserve">Sl 55</x:t>
        </x:is>
      </x:c>
      <x:c r="E116" s="33" t="inlineStr">
        <x:is>
          <x:t xml:space="preserve">Mt 10,18</x:t>
        </x:is>
      </x:c>
      <x:c r="F116" s="33" t="inlineStr">
        <x:is>
          <x:t xml:space="preserve">Lc 21,12-13</x:t>
        </x:is>
      </x:c>
      <x:c r="G116" s="33" t="n"/>
      <x:c r="H116" s="34" t="inlineStr">
        <x:is>
          <x:t xml:space="preserve">Abadia da Ressurreição</x:t>
        </x:is>
      </x:c>
      <x:c r="I116" s="34" t="inlineStr">
        <x:is>
          <x:t xml:space="preserve">Antífona das oferendas</x:t>
        </x:is>
      </x:c>
      <x:c r="J116" s="35" t="inlineStr">
        <x:is>
          <x:t xml:space="preserve">abrir partitura</x:t>
        </x:is>
      </x:c>
    </x:row>
    <x:row r="117" s="29" customFormat="1" ht="23.850000381469727" customHeight="1">
      <x:c r="A117" s="42" t="inlineStr">
        <x:is>
          <x:t xml:space="preserve">Mc 13,11-13</x:t>
        </x:is>
      </x:c>
      <x:c r="B117" s="37" t="inlineStr">
        <x:is>
          <x:t xml:space="preserve">O meu Espírito conduz</x:t>
        </x:is>
      </x:c>
      <x:c r="C117" s="37" t="n"/>
      <x:c r="D117" s="36" t="n"/>
      <x:c r="E117" s="36" t="inlineStr">
        <x:is>
          <x:t xml:space="preserve">Mt 10,19-22</x:t>
        </x:is>
      </x:c>
      <x:c r="F117" s="36" t="n"/>
      <x:c r="G117" s="36" t="n"/>
      <x:c r="H117" s="37" t="inlineStr">
        <x:is>
          <x:t xml:space="preserve">Pe. Weber (volumes) · vol. 29</x:t>
        </x:is>
      </x:c>
      <x:c r="I117" s="37" t="inlineStr">
        <x:is>
          <x:t xml:space="preserve">Canto dos volumes</x:t>
        </x:is>
      </x:c>
      <x:c r="J117" s="38" t="inlineStr">
        <x:is>
          <x:t xml:space="preserve">abrir partitura</x:t>
        </x:is>
      </x:c>
    </x:row>
    <x:row r="118" s="29" customFormat="1" ht="15" customHeight="1">
      <x:c r="A118" s="41" t="inlineStr">
        <x:is>
          <x:t xml:space="preserve">Mc 13,13</x:t>
        </x:is>
      </x:c>
      <x:c r="B118" s="34" t="inlineStr">
        <x:is>
          <x:t xml:space="preserve">Nenhum dos cabelos</x:t>
        </x:is>
      </x:c>
      <x:c r="C118" s="34" t="inlineStr">
        <x:is>
          <x:t xml:space="preserve">33. C</x:t>
        </x:is>
      </x:c>
      <x:c r="D118" s="33" t="inlineStr">
        <x:is>
          <x:t xml:space="preserve">Sl 26</x:t>
        </x:is>
      </x:c>
      <x:c r="E118" s="33" t="inlineStr">
        <x:is>
          <x:t xml:space="preserve">Mt 24,13</x:t>
        </x:is>
      </x:c>
      <x:c r="F118" s="33" t="inlineStr">
        <x:is>
          <x:t xml:space="preserve">Lc 21,18</x:t>
        </x:is>
      </x:c>
      <x:c r="G118" s="33" t="n"/>
      <x:c r="H118" s="34" t="inlineStr">
        <x:is>
          <x:t xml:space="preserve">Pe. Weber</x:t>
        </x:is>
      </x:c>
      <x:c r="I118" s="34" t="inlineStr">
        <x:is>
          <x:t xml:space="preserve">Canto do Evangelho</x:t>
        </x:is>
      </x:c>
      <x:c r="J118" s="35" t="inlineStr">
        <x:is>
          <x:t xml:space="preserve">abrir partitura</x:t>
        </x:is>
      </x:c>
    </x:row>
    <x:row r="119" s="29" customFormat="1" ht="23.850000381469727" customHeight="1">
      <x:c r="A119" s="42" t="inlineStr">
        <x:is>
          <x:t xml:space="preserve">Mc 13,31</x:t>
        </x:is>
      </x:c>
      <x:c r="B119" s="37" t="inlineStr">
        <x:is>
          <x:t xml:space="preserve">O céu e a terra passarão</x:t>
        </x:is>
      </x:c>
      <x:c r="C119" s="37" t="inlineStr">
        <x:is>
          <x:t xml:space="preserve">33. B</x:t>
        </x:is>
      </x:c>
      <x:c r="D119" s="36" t="inlineStr">
        <x:is>
          <x:t xml:space="preserve">Sl 18B</x:t>
        </x:is>
      </x:c>
      <x:c r="E119" s="40" t="inlineStr">
        <x:is>
          <x:t xml:space="preserve">Mt 24,33</x:t>
        </x:is>
      </x:c>
      <x:c r="F119" s="36" t="inlineStr">
        <x:is>
          <x:t xml:space="preserve">Lc 21,33</x:t>
        </x:is>
      </x:c>
      <x:c r="G119" s="36" t="n"/>
      <x:c r="H119" s="37" t="inlineStr">
        <x:is>
          <x:t xml:space="preserve">Pe. Weber</x:t>
        </x:is>
      </x:c>
      <x:c r="I119" s="37" t="inlineStr">
        <x:is>
          <x:t xml:space="preserve">Canto do Evangelho</x:t>
        </x:is>
      </x:c>
      <x:c r="J119" s="38" t="inlineStr">
        <x:is>
          <x:t xml:space="preserve">abrir partitura</x:t>
        </x:is>
      </x:c>
    </x:row>
    <x:row r="120">
      <x:c r="A120" s="41" t="inlineStr">
        <x:is>
          <x:t xml:space="preserve">Mc 13,31</x:t>
        </x:is>
      </x:c>
      <x:c r="B120" s="34" t="inlineStr">
        <x:is>
          <x:t xml:space="preserve">O céu e a terra passarão, porém jamais minhas palavras passarão</x:t>
        </x:is>
      </x:c>
      <x:c r="C120" s="34" t="inlineStr">
        <x:is>
          <x:t xml:space="preserve">33. B</x:t>
        </x:is>
      </x:c>
      <x:c r="D120" s="33" t="inlineStr">
        <x:is>
          <x:t xml:space="preserve">AT 27</x:t>
        </x:is>
      </x:c>
      <x:c r="E120" s="33" t="inlineStr">
        <x:is>
          <x:t xml:space="preserve">Mt 24,35</x:t>
        </x:is>
      </x:c>
      <x:c r="F120" s="33" t="inlineStr">
        <x:is>
          <x:t xml:space="preserve">Lc 21,33</x:t>
        </x:is>
      </x:c>
      <x:c r="G120" s="33" t="n"/>
      <x:c r="H120" s="34" t="inlineStr">
        <x:is>
          <x:t xml:space="preserve">Abadia da Ressurreição</x:t>
        </x:is>
      </x:c>
      <x:c r="I120" s="34" t="inlineStr">
        <x:is>
          <x:t xml:space="preserve">Antífona das oferendas</x:t>
        </x:is>
      </x:c>
      <x:c r="J120" s="35" t="inlineStr">
        <x:is>
          <x:t xml:space="preserve">abrir partitura</x:t>
        </x:is>
      </x:c>
    </x:row>
    <x:row r="121" s="29" customFormat="1" ht="15" customHeight="1">
      <x:c r="A121" s="42" t="inlineStr">
        <x:is>
          <x:t xml:space="preserve">Mc 13,31</x:t>
        </x:is>
      </x:c>
      <x:c r="B121" s="37" t="inlineStr">
        <x:is>
          <x:t xml:space="preserve">O céu e a terra passarão, mas minhas palavras, não!</x:t>
        </x:is>
      </x:c>
      <x:c r="C121" s="37" t="n"/>
      <x:c r="D121" s="36" t="n"/>
      <x:c r="E121" s="36" t="inlineStr">
        <x:is>
          <x:t xml:space="preserve">Mt 24,35</x:t>
        </x:is>
      </x:c>
      <x:c r="F121" s="36" t="inlineStr">
        <x:is>
          <x:t xml:space="preserve">Lc 21,33</x:t>
        </x:is>
      </x:c>
      <x:c r="G121" s="36" t="n"/>
      <x:c r="H121" s="37" t="inlineStr">
        <x:is>
          <x:t xml:space="preserve">Pe. Weber (volumes) · vol. 3</x:t>
        </x:is>
      </x:c>
      <x:c r="I121" s="37" t="inlineStr">
        <x:is>
          <x:t xml:space="preserve">Canto dos volumes</x:t>
        </x:is>
      </x:c>
      <x:c r="J121" s="38" t="inlineStr">
        <x:is>
          <x:t xml:space="preserve">abrir partitura</x:t>
        </x:is>
      </x:c>
    </x:row>
    <x:row r="122">
      <x:c r="A122" s="41" t="inlineStr">
        <x:is>
          <x:t xml:space="preserve">Mc 13,31</x:t>
        </x:is>
      </x:c>
      <x:c r="B122" s="34" t="inlineStr">
        <x:is>
          <x:t xml:space="preserve">O céu e a terra passarão; mas minhas palavras não passarão</x:t>
        </x:is>
      </x:c>
      <x:c r="C122" s="34" t="n"/>
      <x:c r="D122" s="33" t="n"/>
      <x:c r="E122" s="33" t="n"/>
      <x:c r="F122" s="33" t="n"/>
      <x:c r="G122" s="33" t="n"/>
      <x:c r="H122" s="34" t="inlineStr">
        <x:is>
          <x:t xml:space="preserve">Pe. Weber (volumes) · vol. 2</x:t>
        </x:is>
      </x:c>
      <x:c r="I122" s="34" t="inlineStr">
        <x:is>
          <x:t xml:space="preserve">Canto dos volumes</x:t>
        </x:is>
      </x:c>
      <x:c r="J122" s="35" t="inlineStr">
        <x:is>
          <x:t xml:space="preserve">abrir partitura</x:t>
        </x:is>
      </x:c>
    </x:row>
    <x:row r="123">
      <x:c r="A123" s="41" t="inlineStr">
        <x:is>
          <x:t xml:space="preserve">Mc 13,35</x:t>
        </x:is>
      </x:c>
      <x:c r="B123" s="34" t="inlineStr">
        <x:is>
          <x:t xml:space="preserve">Vigiai, diz Jesus</x:t>
        </x:is>
      </x:c>
      <x:c r="C123" s="34" t="inlineStr">
        <x:is>
          <x:t xml:space="preserve">1 Adv. AB</x:t>
        </x:is>
      </x:c>
      <x:c r="D123" s="33" t="inlineStr">
        <x:is>
          <x:t xml:space="preserve">Sl 84</x:t>
        </x:is>
      </x:c>
      <x:c r="E123" s="33" t="inlineStr">
        <x:is>
          <x:t xml:space="preserve">Mt 24,42</x:t>
        </x:is>
      </x:c>
      <x:c r="F123" s="33" t="n"/>
      <x:c r="G123" s="33" t="n"/>
      <x:c r="H123" s="34" t="inlineStr">
        <x:is>
          <x:t xml:space="preserve">Pe. Weber</x:t>
        </x:is>
      </x:c>
      <x:c r="I123" s="34" t="inlineStr">
        <x:is>
          <x:t xml:space="preserve">Canto do Evangelho</x:t>
        </x:is>
      </x:c>
      <x:c r="J123" s="35" t="inlineStr">
        <x:is>
          <x:t xml:space="preserve">abrir partitura</x:t>
        </x:is>
      </x:c>
    </x:row>
    <x:row r="124">
      <x:c r="A124" s="42" t="inlineStr">
        <x:is>
          <x:t xml:space="preserve">Mc 14,18</x:t>
        </x:is>
      </x:c>
      <x:c r="B124" s="37" t="inlineStr">
        <x:is>
          <x:t xml:space="preserve">Na Ceia Jesus declarou</x:t>
        </x:is>
      </x:c>
      <x:c r="C124" s="37" t="inlineStr">
        <x:is>
          <x:t xml:space="preserve">4ª feira da Semana Santa</x:t>
        </x:is>
      </x:c>
      <x:c r="D124" s="36" t="inlineStr">
        <x:is>
          <x:t xml:space="preserve">Sl 40</x:t>
        </x:is>
      </x:c>
      <x:c r="E124" s="36" t="inlineStr">
        <x:is>
          <x:t xml:space="preserve">Mt 26,21</x:t>
        </x:is>
      </x:c>
      <x:c r="F124" s="36" t="inlineStr">
        <x:is>
          <x:t xml:space="preserve">Lc 22,21</x:t>
        </x:is>
      </x:c>
      <x:c r="G124" s="36" t="inlineStr">
        <x:is>
          <x:t xml:space="preserve">Jo 13,21</x:t>
        </x:is>
      </x:c>
      <x:c r="H124" s="37" t="inlineStr">
        <x:is>
          <x:t xml:space="preserve">Pe. Weber (volumes) · vol. 20</x:t>
        </x:is>
      </x:c>
      <x:c r="I124" s="37" t="inlineStr">
        <x:is>
          <x:t xml:space="preserve">Canto dos volumes</x:t>
        </x:is>
      </x:c>
      <x:c r="J124" s="38" t="inlineStr">
        <x:is>
          <x:t xml:space="preserve">abrir partitura</x:t>
        </x:is>
      </x:c>
    </x:row>
    <x:row r="125">
      <x:c r="A125" s="41" t="inlineStr">
        <x:is>
          <x:t xml:space="preserve">Mc 14,22-24</x:t>
        </x:is>
      </x:c>
      <x:c r="B125" s="34" t="inlineStr">
        <x:is>
          <x:t xml:space="preserve">Eis meu corpo</x:t>
        </x:is>
      </x:c>
      <x:c r="C125" s="34" t="inlineStr">
        <x:is>
          <x:t xml:space="preserve">Eucaristia</x:t>
        </x:is>
      </x:c>
      <x:c r="D125" s="33" t="n"/>
      <x:c r="E125" s="33" t="inlineStr">
        <x:is>
          <x:t xml:space="preserve">Mt 26,26-28</x:t>
        </x:is>
      </x:c>
      <x:c r="F125" s="33" t="inlineStr">
        <x:is>
          <x:t xml:space="preserve">Lc 22,19-20</x:t>
        </x:is>
      </x:c>
      <x:c r="G125" s="33" t="n"/>
      <x:c r="H125" s="34" t="inlineStr">
        <x:is>
          <x:t xml:space="preserve">Pe. Weber (volumes) · vol. 1</x:t>
        </x:is>
      </x:c>
      <x:c r="I125" s="34" t="inlineStr">
        <x:is>
          <x:t xml:space="preserve">Canto dos volumes</x:t>
        </x:is>
      </x:c>
      <x:c r="J125" s="35" t="inlineStr">
        <x:is>
          <x:t xml:space="preserve">abrir partitura</x:t>
        </x:is>
      </x:c>
    </x:row>
    <x:row r="126">
      <x:c r="A126" s="42" t="inlineStr">
        <x:is>
          <x:t xml:space="preserve">Mc 14,22-24</x:t>
        </x:is>
      </x:c>
      <x:c r="B126" s="37" t="inlineStr">
        <x:is>
          <x:t xml:space="preserve">Eu quis comer...</x:t>
        </x:is>
      </x:c>
      <x:c r="C126" s="37" t="inlineStr">
        <x:is>
          <x:t xml:space="preserve">Comunhão | 5ª feira Santa | Corpus Christi</x:t>
        </x:is>
      </x:c>
      <x:c r="D126" s="36" t="n"/>
      <x:c r="E126" s="36" t="inlineStr">
        <x:is>
          <x:t xml:space="preserve">Mt 26,26-28</x:t>
        </x:is>
      </x:c>
      <x:c r="F126" s="36" t="inlineStr">
        <x:is>
          <x:t xml:space="preserve">Lc 22,15-20</x:t>
        </x:is>
      </x:c>
      <x:c r="G126" s="36" t="n"/>
      <x:c r="H126" s="37" t="inlineStr">
        <x:is>
          <x:t xml:space="preserve">Pe. Weber (volumes) · vol. 13</x:t>
        </x:is>
      </x:c>
      <x:c r="I126" s="37" t="inlineStr">
        <x:is>
          <x:t xml:space="preserve">Canto dos volumes</x:t>
        </x:is>
      </x:c>
      <x:c r="J126" s="38" t="inlineStr">
        <x:is>
          <x:t xml:space="preserve">abrir partitura</x:t>
        </x:is>
      </x:c>
    </x:row>
    <x:row r="127">
      <x:c r="A127" s="41" t="inlineStr">
        <x:is>
          <x:t xml:space="preserve">Mc 16,1-7</x:t>
        </x:is>
      </x:c>
      <x:c r="B127" s="34" t="inlineStr">
        <x:is>
          <x:t xml:space="preserve">Ouvi, ó filhos e filhas, ouvi!</x:t>
        </x:is>
      </x:c>
      <x:c r="C127" s="34" t="inlineStr">
        <x:is>
          <x:t xml:space="preserve">Páscoa</x:t>
        </x:is>
      </x:c>
      <x:c r="D127" s="33" t="n"/>
      <x:c r="E127" s="33" t="n"/>
      <x:c r="F127" s="33" t="n"/>
      <x:c r="G127" s="33" t="inlineStr">
        <x:is>
          <x:t xml:space="preserve">Jo 20,19-29</x:t>
        </x:is>
      </x:c>
      <x:c r="H127" s="34" t="inlineStr">
        <x:is>
          <x:t xml:space="preserve">Pe. Weber (volumes) · vol. 16</x:t>
        </x:is>
      </x:c>
      <x:c r="I127" s="34" t="inlineStr">
        <x:is>
          <x:t xml:space="preserve">Canto dos volumes</x:t>
        </x:is>
      </x:c>
      <x:c r="J127" s="35" t="inlineStr">
        <x:is>
          <x:t xml:space="preserve">abrir partitura</x:t>
        </x:is>
      </x:c>
    </x:row>
    <x:row r="128">
      <x:c r="A128" s="42" t="inlineStr">
        <x:is>
          <x:t xml:space="preserve">Mc 16,6</x:t>
        </x:is>
      </x:c>
      <x:c r="B128" s="37" t="inlineStr">
        <x:is>
          <x:t xml:space="preserve">Não procureis entre os mortos</x:t>
        </x:is>
      </x:c>
      <x:c r="C128" s="37" t="inlineStr">
        <x:is>
          <x:t xml:space="preserve">1 Pasc ABC</x:t>
        </x:is>
      </x:c>
      <x:c r="D128" s="36" t="inlineStr">
        <x:is>
          <x:t xml:space="preserve">Sl 117</x:t>
        </x:is>
      </x:c>
      <x:c r="E128" s="36" t="inlineStr">
        <x:is>
          <x:t xml:space="preserve">Mt 28,6</x:t>
        </x:is>
      </x:c>
      <x:c r="F128" s="36" t="inlineStr">
        <x:is>
          <x:t xml:space="preserve">Lc 24,5</x:t>
        </x:is>
      </x:c>
      <x:c r="G128" s="36" t="n"/>
      <x:c r="H128" s="37" t="inlineStr">
        <x:is>
          <x:t xml:space="preserve">Pe. Weber</x:t>
        </x:is>
      </x:c>
      <x:c r="I128" s="37" t="inlineStr">
        <x:is>
          <x:t xml:space="preserve">Canto do Evangelho</x:t>
        </x:is>
      </x:c>
      <x:c r="J128" s="38" t="inlineStr">
        <x:is>
          <x:t xml:space="preserve">abrir partitura</x:t>
        </x:is>
      </x:c>
    </x:row>
    <x:row r="129">
      <x:c r="A129" s="41" t="inlineStr">
        <x:is>
          <x:t xml:space="preserve">Mc 16,15</x:t>
        </x:is>
      </x:c>
      <x:c r="B129" s="34" t="inlineStr">
        <x:is>
          <x:t xml:space="preserve">Aleluia! Ide pelo mundo</x:t>
        </x:is>
      </x:c>
      <x:c r="C129" s="34" t="inlineStr">
        <x:is>
          <x:t xml:space="preserve">Missão</x:t>
        </x:is>
      </x:c>
      <x:c r="D129" s="33" t="n"/>
      <x:c r="E129" s="33" t="n"/>
      <x:c r="F129" s="33" t="n"/>
      <x:c r="G129" s="33" t="n"/>
      <x:c r="H129" s="34" t="inlineStr">
        <x:is>
          <x:t xml:space="preserve">Pe. Weber (volumes) · vol. 29</x:t>
        </x:is>
      </x:c>
      <x:c r="I129" s="34" t="inlineStr">
        <x:is>
          <x:t xml:space="preserve">Canto dos volumes</x:t>
        </x:is>
      </x:c>
      <x:c r="J129" s="35" t="inlineStr">
        <x:is>
          <x:t xml:space="preserve">abrir partitura</x:t>
        </x:is>
      </x:c>
    </x:row>
    <x:row r="131">
      <x:c r="A131" s="31" t="inlineStr">
        <x:is>
          <x:t xml:space="preserve">115 cantos</x:t>
        </x:is>
      </x:c>
    </x:row>
  </x:sheetData>
  <x:hyperlinks>
    <x:hyperlink xmlns:r="http://schemas.openxmlformats.org/officeDocument/2006/relationships" ref="J5" r:id="R240cd67c0034468a"/>
    <x:hyperlink xmlns:r="http://schemas.openxmlformats.org/officeDocument/2006/relationships" ref="J6" r:id="R61713ba9d91542d0"/>
    <x:hyperlink xmlns:r="http://schemas.openxmlformats.org/officeDocument/2006/relationships" ref="J7" r:id="Rcd17d2c75dee456e"/>
    <x:hyperlink xmlns:r="http://schemas.openxmlformats.org/officeDocument/2006/relationships" ref="J8" r:id="R57267c8908864a31"/>
    <x:hyperlink xmlns:r="http://schemas.openxmlformats.org/officeDocument/2006/relationships" ref="J9" r:id="Rdc2bb7b11c5a4451"/>
    <x:hyperlink xmlns:r="http://schemas.openxmlformats.org/officeDocument/2006/relationships" ref="J10" r:id="R1f2c9c78529343dd"/>
    <x:hyperlink xmlns:r="http://schemas.openxmlformats.org/officeDocument/2006/relationships" ref="J11" r:id="R2e2212b331454786"/>
    <x:hyperlink xmlns:r="http://schemas.openxmlformats.org/officeDocument/2006/relationships" ref="J12" r:id="R971f6f87800a45bd"/>
    <x:hyperlink xmlns:r="http://schemas.openxmlformats.org/officeDocument/2006/relationships" ref="J13" r:id="R1c609c8e8bc34136"/>
    <x:hyperlink xmlns:r="http://schemas.openxmlformats.org/officeDocument/2006/relationships" ref="J14" r:id="Rf896f3d502cf4e91"/>
    <x:hyperlink xmlns:r="http://schemas.openxmlformats.org/officeDocument/2006/relationships" ref="J15" r:id="R787829c9919e408e"/>
    <x:hyperlink xmlns:r="http://schemas.openxmlformats.org/officeDocument/2006/relationships" ref="J16" r:id="R743b3d1f43814ed5"/>
    <x:hyperlink xmlns:r="http://schemas.openxmlformats.org/officeDocument/2006/relationships" ref="J17" r:id="R628ac4a94295428c"/>
    <x:hyperlink xmlns:r="http://schemas.openxmlformats.org/officeDocument/2006/relationships" ref="J18" r:id="Rf035be2393b441f5"/>
    <x:hyperlink xmlns:r="http://schemas.openxmlformats.org/officeDocument/2006/relationships" ref="J19" r:id="R1e01b6a9c1b94b33"/>
    <x:hyperlink xmlns:r="http://schemas.openxmlformats.org/officeDocument/2006/relationships" ref="J20" r:id="R34d90d0ce3424d50"/>
    <x:hyperlink xmlns:r="http://schemas.openxmlformats.org/officeDocument/2006/relationships" ref="J21" r:id="R209daf70481f44d9"/>
    <x:hyperlink xmlns:r="http://schemas.openxmlformats.org/officeDocument/2006/relationships" ref="J22" r:id="Rde5ab0889c944a34"/>
    <x:hyperlink xmlns:r="http://schemas.openxmlformats.org/officeDocument/2006/relationships" ref="J23" r:id="Rdc1a6583074d4210"/>
    <x:hyperlink xmlns:r="http://schemas.openxmlformats.org/officeDocument/2006/relationships" ref="J24" r:id="Re97453fb236a49dc"/>
    <x:hyperlink xmlns:r="http://schemas.openxmlformats.org/officeDocument/2006/relationships" ref="J25" r:id="Rc6abdbeccaad41d7"/>
    <x:hyperlink xmlns:r="http://schemas.openxmlformats.org/officeDocument/2006/relationships" ref="J26" r:id="R251072b323694dcf"/>
    <x:hyperlink xmlns:r="http://schemas.openxmlformats.org/officeDocument/2006/relationships" ref="J27" r:id="Rcfc889b9ad4c42cc"/>
    <x:hyperlink xmlns:r="http://schemas.openxmlformats.org/officeDocument/2006/relationships" ref="J28" r:id="R3930d38183ee483e"/>
    <x:hyperlink xmlns:r="http://schemas.openxmlformats.org/officeDocument/2006/relationships" ref="J29" r:id="Rcb132a9e159b49fa"/>
    <x:hyperlink xmlns:r="http://schemas.openxmlformats.org/officeDocument/2006/relationships" ref="J30" r:id="R105fb51907a4488a"/>
    <x:hyperlink xmlns:r="http://schemas.openxmlformats.org/officeDocument/2006/relationships" ref="J31" r:id="R4d5c6152748e43c8"/>
    <x:hyperlink xmlns:r="http://schemas.openxmlformats.org/officeDocument/2006/relationships" ref="J32" r:id="Rafb18374b00d4725"/>
    <x:hyperlink xmlns:r="http://schemas.openxmlformats.org/officeDocument/2006/relationships" ref="J33" r:id="R0df67ef08efb492d"/>
    <x:hyperlink xmlns:r="http://schemas.openxmlformats.org/officeDocument/2006/relationships" ref="J34" r:id="Rffcfd7e7885c46e4"/>
    <x:hyperlink xmlns:r="http://schemas.openxmlformats.org/officeDocument/2006/relationships" ref="J35" r:id="R8e6b357fc3d444a9"/>
    <x:hyperlink xmlns:r="http://schemas.openxmlformats.org/officeDocument/2006/relationships" ref="J36" r:id="R9077d435aa3b4428"/>
    <x:hyperlink xmlns:r="http://schemas.openxmlformats.org/officeDocument/2006/relationships" ref="J37" r:id="R492e2c1209b24959"/>
    <x:hyperlink xmlns:r="http://schemas.openxmlformats.org/officeDocument/2006/relationships" ref="J38" r:id="R7ade28ac7049485d"/>
    <x:hyperlink xmlns:r="http://schemas.openxmlformats.org/officeDocument/2006/relationships" ref="J39" r:id="Rde30f04dc6f64059"/>
    <x:hyperlink xmlns:r="http://schemas.openxmlformats.org/officeDocument/2006/relationships" ref="J40" r:id="R2b269cc847044372"/>
    <x:hyperlink xmlns:r="http://schemas.openxmlformats.org/officeDocument/2006/relationships" ref="J41" r:id="R965f753a3c224b19"/>
    <x:hyperlink xmlns:r="http://schemas.openxmlformats.org/officeDocument/2006/relationships" ref="J42" r:id="Rb15750240bd249ba"/>
    <x:hyperlink xmlns:r="http://schemas.openxmlformats.org/officeDocument/2006/relationships" ref="J43" r:id="R911d6b519a794780"/>
    <x:hyperlink xmlns:r="http://schemas.openxmlformats.org/officeDocument/2006/relationships" ref="J44" r:id="R0c719fa4b2ec47ff"/>
    <x:hyperlink xmlns:r="http://schemas.openxmlformats.org/officeDocument/2006/relationships" ref="J45" r:id="R150587bdf9e441c5"/>
    <x:hyperlink xmlns:r="http://schemas.openxmlformats.org/officeDocument/2006/relationships" ref="J46" r:id="Rf9465af8c3bf40b5"/>
    <x:hyperlink xmlns:r="http://schemas.openxmlformats.org/officeDocument/2006/relationships" ref="J47" r:id="Rcca2b0737f724c15"/>
    <x:hyperlink xmlns:r="http://schemas.openxmlformats.org/officeDocument/2006/relationships" ref="J48" r:id="R5088eae4b663440a"/>
    <x:hyperlink xmlns:r="http://schemas.openxmlformats.org/officeDocument/2006/relationships" ref="J49" r:id="R59fc10891a144f8d"/>
    <x:hyperlink xmlns:r="http://schemas.openxmlformats.org/officeDocument/2006/relationships" ref="J50" r:id="Red844bdb03104b83"/>
    <x:hyperlink xmlns:r="http://schemas.openxmlformats.org/officeDocument/2006/relationships" ref="J51" r:id="R2067d587d8c94eb7"/>
    <x:hyperlink xmlns:r="http://schemas.openxmlformats.org/officeDocument/2006/relationships" ref="J52" r:id="R9302cabba7b04c19"/>
    <x:hyperlink xmlns:r="http://schemas.openxmlformats.org/officeDocument/2006/relationships" ref="J53" r:id="R2342e333362d41eb"/>
    <x:hyperlink xmlns:r="http://schemas.openxmlformats.org/officeDocument/2006/relationships" ref="J54" r:id="R5838c637fbe544e9"/>
    <x:hyperlink xmlns:r="http://schemas.openxmlformats.org/officeDocument/2006/relationships" ref="J55" r:id="R439c6a882c8d477e"/>
    <x:hyperlink xmlns:r="http://schemas.openxmlformats.org/officeDocument/2006/relationships" ref="J56" r:id="R59a7297c892d4a3f"/>
    <x:hyperlink xmlns:r="http://schemas.openxmlformats.org/officeDocument/2006/relationships" ref="J57" r:id="Rd1ca8fad27984fc9"/>
    <x:hyperlink xmlns:r="http://schemas.openxmlformats.org/officeDocument/2006/relationships" ref="J58" r:id="Re9f53e0aaa81412a"/>
    <x:hyperlink xmlns:r="http://schemas.openxmlformats.org/officeDocument/2006/relationships" ref="J59" r:id="R63ebfc6d6ed64129"/>
    <x:hyperlink xmlns:r="http://schemas.openxmlformats.org/officeDocument/2006/relationships" ref="J60" r:id="Rf87a23d8eda046b0"/>
    <x:hyperlink xmlns:r="http://schemas.openxmlformats.org/officeDocument/2006/relationships" ref="J61" r:id="R66d3fc1d45d34765"/>
    <x:hyperlink xmlns:r="http://schemas.openxmlformats.org/officeDocument/2006/relationships" ref="J62" r:id="R4fb6c76355b4454e"/>
    <x:hyperlink xmlns:r="http://schemas.openxmlformats.org/officeDocument/2006/relationships" ref="J63" r:id="Rf8d6b2200a7440ac"/>
    <x:hyperlink xmlns:r="http://schemas.openxmlformats.org/officeDocument/2006/relationships" ref="J64" r:id="R9a865254d10647d1"/>
    <x:hyperlink xmlns:r="http://schemas.openxmlformats.org/officeDocument/2006/relationships" ref="J65" r:id="R885eb96c265b4a0b"/>
    <x:hyperlink xmlns:r="http://schemas.openxmlformats.org/officeDocument/2006/relationships" ref="J66" r:id="Rb2d7e94dd3994633"/>
    <x:hyperlink xmlns:r="http://schemas.openxmlformats.org/officeDocument/2006/relationships" ref="J67" r:id="R64709d0fbc994867"/>
    <x:hyperlink xmlns:r="http://schemas.openxmlformats.org/officeDocument/2006/relationships" ref="J68" r:id="Rbe684fde5da54f1a"/>
    <x:hyperlink xmlns:r="http://schemas.openxmlformats.org/officeDocument/2006/relationships" ref="J69" r:id="R4a430837d4c54ae2"/>
    <x:hyperlink xmlns:r="http://schemas.openxmlformats.org/officeDocument/2006/relationships" ref="J70" r:id="Rb3bf882fd6e048ca"/>
    <x:hyperlink xmlns:r="http://schemas.openxmlformats.org/officeDocument/2006/relationships" ref="J71" r:id="R768f34b318494bbe"/>
    <x:hyperlink xmlns:r="http://schemas.openxmlformats.org/officeDocument/2006/relationships" ref="J72" r:id="Rae183d20c8e24744"/>
    <x:hyperlink xmlns:r="http://schemas.openxmlformats.org/officeDocument/2006/relationships" ref="J73" r:id="Rdca3a5b175a44e04"/>
    <x:hyperlink xmlns:r="http://schemas.openxmlformats.org/officeDocument/2006/relationships" ref="J74" r:id="Re162e1bbc7534a36"/>
    <x:hyperlink xmlns:r="http://schemas.openxmlformats.org/officeDocument/2006/relationships" ref="J75" r:id="R3f3c8daea8974076"/>
    <x:hyperlink xmlns:r="http://schemas.openxmlformats.org/officeDocument/2006/relationships" ref="J76" r:id="R9bed293805c44f37"/>
    <x:hyperlink xmlns:r="http://schemas.openxmlformats.org/officeDocument/2006/relationships" ref="J77" r:id="Rbcf27ad9e12c4d6a"/>
    <x:hyperlink xmlns:r="http://schemas.openxmlformats.org/officeDocument/2006/relationships" ref="J78" r:id="R6c02d049ed9d444a"/>
    <x:hyperlink xmlns:r="http://schemas.openxmlformats.org/officeDocument/2006/relationships" ref="J79" r:id="Rbdf104ff5bbd40c1"/>
    <x:hyperlink xmlns:r="http://schemas.openxmlformats.org/officeDocument/2006/relationships" ref="J80" r:id="Rcfc129353b0b41f5"/>
    <x:hyperlink xmlns:r="http://schemas.openxmlformats.org/officeDocument/2006/relationships" ref="J81" r:id="R6e1c4ebcff954aba"/>
    <x:hyperlink xmlns:r="http://schemas.openxmlformats.org/officeDocument/2006/relationships" ref="J82" r:id="Rfb40085398aa49ab"/>
    <x:hyperlink xmlns:r="http://schemas.openxmlformats.org/officeDocument/2006/relationships" ref="J83" r:id="R1f8761508fd24205"/>
    <x:hyperlink xmlns:r="http://schemas.openxmlformats.org/officeDocument/2006/relationships" ref="J84" r:id="Rbbe1bb71e984467f"/>
    <x:hyperlink xmlns:r="http://schemas.openxmlformats.org/officeDocument/2006/relationships" ref="J85" r:id="R5c2ab8434ef64045"/>
    <x:hyperlink xmlns:r="http://schemas.openxmlformats.org/officeDocument/2006/relationships" ref="J86" r:id="R6a7d01a8fd074e4a"/>
    <x:hyperlink xmlns:r="http://schemas.openxmlformats.org/officeDocument/2006/relationships" ref="J87" r:id="R96ca50b01c6c400a"/>
    <x:hyperlink xmlns:r="http://schemas.openxmlformats.org/officeDocument/2006/relationships" ref="J88" r:id="Rfb2133a0bea0434e"/>
    <x:hyperlink xmlns:r="http://schemas.openxmlformats.org/officeDocument/2006/relationships" ref="J89" r:id="R3d2fa6d4f8f94b45"/>
    <x:hyperlink xmlns:r="http://schemas.openxmlformats.org/officeDocument/2006/relationships" ref="J90" r:id="R80b535b635394a5a"/>
    <x:hyperlink xmlns:r="http://schemas.openxmlformats.org/officeDocument/2006/relationships" ref="J91" r:id="Rdcce0589d334465e"/>
    <x:hyperlink xmlns:r="http://schemas.openxmlformats.org/officeDocument/2006/relationships" ref="J92" r:id="R06eb15c8a9254f24"/>
    <x:hyperlink xmlns:r="http://schemas.openxmlformats.org/officeDocument/2006/relationships" ref="J93" r:id="Redaba1cc4a8845b4"/>
    <x:hyperlink xmlns:r="http://schemas.openxmlformats.org/officeDocument/2006/relationships" ref="J95" r:id="Rd08ce9ceb6bf4b64"/>
    <x:hyperlink xmlns:r="http://schemas.openxmlformats.org/officeDocument/2006/relationships" ref="J96" r:id="R14c8a4b511e645ae"/>
    <x:hyperlink xmlns:r="http://schemas.openxmlformats.org/officeDocument/2006/relationships" ref="J97" r:id="R022a68d01bca4b8b"/>
    <x:hyperlink xmlns:r="http://schemas.openxmlformats.org/officeDocument/2006/relationships" ref="J98" r:id="Raff6b4036ce64e1c"/>
    <x:hyperlink xmlns:r="http://schemas.openxmlformats.org/officeDocument/2006/relationships" ref="J101" r:id="R547379181e064c97"/>
    <x:hyperlink xmlns:r="http://schemas.openxmlformats.org/officeDocument/2006/relationships" ref="J102" r:id="R2bf7934a3fb24a2c"/>
    <x:hyperlink xmlns:r="http://schemas.openxmlformats.org/officeDocument/2006/relationships" ref="J103" r:id="Rcf4a510267bc4837"/>
    <x:hyperlink xmlns:r="http://schemas.openxmlformats.org/officeDocument/2006/relationships" ref="J104" r:id="Rd036c615d0c24a48"/>
    <x:hyperlink xmlns:r="http://schemas.openxmlformats.org/officeDocument/2006/relationships" ref="J105" r:id="R600db1b6440e41f4"/>
    <x:hyperlink xmlns:r="http://schemas.openxmlformats.org/officeDocument/2006/relationships" ref="J106" r:id="Rfa7c94ef5b1d4d4f"/>
    <x:hyperlink xmlns:r="http://schemas.openxmlformats.org/officeDocument/2006/relationships" ref="J107" r:id="R338834377fc0487f"/>
    <x:hyperlink xmlns:r="http://schemas.openxmlformats.org/officeDocument/2006/relationships" ref="J108" r:id="Rb2cbb3bd718847bb"/>
    <x:hyperlink xmlns:r="http://schemas.openxmlformats.org/officeDocument/2006/relationships" ref="J109" r:id="R12a4c8b4e4764c6f"/>
    <x:hyperlink xmlns:r="http://schemas.openxmlformats.org/officeDocument/2006/relationships" ref="J110" r:id="R57da9bdebe8b4bf2"/>
    <x:hyperlink xmlns:r="http://schemas.openxmlformats.org/officeDocument/2006/relationships" ref="J111" r:id="R2e1f52abbce248d8"/>
    <x:hyperlink xmlns:r="http://schemas.openxmlformats.org/officeDocument/2006/relationships" ref="J112" r:id="R51d3905e8f6b4d11"/>
    <x:hyperlink xmlns:r="http://schemas.openxmlformats.org/officeDocument/2006/relationships" ref="J113" r:id="R2c584b7123e24c1e"/>
    <x:hyperlink xmlns:r="http://schemas.openxmlformats.org/officeDocument/2006/relationships" ref="J114" r:id="Rad02308bb9a5449b"/>
    <x:hyperlink xmlns:r="http://schemas.openxmlformats.org/officeDocument/2006/relationships" ref="J115" r:id="R1671d92448a54dd8"/>
    <x:hyperlink xmlns:r="http://schemas.openxmlformats.org/officeDocument/2006/relationships" ref="J116" r:id="R0be0b193d97f4e66"/>
    <x:hyperlink xmlns:r="http://schemas.openxmlformats.org/officeDocument/2006/relationships" ref="J117" r:id="Rec8372a1899f49f1"/>
    <x:hyperlink xmlns:r="http://schemas.openxmlformats.org/officeDocument/2006/relationships" ref="J118" r:id="Rb9e0de1ef937456a"/>
    <x:hyperlink xmlns:r="http://schemas.openxmlformats.org/officeDocument/2006/relationships" ref="J119" r:id="Ra1add0fcc39441ae"/>
    <x:hyperlink xmlns:r="http://schemas.openxmlformats.org/officeDocument/2006/relationships" ref="J120" r:id="Rb8b61d9c8cea4bf4"/>
    <x:hyperlink xmlns:r="http://schemas.openxmlformats.org/officeDocument/2006/relationships" ref="J121" r:id="R56089852b6304859"/>
    <x:hyperlink xmlns:r="http://schemas.openxmlformats.org/officeDocument/2006/relationships" ref="J122" r:id="R6e7f2b3af0c141ef"/>
    <x:hyperlink xmlns:r="http://schemas.openxmlformats.org/officeDocument/2006/relationships" ref="J123" r:id="R365ae6c1932a4504"/>
    <x:hyperlink xmlns:r="http://schemas.openxmlformats.org/officeDocument/2006/relationships" ref="J124" r:id="Re7455e24c90e4e2d"/>
    <x:hyperlink xmlns:r="http://schemas.openxmlformats.org/officeDocument/2006/relationships" ref="J125" r:id="Rf94a93981287442e"/>
    <x:hyperlink xmlns:r="http://schemas.openxmlformats.org/officeDocument/2006/relationships" ref="J126" r:id="Rdad57a5f98924916"/>
    <x:hyperlink xmlns:r="http://schemas.openxmlformats.org/officeDocument/2006/relationships" ref="J127" r:id="R6cfcb30dc1d2416a"/>
    <x:hyperlink xmlns:r="http://schemas.openxmlformats.org/officeDocument/2006/relationships" ref="J128" r:id="R2d8c8c4293ab4656"/>
    <x:hyperlink xmlns:r="http://schemas.openxmlformats.org/officeDocument/2006/relationships" ref="J129" r:id="Rd1e0cbeb939643b8"/>
  </x:hyperlinks>
  <x:pageMargins left="0.7" right="0.7" top="0.75" bottom="0.75" header="0.3" footer="0.3"/>
  <x:legacyDrawing xmlns:r="http://schemas.openxmlformats.org/officeDocument/2006/relationships" r:id="R6bcffc2f7cf74bdf"/>
</x:worksheet>
</file>

<file path=xl/worksheets/sheet4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11" style="29" customWidth="1"/>
    <x:col min="2" max="2" width="44" style="29" customWidth="1"/>
    <x:col min="3" max="3" width="26" style="29" customWidth="1"/>
    <x:col min="4" max="4" width="11" style="29" customWidth="1"/>
    <x:col min="5" max="7" width="12" style="29" customWidth="1"/>
    <x:col min="8" max="8" width="18" style="29" customWidth="1"/>
    <x:col min="9" max="9" width="20" style="29" customWidth="1"/>
    <x:col min="10" max="10" width="16" style="29" customWidth="1"/>
  </x:cols>
  <x:sheetData>
    <x:row r="1" s="29" customFormat="1" ht="17.350000381469727" customHeight="1">
      <x:c r="A1" s="30" t="inlineStr">
        <x:is>
          <x:t xml:space="preserve">Índice bíblico — Evangelho segundo Lucas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 · em ordem de capítulo e versículo</x:t>
        </x:is>
      </x:c>
    </x:row>
    <x:row r="4" s="29" customFormat="1" ht="30" customHeight="1">
      <x:c r="A4" s="32" t="inlineStr">
        <x:is>
          <x:t xml:space="preserve">Lucas</x:t>
        </x:is>
      </x:c>
      <x:c r="B4" s="32" t="inlineStr">
        <x:is>
          <x:t xml:space="preserve">Letra</x:t>
        </x:is>
      </x:c>
      <x:c r="C4" s="32" t="inlineStr">
        <x:is>
          <x:t xml:space="preserve">Ocasião / Localização</x:t>
        </x:is>
      </x:c>
      <x:c r="D4" s="32" t="inlineStr">
        <x:is>
          <x:t xml:space="preserve">Estrofes</x:t>
        </x:is>
      </x:c>
      <x:c r="E4" s="32" t="inlineStr">
        <x:is>
          <x:t xml:space="preserve">Paralelo: Mateus</x:t>
        </x:is>
      </x:c>
      <x:c r="F4" s="32" t="inlineStr">
        <x:is>
          <x:t xml:space="preserve">Paralelo: Marcos</x:t>
        </x:is>
      </x:c>
      <x:c r="G4" s="32" t="inlineStr">
        <x:is>
          <x:t xml:space="preserve">Paralelo: João</x:t>
        </x:is>
      </x:c>
      <x:c r="H4" s="32" t="inlineStr">
        <x:is>
          <x:t xml:space="preserve">Coleção</x:t>
        </x:is>
      </x:c>
      <x:c r="I4" s="32" t="inlineStr">
        <x:is>
          <x:t xml:space="preserve">Tipo</x:t>
        </x:is>
      </x:c>
      <x:c r="J4" s="32" t="inlineStr">
        <x:is>
          <x:t xml:space="preserve">Partitura</x:t>
        </x:is>
      </x:c>
    </x:row>
    <x:row r="5" s="29" customFormat="1" ht="23.850000381469727" customHeight="1">
      <x:c r="A5" s="41" t="inlineStr">
        <x:is>
          <x:t xml:space="preserve">Lc 1,26-38</x:t>
        </x:is>
      </x:c>
      <x:c r="B5" s="34" t="inlineStr">
        <x:is>
          <x:t xml:space="preserve">Um Anjo à Virgem Santa</x:t>
        </x:is>
      </x:c>
      <x:c r="C5" s="34" t="inlineStr">
        <x:is>
          <x:t xml:space="preserve">Advento | Anunciação</x:t>
        </x:is>
      </x:c>
      <x:c r="D5" s="33" t="n"/>
      <x:c r="E5" s="33" t="n"/>
      <x:c r="F5" s="33" t="n"/>
      <x:c r="G5" s="33" t="n"/>
      <x:c r="H5" s="34" t="inlineStr">
        <x:is>
          <x:t xml:space="preserve">Pe. Weber (volumes) · vol. 30</x:t>
        </x:is>
      </x:c>
      <x:c r="I5" s="34" t="inlineStr">
        <x:is>
          <x:t xml:space="preserve">Canto dos volumes</x:t>
        </x:is>
      </x:c>
      <x:c r="J5" s="35" t="inlineStr">
        <x:is>
          <x:t xml:space="preserve">abrir partitura</x:t>
        </x:is>
      </x:c>
    </x:row>
    <x:row r="6" s="29" customFormat="1" ht="15" customHeight="1">
      <x:c r="A6" s="42" t="inlineStr">
        <x:is>
          <x:t xml:space="preserve">Lc 1,28</x:t>
        </x:is>
      </x:c>
      <x:c r="B6" s="37" t="inlineStr">
        <x:is>
          <x:t xml:space="preserve">Maria, alegra-te</x:t>
        </x:is>
      </x:c>
      <x:c r="C6" s="37" t="inlineStr">
        <x:is>
          <x:t xml:space="preserve">4 Adv. B</x:t>
        </x:is>
      </x:c>
      <x:c r="D6" s="36" t="inlineStr">
        <x:is>
          <x:t xml:space="preserve">Lc 1, 46</x:t>
        </x:is>
      </x:c>
      <x:c r="E6" s="36" t="n"/>
      <x:c r="F6" s="36" t="n"/>
      <x:c r="G6" s="36" t="n"/>
      <x:c r="H6" s="37" t="inlineStr">
        <x:is>
          <x:t xml:space="preserve">Pe. Weber</x:t>
        </x:is>
      </x:c>
      <x:c r="I6" s="37" t="inlineStr">
        <x:is>
          <x:t xml:space="preserve">Canto do Evangelho</x:t>
        </x:is>
      </x:c>
      <x:c r="J6" s="38" t="inlineStr">
        <x:is>
          <x:t xml:space="preserve">abrir partitura</x:t>
        </x:is>
      </x:c>
    </x:row>
    <x:row r="7" s="29" customFormat="1" ht="23.850000381469727" customHeight="1">
      <x:c r="A7" s="41" t="inlineStr">
        <x:is>
          <x:t xml:space="preserve">Lc 1,28</x:t>
        </x:is>
      </x:c>
      <x:c r="B7" s="34" t="inlineStr">
        <x:is>
          <x:t xml:space="preserve">Maria, cheia de graça... e da Palavra de Deus</x:t>
        </x:is>
      </x:c>
      <x:c r="C7" s="34" t="n"/>
      <x:c r="D7" s="33" t="n"/>
      <x:c r="E7" s="33" t="n"/>
      <x:c r="F7" s="33" t="n"/>
      <x:c r="G7" s="33" t="n"/>
      <x:c r="H7" s="34" t="inlineStr">
        <x:is>
          <x:t xml:space="preserve">Pe. Weber (volumes) · vol. 7</x:t>
        </x:is>
      </x:c>
      <x:c r="I7" s="34" t="inlineStr">
        <x:is>
          <x:t xml:space="preserve">Canto dos volumes</x:t>
        </x:is>
      </x:c>
      <x:c r="J7" s="35" t="inlineStr">
        <x:is>
          <x:t xml:space="preserve">abrir partitura</x:t>
        </x:is>
      </x:c>
    </x:row>
    <x:row r="8" s="29" customFormat="1" ht="23.850000381469727" customHeight="1">
      <x:c r="A8" s="42" t="inlineStr">
        <x:is>
          <x:t xml:space="preserve">Lc 1,28.42</x:t>
        </x:is>
      </x:c>
      <x:c r="B8" s="37" t="inlineStr">
        <x:is>
          <x:t xml:space="preserve">Ave Maria II</x:t>
        </x:is>
      </x:c>
      <x:c r="C8" s="37" t="n"/>
      <x:c r="D8" s="36" t="n"/>
      <x:c r="E8" s="36" t="n"/>
      <x:c r="F8" s="36" t="n"/>
      <x:c r="G8" s="36" t="n"/>
      <x:c r="H8" s="37" t="inlineStr">
        <x:is>
          <x:t xml:space="preserve">Pe. Weber (volumes) · vol. 11</x:t>
        </x:is>
      </x:c>
      <x:c r="I8" s="37" t="inlineStr">
        <x:is>
          <x:t xml:space="preserve">Canto dos volumes</x:t>
        </x:is>
      </x:c>
      <x:c r="J8" s="38" t="inlineStr">
        <x:is>
          <x:t xml:space="preserve">abrir partitura</x:t>
        </x:is>
      </x:c>
    </x:row>
    <x:row r="9" s="29" customFormat="1" ht="23.850000381469727" customHeight="1">
      <x:c r="A9" s="41" t="inlineStr">
        <x:is>
          <x:t xml:space="preserve">Lc 1,28.38.45</x:t>
        </x:is>
      </x:c>
      <x:c r="B9" s="34" t="inlineStr">
        <x:is>
          <x:t xml:space="preserve">Eu te saúdo, cheia de graça!</x:t>
        </x:is>
      </x:c>
      <x:c r="C9" s="34" t="n"/>
      <x:c r="D9" s="33" t="n"/>
      <x:c r="E9" s="33" t="n"/>
      <x:c r="F9" s="33" t="n"/>
      <x:c r="G9" s="33" t="n"/>
      <x:c r="H9" s="34" t="inlineStr">
        <x:is>
          <x:t xml:space="preserve">Pe. Weber (volumes) · vol. 16</x:t>
        </x:is>
      </x:c>
      <x:c r="I9" s="34" t="inlineStr">
        <x:is>
          <x:t xml:space="preserve">Canto dos volumes</x:t>
        </x:is>
      </x:c>
      <x:c r="J9" s="35" t="inlineStr">
        <x:is>
          <x:t xml:space="preserve">abrir partitura</x:t>
        </x:is>
      </x:c>
    </x:row>
    <x:row r="10" s="29" customFormat="1" ht="23.850000381469727" customHeight="1">
      <x:c r="A10" s="42" t="inlineStr">
        <x:is>
          <x:t xml:space="preserve">Lc 1,28.42</x:t>
        </x:is>
      </x:c>
      <x:c r="B10" s="37" t="inlineStr">
        <x:is>
          <x:t xml:space="preserve">Ave Maria</x:t>
        </x:is>
      </x:c>
      <x:c r="C10" s="37" t="inlineStr">
        <x:is>
          <x:t xml:space="preserve">Anunciação de Nossa Senhora</x:t>
        </x:is>
      </x:c>
      <x:c r="D10" s="36" t="n"/>
      <x:c r="E10" s="36" t="n"/>
      <x:c r="F10" s="36" t="n"/>
      <x:c r="G10" s="36" t="n"/>
      <x:c r="H10" s="37" t="inlineStr">
        <x:is>
          <x:t xml:space="preserve">Pe. Weber (volumes) · vol. 20</x:t>
        </x:is>
      </x:c>
      <x:c r="I10" s="37" t="inlineStr">
        <x:is>
          <x:t xml:space="preserve">Canto dos volumes</x:t>
        </x:is>
      </x:c>
      <x:c r="J10" s="38" t="inlineStr">
        <x:is>
          <x:t xml:space="preserve">abrir partitura</x:t>
        </x:is>
      </x:c>
    </x:row>
    <x:row r="11" s="29" customFormat="1" ht="23.850000381469727" customHeight="1">
      <x:c r="A11" s="41" t="inlineStr">
        <x:is>
          <x:t xml:space="preserve">Lc 1,28</x:t>
        </x:is>
      </x:c>
      <x:c r="B11" s="34" t="inlineStr">
        <x:is>
          <x:t xml:space="preserve">Ave, Maria</x:t>
        </x:is>
      </x:c>
      <x:c r="C11" s="34" t="n"/>
      <x:c r="D11" s="33" t="n"/>
      <x:c r="E11" s="33" t="n"/>
      <x:c r="F11" s="33" t="n"/>
      <x:c r="G11" s="33" t="n"/>
      <x:c r="H11" s="34" t="inlineStr">
        <x:is>
          <x:t xml:space="preserve">Pe. Weber (volumes) · vol. 4</x:t>
        </x:is>
      </x:c>
      <x:c r="I11" s="34" t="inlineStr">
        <x:is>
          <x:t xml:space="preserve">Canto dos volumes</x:t>
        </x:is>
      </x:c>
      <x:c r="J11" s="35" t="inlineStr">
        <x:is>
          <x:t xml:space="preserve">abrir partitura</x:t>
        </x:is>
      </x:c>
    </x:row>
    <x:row r="12" s="29" customFormat="1" ht="15" customHeight="1">
      <x:c r="A12" s="41" t="inlineStr">
        <x:is>
          <x:t xml:space="preserve">Lc 1,30-38</x:t>
        </x:is>
      </x:c>
      <x:c r="B12" s="34" t="inlineStr">
        <x:is>
          <x:t xml:space="preserve">Este é o pão da vida, o corpo do Senhor</x:t>
        </x:is>
      </x:c>
      <x:c r="C12" s="34" t="inlineStr">
        <x:is>
          <x:t xml:space="preserve">Missa de Nossa Senhora | Comunhão</x:t>
        </x:is>
      </x:c>
      <x:c r="D12" s="33" t="n"/>
      <x:c r="E12" s="33" t="n"/>
      <x:c r="F12" s="33" t="n"/>
      <x:c r="G12" s="33" t="n"/>
      <x:c r="H12" s="34" t="inlineStr">
        <x:is>
          <x:t xml:space="preserve">Pe. Weber (volumes) · vol. 27</x:t>
        </x:is>
      </x:c>
      <x:c r="I12" s="34" t="inlineStr">
        <x:is>
          <x:t xml:space="preserve">Canto dos volumes</x:t>
        </x:is>
      </x:c>
      <x:c r="J12" s="35" t="inlineStr">
        <x:is>
          <x:t xml:space="preserve">abrir partitura</x:t>
        </x:is>
      </x:c>
    </x:row>
    <x:row r="13" s="29" customFormat="1" ht="15" customHeight="1">
      <x:c r="A13" s="42" t="inlineStr">
        <x:is>
          <x:t xml:space="preserve">Lc 1,31</x:t>
        </x:is>
      </x:c>
      <x:c r="B13" s="37" t="inlineStr">
        <x:is>
          <x:t xml:space="preserve">A Virgem conceberá</x:t>
        </x:is>
      </x:c>
      <x:c r="C13" s="37" t="inlineStr">
        <x:is>
          <x:t xml:space="preserve">4 Adv. A</x:t>
        </x:is>
      </x:c>
      <x:c r="D13" s="36" t="inlineStr">
        <x:is>
          <x:t xml:space="preserve">Lc 1, 46</x:t>
        </x:is>
      </x:c>
      <x:c r="E13" s="36" t="inlineStr">
        <x:is>
          <x:t xml:space="preserve">Mt 1,23</x:t>
        </x:is>
      </x:c>
      <x:c r="F13" s="36" t="n"/>
      <x:c r="G13" s="36" t="n"/>
      <x:c r="H13" s="37" t="inlineStr">
        <x:is>
          <x:t xml:space="preserve">Pe. Weber</x:t>
        </x:is>
      </x:c>
      <x:c r="I13" s="37" t="inlineStr">
        <x:is>
          <x:t xml:space="preserve">Canto do Evangelho</x:t>
        </x:is>
      </x:c>
      <x:c r="J13" s="38" t="inlineStr">
        <x:is>
          <x:t xml:space="preserve">abrir partitura</x:t>
        </x:is>
      </x:c>
    </x:row>
    <x:row r="14" s="29" customFormat="1" ht="23.850000381469727" customHeight="1">
      <x:c r="A14" s="41" t="inlineStr">
        <x:is>
          <x:t xml:space="preserve">Lc 1,42</x:t>
        </x:is>
      </x:c>
      <x:c r="B14" s="34" t="inlineStr">
        <x:is>
          <x:t xml:space="preserve">Maria, és bendita</x:t>
        </x:is>
      </x:c>
      <x:c r="C14" s="34" t="inlineStr">
        <x:is>
          <x:t xml:space="preserve">4 Adv. C</x:t>
        </x:is>
      </x:c>
      <x:c r="D14" s="33" t="inlineStr">
        <x:is>
          <x:t xml:space="preserve">Lc 1, 46</x:t>
        </x:is>
      </x:c>
      <x:c r="E14" s="33" t="n"/>
      <x:c r="F14" s="33" t="n"/>
      <x:c r="G14" s="33" t="n"/>
      <x:c r="H14" s="34" t="inlineStr">
        <x:is>
          <x:t xml:space="preserve">Pe. Weber</x:t>
        </x:is>
      </x:c>
      <x:c r="I14" s="34" t="inlineStr">
        <x:is>
          <x:t xml:space="preserve">Canto do Evangelho</x:t>
        </x:is>
      </x:c>
      <x:c r="J14" s="35" t="inlineStr">
        <x:is>
          <x:t xml:space="preserve">abrir partitura</x:t>
        </x:is>
      </x:c>
    </x:row>
    <x:row r="15" s="29" customFormat="1" ht="23.850000381469727" customHeight="1">
      <x:c r="A15" s="41" t="inlineStr">
        <x:is>
          <x:t xml:space="preserve">Lc 1,42</x:t>
        </x:is>
      </x:c>
      <x:c r="B15" s="34" t="inlineStr">
        <x:is>
          <x:t xml:space="preserve">Bendita sejais</x:t>
        </x:is>
      </x:c>
      <x:c r="C15" s="34" t="n"/>
      <x:c r="D15" s="33" t="n"/>
      <x:c r="E15" s="33" t="n"/>
      <x:c r="F15" s="33" t="n"/>
      <x:c r="G15" s="33" t="n"/>
      <x:c r="H15" s="34" t="inlineStr">
        <x:is>
          <x:t xml:space="preserve">Pe. Weber (volumes) · vol. 2</x:t>
        </x:is>
      </x:c>
      <x:c r="I15" s="34" t="inlineStr">
        <x:is>
          <x:t xml:space="preserve">Canto dos volumes</x:t>
        </x:is>
      </x:c>
      <x:c r="J15" s="35" t="inlineStr">
        <x:is>
          <x:t xml:space="preserve">abrir partitura</x:t>
        </x:is>
      </x:c>
    </x:row>
    <x:row r="16" s="29" customFormat="1" ht="23.850000381469727" customHeight="1">
      <x:c r="A16" s="42" t="inlineStr">
        <x:is>
          <x:t xml:space="preserve">Lc 1,43</x:t>
        </x:is>
      </x:c>
      <x:c r="B16" s="37" t="inlineStr">
        <x:is>
          <x:t xml:space="preserve">Mãe do meu Senhor e da Igreja</x:t>
        </x:is>
      </x:c>
      <x:c r="C16" s="37" t="n"/>
      <x:c r="D16" s="36" t="n"/>
      <x:c r="E16" s="36" t="n"/>
      <x:c r="F16" s="36" t="n"/>
      <x:c r="G16" s="36" t="n"/>
      <x:c r="H16" s="37" t="inlineStr">
        <x:is>
          <x:t xml:space="preserve">Pe. Weber (volumes) · vol. 10</x:t>
        </x:is>
      </x:c>
      <x:c r="I16" s="37" t="inlineStr">
        <x:is>
          <x:t xml:space="preserve">Canto dos volumes</x:t>
        </x:is>
      </x:c>
      <x:c r="J16" s="38" t="inlineStr">
        <x:is>
          <x:t xml:space="preserve">abrir partitura</x:t>
        </x:is>
      </x:c>
    </x:row>
    <x:row r="17" s="29" customFormat="1" ht="23.850000381469727" customHeight="1">
      <x:c r="A17" s="41" t="inlineStr">
        <x:is>
          <x:t xml:space="preserve">Lc 1,45; 11,28</x:t>
        </x:is>
      </x:c>
      <x:c r="B17" s="34" t="inlineStr">
        <x:is>
          <x:t xml:space="preserve">Ouviste a Palavra de Deus</x:t>
        </x:is>
      </x:c>
      <x:c r="C17" s="34" t="n"/>
      <x:c r="D17" s="33" t="n"/>
      <x:c r="E17" s="33" t="n"/>
      <x:c r="F17" s="33" t="n"/>
      <x:c r="G17" s="33" t="n"/>
      <x:c r="H17" s="34" t="inlineStr">
        <x:is>
          <x:t xml:space="preserve">Pe. Weber (volumes) · vol. 14</x:t>
        </x:is>
      </x:c>
      <x:c r="I17" s="34" t="inlineStr">
        <x:is>
          <x:t xml:space="preserve">Canto dos volumes</x:t>
        </x:is>
      </x:c>
      <x:c r="J17" s="35" t="inlineStr">
        <x:is>
          <x:t xml:space="preserve">abrir partitura</x:t>
        </x:is>
      </x:c>
    </x:row>
    <x:row r="18" s="29" customFormat="1" ht="23.850000381469727" customHeight="1">
      <x:c r="A18" s="42" t="inlineStr">
        <x:is>
          <x:t xml:space="preserve">Lc 1,46-55</x:t>
        </x:is>
      </x:c>
      <x:c r="B18" s="37" t="inlineStr">
        <x:is>
          <x:t xml:space="preserve">Minha alma glorifica o Senhor</x:t>
        </x:is>
      </x:c>
      <x:c r="C18" s="37" t="n"/>
      <x:c r="D18" s="36" t="inlineStr">
        <x:is>
          <x:t xml:space="preserve">Lc 1,46-55</x:t>
        </x:is>
      </x:c>
      <x:c r="E18" s="36" t="n"/>
      <x:c r="F18" s="36" t="n"/>
      <x:c r="G18" s="36" t="n"/>
      <x:c r="H18" s="37" t="inlineStr">
        <x:is>
          <x:t xml:space="preserve">Pe. Weber (volumes) · vol. 8</x:t>
        </x:is>
      </x:c>
      <x:c r="I18" s="37" t="inlineStr">
        <x:is>
          <x:t xml:space="preserve">Canto dos volumes</x:t>
        </x:is>
      </x:c>
      <x:c r="J18" s="38" t="inlineStr">
        <x:is>
          <x:t xml:space="preserve">abrir partitura</x:t>
        </x:is>
      </x:c>
    </x:row>
    <x:row r="19" s="29" customFormat="1" ht="23.850000381469727" customHeight="1">
      <x:c r="A19" s="41" t="inlineStr">
        <x:is>
          <x:t xml:space="preserve">Lc 1,46-55</x:t>
        </x:is>
      </x:c>
      <x:c r="B19" s="34" t="inlineStr">
        <x:is>
          <x:t xml:space="preserve">Salve, ó Santa Mãe!</x:t>
        </x:is>
      </x:c>
      <x:c r="C19" s="34" t="n"/>
      <x:c r="D19" s="33" t="inlineStr">
        <x:is>
          <x:t xml:space="preserve">Lc 1,46-55</x:t>
        </x:is>
      </x:c>
      <x:c r="E19" s="33" t="n"/>
      <x:c r="F19" s="33" t="n"/>
      <x:c r="G19" s="33" t="n"/>
      <x:c r="H19" s="34" t="inlineStr">
        <x:is>
          <x:t xml:space="preserve">Pe. Weber (volumes) · vol. 11</x:t>
        </x:is>
      </x:c>
      <x:c r="I19" s="34" t="inlineStr">
        <x:is>
          <x:t xml:space="preserve">Canto dos volumes</x:t>
        </x:is>
      </x:c>
      <x:c r="J19" s="35" t="inlineStr">
        <x:is>
          <x:t xml:space="preserve">abrir partitura</x:t>
        </x:is>
      </x:c>
    </x:row>
    <x:row r="20" s="29" customFormat="1" ht="23.850000381469727" customHeight="1">
      <x:c r="A20" s="42" t="inlineStr">
        <x:is>
          <x:t xml:space="preserve">Lc 1,46-55</x:t>
        </x:is>
      </x:c>
      <x:c r="B20" s="37" t="inlineStr">
        <x:is>
          <x:t xml:space="preserve">Maria, a Mãe do Senhor</x:t>
        </x:is>
      </x:c>
      <x:c r="C20" s="37" t="n"/>
      <x:c r="D20" s="36" t="inlineStr">
        <x:is>
          <x:t xml:space="preserve">Lc 1,46-55</x:t>
        </x:is>
      </x:c>
      <x:c r="E20" s="36" t="n"/>
      <x:c r="F20" s="36" t="n"/>
      <x:c r="G20" s="36" t="n"/>
      <x:c r="H20" s="37" t="inlineStr">
        <x:is>
          <x:t xml:space="preserve">Pe. Weber (volumes) · vol. 13</x:t>
        </x:is>
      </x:c>
      <x:c r="I20" s="37" t="inlineStr">
        <x:is>
          <x:t xml:space="preserve">Canto dos volumes</x:t>
        </x:is>
      </x:c>
      <x:c r="J20" s="38" t="inlineStr">
        <x:is>
          <x:t xml:space="preserve">abrir partitura</x:t>
        </x:is>
      </x:c>
    </x:row>
    <x:row r="21" s="29" customFormat="1" ht="23.850000381469727" customHeight="1">
      <x:c r="A21" s="41" t="inlineStr">
        <x:is>
          <x:t xml:space="preserve">Lc 1,46-55</x:t>
        </x:is>
      </x:c>
      <x:c r="B21" s="34" t="inlineStr">
        <x:is>
          <x:t xml:space="preserve">Com os anjos de Deus</x:t>
        </x:is>
      </x:c>
      <x:c r="C21" s="34" t="inlineStr">
        <x:is>
          <x:t xml:space="preserve">Festas de Maria | Saudação</x:t>
        </x:is>
      </x:c>
      <x:c r="D21" s="33" t="inlineStr">
        <x:is>
          <x:t xml:space="preserve">Lc 1,46-55</x:t>
        </x:is>
      </x:c>
      <x:c r="E21" s="33" t="n"/>
      <x:c r="F21" s="33" t="n"/>
      <x:c r="G21" s="33" t="n"/>
      <x:c r="H21" s="34" t="inlineStr">
        <x:is>
          <x:t xml:space="preserve">Pe. Weber (volumes) · vol. 13</x:t>
        </x:is>
      </x:c>
      <x:c r="I21" s="34" t="inlineStr">
        <x:is>
          <x:t xml:space="preserve">Canto dos volumes</x:t>
        </x:is>
      </x:c>
      <x:c r="J21" s="35" t="inlineStr">
        <x:is>
          <x:t xml:space="preserve">abrir partitura</x:t>
        </x:is>
      </x:c>
    </x:row>
    <x:row r="22" s="29" customFormat="1" ht="23.850000381469727" customHeight="1">
      <x:c r="A22" s="42" t="inlineStr">
        <x:is>
          <x:t xml:space="preserve">Lc 1,46-55</x:t>
        </x:is>
      </x:c>
      <x:c r="B22" s="37" t="inlineStr">
        <x:is>
          <x:t xml:space="preserve">Magnificat</x:t>
        </x:is>
      </x:c>
      <x:c r="C22" s="37" t="inlineStr">
        <x:is>
          <x:t xml:space="preserve">Nossa Senhora Aparecida | Ladainha 2ª</x:t>
        </x:is>
      </x:c>
      <x:c r="D22" s="36" t="inlineStr">
        <x:is>
          <x:t xml:space="preserve">Lc 1,46-55</x:t>
        </x:is>
      </x:c>
      <x:c r="E22" s="36" t="n"/>
      <x:c r="F22" s="36" t="n"/>
      <x:c r="G22" s="36" t="n"/>
      <x:c r="H22" s="37" t="inlineStr">
        <x:is>
          <x:t xml:space="preserve">Pe. Weber (volumes) · vol. 13</x:t>
        </x:is>
      </x:c>
      <x:c r="I22" s="37" t="inlineStr">
        <x:is>
          <x:t xml:space="preserve">Canto dos volumes</x:t>
        </x:is>
      </x:c>
      <x:c r="J22" s="38" t="inlineStr">
        <x:is>
          <x:t xml:space="preserve">abrir partitura</x:t>
        </x:is>
      </x:c>
    </x:row>
    <x:row r="23" s="29" customFormat="1" ht="23.850000381469727" customHeight="1">
      <x:c r="A23" s="41" t="inlineStr">
        <x:is>
          <x:t xml:space="preserve">Lc 1,46-55</x:t>
        </x:is>
      </x:c>
      <x:c r="B23" s="34" t="inlineStr">
        <x:is>
          <x:t xml:space="preserve">A minha alma engrandece</x:t>
        </x:is>
      </x:c>
      <x:c r="C23" s="34" t="n"/>
      <x:c r="D23" s="33" t="inlineStr">
        <x:is>
          <x:t xml:space="preserve">Magnificat (Lc 1,46-55)</x:t>
        </x:is>
      </x:c>
      <x:c r="E23" s="33" t="n"/>
      <x:c r="F23" s="33" t="n"/>
      <x:c r="G23" s="33" t="n"/>
      <x:c r="H23" s="34" t="inlineStr">
        <x:is>
          <x:t xml:space="preserve">Pe. Weber (volumes) · vol. 14</x:t>
        </x:is>
      </x:c>
      <x:c r="I23" s="34" t="inlineStr">
        <x:is>
          <x:t xml:space="preserve">Canto dos volumes</x:t>
        </x:is>
      </x:c>
      <x:c r="J23" s="35" t="inlineStr">
        <x:is>
          <x:t xml:space="preserve">abrir partitura</x:t>
        </x:is>
      </x:c>
    </x:row>
    <x:row r="24" s="29" customFormat="1" ht="23.850000381469727" customHeight="1">
      <x:c r="A24" s="42" t="inlineStr">
        <x:is>
          <x:t xml:space="preserve">Lc 1,46-55</x:t>
        </x:is>
      </x:c>
      <x:c r="B24" s="37" t="inlineStr">
        <x:is>
          <x:t xml:space="preserve">Minh'alma glorifica o Senhor</x:t>
        </x:is>
      </x:c>
      <x:c r="C24" s="37" t="inlineStr">
        <x:is>
          <x:t xml:space="preserve">Maria | Magnificat</x:t>
        </x:is>
      </x:c>
      <x:c r="D24" s="36" t="inlineStr">
        <x:is>
          <x:t xml:space="preserve">Lc 1,46-55</x:t>
        </x:is>
      </x:c>
      <x:c r="E24" s="36" t="n"/>
      <x:c r="F24" s="36" t="n"/>
      <x:c r="G24" s="36" t="n"/>
      <x:c r="H24" s="37" t="inlineStr">
        <x:is>
          <x:t xml:space="preserve">Pe. Weber (volumes) · vol. 17</x:t>
        </x:is>
      </x:c>
      <x:c r="I24" s="37" t="inlineStr">
        <x:is>
          <x:t xml:space="preserve">Canto dos volumes</x:t>
        </x:is>
      </x:c>
      <x:c r="J24" s="38" t="inlineStr">
        <x:is>
          <x:t xml:space="preserve">abrir partitura</x:t>
        </x:is>
      </x:c>
    </x:row>
    <x:row r="25" s="29" customFormat="1" ht="23.850000381469727" customHeight="1">
      <x:c r="A25" s="41" t="inlineStr">
        <x:is>
          <x:t xml:space="preserve">Lc 1,46-55</x:t>
        </x:is>
      </x:c>
      <x:c r="B25" s="34" t="inlineStr">
        <x:is>
          <x:t xml:space="preserve">Deus te salve, ó Maria!</x:t>
        </x:is>
      </x:c>
      <x:c r="C25" s="34" t="n"/>
      <x:c r="D25" s="33" t="inlineStr">
        <x:is>
          <x:t xml:space="preserve">Lc 1,46-55</x:t>
        </x:is>
      </x:c>
      <x:c r="E25" s="33" t="n"/>
      <x:c r="F25" s="33" t="n"/>
      <x:c r="G25" s="33" t="n"/>
      <x:c r="H25" s="34" t="inlineStr">
        <x:is>
          <x:t xml:space="preserve">Pe. Weber (volumes) · vol. 19</x:t>
        </x:is>
      </x:c>
      <x:c r="I25" s="34" t="inlineStr">
        <x:is>
          <x:t xml:space="preserve">Canto dos volumes</x:t>
        </x:is>
      </x:c>
      <x:c r="J25" s="35" t="inlineStr">
        <x:is>
          <x:t xml:space="preserve">abrir partitura</x:t>
        </x:is>
      </x:c>
    </x:row>
    <x:row r="26" s="29" customFormat="1" ht="23.850000381469727" customHeight="1">
      <x:c r="A26" s="42" t="inlineStr">
        <x:is>
          <x:t xml:space="preserve">Lc 1,46-55</x:t>
        </x:is>
      </x:c>
      <x:c r="B26" s="37" t="inlineStr">
        <x:is>
          <x:t xml:space="preserve">Maria o Magnificat cantou</x:t>
        </x:is>
      </x:c>
      <x:c r="C26" s="37" t="n"/>
      <x:c r="D26" s="36" t="n"/>
      <x:c r="E26" s="36" t="n"/>
      <x:c r="F26" s="36" t="n"/>
      <x:c r="G26" s="36" t="n"/>
      <x:c r="H26" s="37" t="inlineStr">
        <x:is>
          <x:t xml:space="preserve">Pe. Weber (volumes) · vol. 22</x:t>
        </x:is>
      </x:c>
      <x:c r="I26" s="37" t="inlineStr">
        <x:is>
          <x:t xml:space="preserve">Canto dos volumes</x:t>
        </x:is>
      </x:c>
      <x:c r="J26" s="38" t="inlineStr">
        <x:is>
          <x:t xml:space="preserve">abrir partitura</x:t>
        </x:is>
      </x:c>
    </x:row>
    <x:row r="27" s="29" customFormat="1" ht="15" customHeight="1">
      <x:c r="A27" s="41" t="inlineStr">
        <x:is>
          <x:t xml:space="preserve">Lc 1,48</x:t>
        </x:is>
      </x:c>
      <x:c r="B27" s="34" t="inlineStr">
        <x:is>
          <x:t xml:space="preserve">Todas as gerações</x:t>
        </x:is>
      </x:c>
      <x:c r="C27" s="34" t="inlineStr">
        <x:is>
          <x:t xml:space="preserve">Maria</x:t>
        </x:is>
      </x:c>
      <x:c r="D27" s="33" t="n"/>
      <x:c r="E27" s="33" t="n"/>
      <x:c r="F27" s="33" t="n"/>
      <x:c r="G27" s="33" t="n"/>
      <x:c r="H27" s="34" t="inlineStr">
        <x:is>
          <x:t xml:space="preserve">Pe. Weber (volumes) · vol. 15</x:t>
        </x:is>
      </x:c>
      <x:c r="I27" s="34" t="inlineStr">
        <x:is>
          <x:t xml:space="preserve">Canto dos volumes</x:t>
        </x:is>
      </x:c>
      <x:c r="J27" s="35" t="inlineStr">
        <x:is>
          <x:t xml:space="preserve">abrir partitura</x:t>
        </x:is>
      </x:c>
    </x:row>
    <x:row r="28" s="29" customFormat="1" ht="23.850000381469727" customHeight="1">
      <x:c r="A28" s="42" t="inlineStr">
        <x:is>
          <x:t xml:space="preserve">Lc 1,49</x:t>
        </x:is>
      </x:c>
      <x:c r="B28" s="37" t="inlineStr">
        <x:is>
          <x:t xml:space="preserve">O Deus poderoso</x:t>
        </x:is>
      </x:c>
      <x:c r="C28" s="37" t="inlineStr">
        <x:is>
          <x:t xml:space="preserve">15 de agosto - Assunção de Nª Srª | Entrada</x:t>
        </x:is>
      </x:c>
      <x:c r="D28" s="36" t="inlineStr">
        <x:is>
          <x:t xml:space="preserve">Magnificat (Lc 1,46-55)</x:t>
        </x:is>
      </x:c>
      <x:c r="E28" s="36" t="n"/>
      <x:c r="F28" s="36" t="n"/>
      <x:c r="G28" s="36" t="n"/>
      <x:c r="H28" s="37" t="inlineStr">
        <x:is>
          <x:t xml:space="preserve">Pe. Weber (volumes) · vol. 14</x:t>
        </x:is>
      </x:c>
      <x:c r="I28" s="37" t="inlineStr">
        <x:is>
          <x:t xml:space="preserve">Canto dos volumes</x:t>
        </x:is>
      </x:c>
      <x:c r="J28" s="38" t="inlineStr">
        <x:is>
          <x:t xml:space="preserve">abrir partitura</x:t>
        </x:is>
      </x:c>
    </x:row>
    <x:row r="29" s="29" customFormat="1" ht="23.850000381469727" customHeight="1">
      <x:c r="A29" s="41" t="inlineStr">
        <x:is>
          <x:t xml:space="preserve">Lc 1,63.76</x:t>
        </x:is>
      </x:c>
      <x:c r="B29" s="34" t="inlineStr">
        <x:is>
          <x:t xml:space="preserve">João Batista é seu nome</x:t>
        </x:is>
      </x:c>
      <x:c r="C29" s="34" t="inlineStr">
        <x:is>
          <x:t xml:space="preserve">João Batista</x:t>
        </x:is>
      </x:c>
      <x:c r="D29" s="33" t="inlineStr">
        <x:is>
          <x:t xml:space="preserve">Sl 138</x:t>
        </x:is>
      </x:c>
      <x:c r="E29" s="33" t="n"/>
      <x:c r="F29" s="33" t="n"/>
      <x:c r="G29" s="33" t="n"/>
      <x:c r="H29" s="34" t="inlineStr">
        <x:is>
          <x:t xml:space="preserve">Pe. Weber</x:t>
        </x:is>
      </x:c>
      <x:c r="I29" s="34" t="inlineStr">
        <x:is>
          <x:t xml:space="preserve">Canto do Evangelho</x:t>
        </x:is>
      </x:c>
      <x:c r="J29" s="35" t="inlineStr">
        <x:is>
          <x:t xml:space="preserve">abrir partitura</x:t>
        </x:is>
      </x:c>
    </x:row>
    <x:row r="30" s="29" customFormat="1" ht="23.850000381469727" customHeight="1">
      <x:c r="A30" s="42" t="inlineStr">
        <x:is>
          <x:t xml:space="preserve">Lc 2,8-14</x:t>
        </x:is>
      </x:c>
      <x:c r="B30" s="37" t="inlineStr">
        <x:is>
          <x:t xml:space="preserve">Missa de Natal – Comunhão: No presépio pequenino</x:t>
        </x:is>
      </x:c>
      <x:c r="C30" s="37" t="inlineStr">
        <x:is>
          <x:t xml:space="preserve">Natal; Comunhão</x:t>
        </x:is>
      </x:c>
      <x:c r="D30" s="36" t="n"/>
      <x:c r="E30" s="36" t="n"/>
      <x:c r="F30" s="36" t="n"/>
      <x:c r="G30" s="36" t="n"/>
      <x:c r="H30" s="37" t="inlineStr">
        <x:is>
          <x:t xml:space="preserve">Pe. Weber (volumes) · vol. 1</x:t>
        </x:is>
      </x:c>
      <x:c r="I30" s="37" t="inlineStr">
        <x:is>
          <x:t xml:space="preserve">Canto dos volumes</x:t>
        </x:is>
      </x:c>
      <x:c r="J30" s="38" t="inlineStr">
        <x:is>
          <x:t xml:space="preserve">abrir partitura</x:t>
        </x:is>
      </x:c>
    </x:row>
    <x:row r="31" s="29" customFormat="1" ht="23.850000381469727" customHeight="1">
      <x:c r="A31" s="41" t="inlineStr">
        <x:is>
          <x:t xml:space="preserve">Lc 2,10-11</x:t>
        </x:is>
      </x:c>
      <x:c r="B31" s="34" t="inlineStr">
        <x:is>
          <x:t xml:space="preserve">Missa de Natal – Aclamação: Uma grande alegria, aleluia!</x:t>
        </x:is>
      </x:c>
      <x:c r="C31" s="34" t="inlineStr">
        <x:is>
          <x:t xml:space="preserve">Natal; Aclamação</x:t>
        </x:is>
      </x:c>
      <x:c r="D31" s="33" t="n"/>
      <x:c r="E31" s="33" t="n"/>
      <x:c r="F31" s="33" t="n"/>
      <x:c r="G31" s="33" t="n"/>
      <x:c r="H31" s="34" t="inlineStr">
        <x:is>
          <x:t xml:space="preserve">Pe. Weber (volumes) · vol. 1</x:t>
        </x:is>
      </x:c>
      <x:c r="I31" s="34" t="inlineStr">
        <x:is>
          <x:t xml:space="preserve">Canto dos volumes</x:t>
        </x:is>
      </x:c>
      <x:c r="J31" s="35" t="inlineStr">
        <x:is>
          <x:t xml:space="preserve">abrir partitura</x:t>
        </x:is>
      </x:c>
    </x:row>
    <x:row r="32" s="29" customFormat="1" ht="23.850000381469727" customHeight="1">
      <x:c r="A32" s="41" t="inlineStr">
        <x:is>
          <x:t xml:space="preserve">Lc 2,11</x:t>
        </x:is>
      </x:c>
      <x:c r="B32" s="34" t="inlineStr">
        <x:is>
          <x:t xml:space="preserve">Nasceu hoje</x:t>
        </x:is>
      </x:c>
      <x:c r="C32" s="34" t="n"/>
      <x:c r="D32" s="33" t="n"/>
      <x:c r="E32" s="33" t="n"/>
      <x:c r="F32" s="33" t="n"/>
      <x:c r="G32" s="33" t="n"/>
      <x:c r="H32" s="34" t="inlineStr">
        <x:is>
          <x:t xml:space="preserve">Pe. Weber (volumes) · vol. 2</x:t>
        </x:is>
      </x:c>
      <x:c r="I32" s="34" t="inlineStr">
        <x:is>
          <x:t xml:space="preserve">Canto dos volumes</x:t>
        </x:is>
      </x:c>
      <x:c r="J32" s="35" t="inlineStr">
        <x:is>
          <x:t xml:space="preserve">abrir partitura</x:t>
        </x:is>
      </x:c>
    </x:row>
    <x:row r="33" s="29" customFormat="1" ht="23.850000381469727" customHeight="1">
      <x:c r="A33" s="42" t="inlineStr">
        <x:is>
          <x:t xml:space="preserve">Lc 2,14</x:t>
        </x:is>
      </x:c>
      <x:c r="B33" s="37" t="inlineStr">
        <x:is>
          <x:t xml:space="preserve">Missa de Natal – Entrada: Aleluia, glória a Deus!</x:t>
        </x:is>
      </x:c>
      <x:c r="C33" s="37" t="inlineStr">
        <x:is>
          <x:t xml:space="preserve">Natal; Entrada</x:t>
        </x:is>
      </x:c>
      <x:c r="D33" s="36" t="n"/>
      <x:c r="E33" s="36" t="n"/>
      <x:c r="F33" s="36" t="n"/>
      <x:c r="G33" s="36" t="n"/>
      <x:c r="H33" s="37" t="inlineStr">
        <x:is>
          <x:t xml:space="preserve">Pe. Weber (volumes) · vol. 1</x:t>
        </x:is>
      </x:c>
      <x:c r="I33" s="37" t="inlineStr">
        <x:is>
          <x:t xml:space="preserve">Canto dos volumes</x:t>
        </x:is>
      </x:c>
      <x:c r="J33" s="38" t="inlineStr">
        <x:is>
          <x:t xml:space="preserve">abrir partitura</x:t>
        </x:is>
      </x:c>
    </x:row>
    <x:row r="34" s="29" customFormat="1" ht="23.850000381469727" customHeight="1">
      <x:c r="A34" s="41" t="inlineStr">
        <x:is>
          <x:t xml:space="preserve">Lc 2,14</x:t>
        </x:is>
      </x:c>
      <x:c r="B34" s="34" t="inlineStr">
        <x:is>
          <x:t xml:space="preserve">Glória, aleluia!</x:t>
        </x:is>
      </x:c>
      <x:c r="C34" s="34" t="n"/>
      <x:c r="D34" s="33" t="n"/>
      <x:c r="E34" s="33" t="n"/>
      <x:c r="F34" s="33" t="n"/>
      <x:c r="G34" s="33" t="n"/>
      <x:c r="H34" s="34" t="inlineStr">
        <x:is>
          <x:t xml:space="preserve">Pe. Weber (volumes) · vol. 10</x:t>
        </x:is>
      </x:c>
      <x:c r="I34" s="34" t="inlineStr">
        <x:is>
          <x:t xml:space="preserve">Canto dos volumes</x:t>
        </x:is>
      </x:c>
      <x:c r="J34" s="35" t="inlineStr">
        <x:is>
          <x:t xml:space="preserve">abrir partitura</x:t>
        </x:is>
      </x:c>
    </x:row>
    <x:row r="35" s="29" customFormat="1" ht="23.850000381469727" customHeight="1">
      <x:c r="A35" s="42" t="inlineStr">
        <x:is>
          <x:t xml:space="preserve">Lc 2,14</x:t>
        </x:is>
      </x:c>
      <x:c r="B35" s="37" t="inlineStr">
        <x:is>
          <x:t xml:space="preserve">Vinde, cristãos, vinde à porfia</x:t>
        </x:is>
      </x:c>
      <x:c r="C35" s="37" t="inlineStr">
        <x:is>
          <x:t xml:space="preserve">Natal</x:t>
        </x:is>
      </x:c>
      <x:c r="D35" s="36" t="n"/>
      <x:c r="E35" s="36" t="n"/>
      <x:c r="F35" s="36" t="n"/>
      <x:c r="G35" s="36" t="n"/>
      <x:c r="H35" s="37" t="inlineStr">
        <x:is>
          <x:t xml:space="preserve">Pe. Weber (volumes) · vol. 14</x:t>
        </x:is>
      </x:c>
      <x:c r="I35" s="37" t="inlineStr">
        <x:is>
          <x:t xml:space="preserve">Canto dos volumes</x:t>
        </x:is>
      </x:c>
      <x:c r="J35" s="38" t="inlineStr">
        <x:is>
          <x:t xml:space="preserve">abrir partitura</x:t>
        </x:is>
      </x:c>
    </x:row>
    <x:row r="36" s="29" customFormat="1" ht="23.850000381469727" customHeight="1">
      <x:c r="A36" s="41" t="inlineStr">
        <x:is>
          <x:t xml:space="preserve">Lc 2,16</x:t>
        </x:is>
      </x:c>
      <x:c r="B36" s="34" t="inlineStr">
        <x:is>
          <x:t xml:space="preserve">Os pastores vieram depressa</x:t>
        </x:is>
      </x:c>
      <x:c r="C36" s="34" t="inlineStr">
        <x:is>
          <x:t xml:space="preserve">Sagrada família | Entrada</x:t>
        </x:is>
      </x:c>
      <x:c r="D36" s="33" t="inlineStr">
        <x:is>
          <x:t xml:space="preserve">Sl 126</x:t>
        </x:is>
      </x:c>
      <x:c r="E36" s="33" t="n"/>
      <x:c r="F36" s="33" t="n"/>
      <x:c r="G36" s="33" t="n"/>
      <x:c r="H36" s="34" t="inlineStr">
        <x:is>
          <x:t xml:space="preserve">Pe. Weber (volumes) · vol. 16</x:t>
        </x:is>
      </x:c>
      <x:c r="I36" s="34" t="inlineStr">
        <x:is>
          <x:t xml:space="preserve">Canto dos volumes</x:t>
        </x:is>
      </x:c>
      <x:c r="J36" s="35" t="inlineStr">
        <x:is>
          <x:t xml:space="preserve">abrir partitura</x:t>
        </x:is>
      </x:c>
    </x:row>
    <x:row r="37" s="29" customFormat="1" ht="23.850000381469727" customHeight="1">
      <x:c r="A37" s="42" t="inlineStr">
        <x:is>
          <x:t xml:space="preserve">Lc 2,19</x:t>
        </x:is>
      </x:c>
      <x:c r="B37" s="37" t="inlineStr">
        <x:is>
          <x:t xml:space="preserve">Maria ouve e guarda a Palavra de Deus</x:t>
        </x:is>
      </x:c>
      <x:c r="C37" s="37" t="n"/>
      <x:c r="D37" s="36" t="n"/>
      <x:c r="E37" s="36" t="n"/>
      <x:c r="F37" s="36" t="n"/>
      <x:c r="G37" s="36" t="n"/>
      <x:c r="H37" s="37" t="inlineStr">
        <x:is>
          <x:t xml:space="preserve">Pe. Weber (volumes) · vol. 7</x:t>
        </x:is>
      </x:c>
      <x:c r="I37" s="37" t="inlineStr">
        <x:is>
          <x:t xml:space="preserve">Canto dos volumes</x:t>
        </x:is>
      </x:c>
      <x:c r="J37" s="38" t="inlineStr">
        <x:is>
          <x:t xml:space="preserve">abrir partitura</x:t>
        </x:is>
      </x:c>
    </x:row>
    <x:row r="38" s="29" customFormat="1" ht="23.850000381469727" customHeight="1">
      <x:c r="A38" s="41" t="inlineStr">
        <x:is>
          <x:t xml:space="preserve">Lc 2,22-35</x:t>
        </x:is>
      </x:c>
      <x:c r="B38" s="34" t="inlineStr">
        <x:is>
          <x:t xml:space="preserve">Sobe a Jerusalém</x:t>
        </x:is>
      </x:c>
      <x:c r="C38" s="34" t="n"/>
      <x:c r="D38" s="33" t="n"/>
      <x:c r="E38" s="33" t="n"/>
      <x:c r="F38" s="33" t="n"/>
      <x:c r="G38" s="33" t="n"/>
      <x:c r="H38" s="34" t="inlineStr">
        <x:is>
          <x:t xml:space="preserve">Pe. Weber (volumes) · vol. 1</x:t>
        </x:is>
      </x:c>
      <x:c r="I38" s="34" t="inlineStr">
        <x:is>
          <x:t xml:space="preserve">Canto dos volumes</x:t>
        </x:is>
      </x:c>
      <x:c r="J38" s="35" t="inlineStr">
        <x:is>
          <x:t xml:space="preserve">abrir partitura</x:t>
        </x:is>
      </x:c>
    </x:row>
    <x:row r="39" s="29" customFormat="1" ht="23.850000381469727" customHeight="1">
      <x:c r="A39" s="42" t="inlineStr">
        <x:is>
          <x:t xml:space="preserve">Lc 2,28-32</x:t>
        </x:is>
      </x:c>
      <x:c r="B39" s="37" t="inlineStr">
        <x:is>
          <x:t xml:space="preserve">Jesus, Luz das nações</x:t>
        </x:is>
      </x:c>
      <x:c r="C39" s="37" t="inlineStr">
        <x:is>
          <x:t xml:space="preserve">Apresentação do Senhor</x:t>
        </x:is>
      </x:c>
      <x:c r="D39" s="36" t="inlineStr">
        <x:is>
          <x:t xml:space="preserve">Lc 2,29-32</x:t>
        </x:is>
      </x:c>
      <x:c r="E39" s="36" t="n"/>
      <x:c r="F39" s="36" t="n"/>
      <x:c r="G39" s="36" t="n"/>
      <x:c r="H39" s="37" t="inlineStr">
        <x:is>
          <x:t xml:space="preserve">Pe. Weber (volumes) · vol. 13</x:t>
        </x:is>
      </x:c>
      <x:c r="I39" s="37" t="inlineStr">
        <x:is>
          <x:t xml:space="preserve">Canto dos volumes</x:t>
        </x:is>
      </x:c>
      <x:c r="J39" s="38" t="inlineStr">
        <x:is>
          <x:t xml:space="preserve">abrir partitura</x:t>
        </x:is>
      </x:c>
    </x:row>
    <x:row r="40" s="29" customFormat="1" ht="15" customHeight="1">
      <x:c r="A40" s="41" t="inlineStr">
        <x:is>
          <x:t xml:space="preserve">Lc 2,29-32</x:t>
        </x:is>
      </x:c>
      <x:c r="B40" s="34" t="inlineStr">
        <x:is>
          <x:t xml:space="preserve">Cântico de Simeão</x:t>
        </x:is>
      </x:c>
      <x:c r="C40" s="34" t="n"/>
      <x:c r="D40" s="33" t="inlineStr">
        <x:is>
          <x:t xml:space="preserve">Lc 2,29-32</x:t>
        </x:is>
      </x:c>
      <x:c r="E40" s="33" t="n"/>
      <x:c r="F40" s="33" t="n"/>
      <x:c r="G40" s="33" t="n"/>
      <x:c r="H40" s="34" t="inlineStr">
        <x:is>
          <x:t xml:space="preserve">Pe. Weber (volumes) · vol. 11</x:t>
        </x:is>
      </x:c>
      <x:c r="I40" s="34" t="inlineStr">
        <x:is>
          <x:t xml:space="preserve">Canto dos volumes</x:t>
        </x:is>
      </x:c>
      <x:c r="J40" s="35" t="inlineStr">
        <x:is>
          <x:t xml:space="preserve">abrir partitura</x:t>
        </x:is>
      </x:c>
    </x:row>
    <x:row r="41" s="29" customFormat="1" ht="23.850000381469727" customHeight="1">
      <x:c r="A41" s="42" t="inlineStr">
        <x:is>
          <x:t xml:space="preserve">Lc 2,29-32</x:t>
        </x:is>
      </x:c>
      <x:c r="B41" s="37" t="inlineStr">
        <x:is>
          <x:t xml:space="preserve">O ancião toma o Menino</x:t>
        </x:is>
      </x:c>
      <x:c r="C41" s="37" t="inlineStr">
        <x:is>
          <x:t xml:space="preserve">Apresentação do Senhor</x:t>
        </x:is>
      </x:c>
      <x:c r="D41" s="36" t="inlineStr">
        <x:is>
          <x:t xml:space="preserve">Lc 2,29-32</x:t>
        </x:is>
      </x:c>
      <x:c r="E41" s="36" t="n"/>
      <x:c r="F41" s="36" t="n"/>
      <x:c r="G41" s="36" t="n"/>
      <x:c r="H41" s="37" t="inlineStr">
        <x:is>
          <x:t xml:space="preserve">Pe. Weber (volumes) · vol. 15</x:t>
        </x:is>
      </x:c>
      <x:c r="I41" s="37" t="inlineStr">
        <x:is>
          <x:t xml:space="preserve">Canto dos volumes</x:t>
        </x:is>
      </x:c>
      <x:c r="J41" s="38" t="inlineStr">
        <x:is>
          <x:t xml:space="preserve">abrir partitura</x:t>
        </x:is>
      </x:c>
    </x:row>
    <x:row r="42" s="29" customFormat="1" ht="23.850000381469727" customHeight="1">
      <x:c r="A42" s="41" t="inlineStr">
        <x:is>
          <x:t xml:space="preserve">Lc 2,29-32</x:t>
        </x:is>
      </x:c>
      <x:c r="B42" s="34" t="inlineStr">
        <x:is>
          <x:t xml:space="preserve">Apresentação do Senhor (Lc 2,29-32)</x:t>
        </x:is>
      </x:c>
      <x:c r="C42" s="34" t="inlineStr">
        <x:is>
          <x:t xml:space="preserve">02 de Fevereiro | Entrada</x:t>
        </x:is>
      </x:c>
      <x:c r="D42" s="33" t="inlineStr">
        <x:is>
          <x:t xml:space="preserve">Lc 2,29-32</x:t>
        </x:is>
      </x:c>
      <x:c r="E42" s="33" t="n"/>
      <x:c r="F42" s="33" t="n"/>
      <x:c r="G42" s="33" t="n"/>
      <x:c r="H42" s="34" t="inlineStr">
        <x:is>
          <x:t xml:space="preserve">Pe. Weber (volumes) · vol. 23</x:t>
        </x:is>
      </x:c>
      <x:c r="I42" s="34" t="inlineStr">
        <x:is>
          <x:t xml:space="preserve">Canto dos volumes</x:t>
        </x:is>
      </x:c>
      <x:c r="J42" s="35" t="inlineStr">
        <x:is>
          <x:t xml:space="preserve">abrir partitura</x:t>
        </x:is>
      </x:c>
    </x:row>
    <x:row r="43" s="29" customFormat="1" ht="15" customHeight="1">
      <x:c r="A43" s="42" t="inlineStr">
        <x:is>
          <x:t xml:space="preserve">Lc 2,40</x:t>
        </x:is>
      </x:c>
      <x:c r="B43" s="37" t="inlineStr">
        <x:is>
          <x:t xml:space="preserve">O menino crescia</x:t>
        </x:is>
      </x:c>
      <x:c r="C43" s="37" t="inlineStr">
        <x:is>
          <x:t xml:space="preserve">Natal</x:t>
        </x:is>
      </x:c>
      <x:c r="D43" s="36" t="inlineStr">
        <x:is>
          <x:t xml:space="preserve">Sl 83</x:t>
        </x:is>
      </x:c>
      <x:c r="E43" s="36" t="n"/>
      <x:c r="F43" s="36" t="n"/>
      <x:c r="G43" s="36" t="n"/>
      <x:c r="H43" s="37" t="inlineStr">
        <x:is>
          <x:t xml:space="preserve">Pe. Weber</x:t>
        </x:is>
      </x:c>
      <x:c r="I43" s="37" t="inlineStr">
        <x:is>
          <x:t xml:space="preserve">Canto do Evangelho</x:t>
        </x:is>
      </x:c>
      <x:c r="J43" s="38" t="inlineStr">
        <x:is>
          <x:t xml:space="preserve">abrir partitura</x:t>
        </x:is>
      </x:c>
    </x:row>
    <x:row r="44" s="29" customFormat="1" ht="23.850000381469727" customHeight="1">
      <x:c r="A44" s="41" t="inlineStr">
        <x:is>
          <x:t xml:space="preserve">Lc 2,48-49</x:t>
        </x:is>
      </x:c>
      <x:c r="B44" s="34" t="inlineStr">
        <x:is>
          <x:t xml:space="preserve">Família: Pais e filhos...</x:t>
        </x:is>
      </x:c>
      <x:c r="C44" s="34" t="n"/>
      <x:c r="D44" s="33" t="n"/>
      <x:c r="E44" s="33" t="n"/>
      <x:c r="F44" s="33" t="n"/>
      <x:c r="G44" s="33" t="n"/>
      <x:c r="H44" s="34" t="inlineStr">
        <x:is>
          <x:t xml:space="preserve">Pe. Weber (volumes) · vol. 9</x:t>
        </x:is>
      </x:c>
      <x:c r="I44" s="34" t="inlineStr">
        <x:is>
          <x:t xml:space="preserve">Canto dos volumes</x:t>
        </x:is>
      </x:c>
      <x:c r="J44" s="35" t="inlineStr">
        <x:is>
          <x:t xml:space="preserve">abrir partitura</x:t>
        </x:is>
      </x:c>
    </x:row>
    <x:row r="45" s="29" customFormat="1" ht="15" customHeight="1">
      <x:c r="A45" s="42" t="inlineStr">
        <x:is>
          <x:t xml:space="preserve">Lc 2,51</x:t>
        </x:is>
      </x:c>
      <x:c r="B45" s="37" t="inlineStr">
        <x:is>
          <x:t xml:space="preserve">Guarda a Palavra</x:t>
        </x:is>
      </x:c>
      <x:c r="C45" s="37" t="n"/>
      <x:c r="D45" s="36" t="n"/>
      <x:c r="E45" s="36" t="n"/>
      <x:c r="F45" s="36" t="n"/>
      <x:c r="G45" s="36" t="n"/>
      <x:c r="H45" s="37" t="inlineStr">
        <x:is>
          <x:t xml:space="preserve">Pe. Weber (volumes) · vol. 8</x:t>
        </x:is>
      </x:c>
      <x:c r="I45" s="37" t="inlineStr">
        <x:is>
          <x:t xml:space="preserve">Canto dos volumes</x:t>
        </x:is>
      </x:c>
      <x:c r="J45" s="38" t="inlineStr">
        <x:is>
          <x:t xml:space="preserve">abrir partitura</x:t>
        </x:is>
      </x:c>
    </x:row>
    <x:row r="46" s="29" customFormat="1" ht="23.850000381469727" customHeight="1">
      <x:c r="A46" s="41" t="inlineStr">
        <x:is>
          <x:t xml:space="preserve">Lc 3,4b</x:t>
        </x:is>
      </x:c>
      <x:c r="B46" s="34" t="inlineStr">
        <x:is>
          <x:t xml:space="preserve">Preparai os caminhos</x:t>
        </x:is>
      </x:c>
      <x:c r="C46" s="34" t="inlineStr">
        <x:is>
          <x:t xml:space="preserve">2 Adv. AC</x:t>
        </x:is>
      </x:c>
      <x:c r="D46" s="33" t="inlineStr">
        <x:is>
          <x:t xml:space="preserve">Sl 79</x:t>
        </x:is>
      </x:c>
      <x:c r="E46" s="33" t="inlineStr">
        <x:is>
          <x:t xml:space="preserve">Mt 3,3b</x:t>
        </x:is>
      </x:c>
      <x:c r="F46" s="33" t="inlineStr">
        <x:is>
          <x:t xml:space="preserve">Mc 1,2-3</x:t>
        </x:is>
      </x:c>
      <x:c r="G46" s="33" t="n"/>
      <x:c r="H46" s="34" t="inlineStr">
        <x:is>
          <x:t xml:space="preserve">Pe. Weber</x:t>
        </x:is>
      </x:c>
      <x:c r="I46" s="34" t="inlineStr">
        <x:is>
          <x:t xml:space="preserve">Canto do Evangelho</x:t>
        </x:is>
      </x:c>
      <x:c r="J46" s="35" t="inlineStr">
        <x:is>
          <x:t xml:space="preserve">abrir partitura</x:t>
        </x:is>
      </x:c>
    </x:row>
    <x:row r="47" s="29" customFormat="1" ht="23.850000381469727" customHeight="1">
      <x:c r="A47" s="42" t="inlineStr">
        <x:is>
          <x:t xml:space="preserve">Lc 3,4</x:t>
        </x:is>
      </x:c>
      <x:c r="B47" s="37" t="inlineStr">
        <x:is>
          <x:t xml:space="preserve">Voz que clama no deserto</x:t>
        </x:is>
      </x:c>
      <x:c r="C47" s="37" t="inlineStr">
        <x:is>
          <x:t xml:space="preserve">Advento</x:t>
        </x:is>
      </x:c>
      <x:c r="D47" s="36" t="n"/>
      <x:c r="E47" s="36" t="inlineStr">
        <x:is>
          <x:t xml:space="preserve">Mt 3,3</x:t>
        </x:is>
      </x:c>
      <x:c r="F47" s="36" t="inlineStr">
        <x:is>
          <x:t xml:space="preserve">Mc 1,3</x:t>
        </x:is>
      </x:c>
      <x:c r="G47" s="36" t="inlineStr">
        <x:is>
          <x:t xml:space="preserve">Jo 1,23</x:t>
        </x:is>
      </x:c>
      <x:c r="H47" s="37" t="inlineStr">
        <x:is>
          <x:t xml:space="preserve">Pe. Weber (volumes) · vol. 12</x:t>
        </x:is>
      </x:c>
      <x:c r="I47" s="37" t="inlineStr">
        <x:is>
          <x:t xml:space="preserve">Canto dos volumes</x:t>
        </x:is>
      </x:c>
      <x:c r="J47" s="38" t="inlineStr">
        <x:is>
          <x:t xml:space="preserve">abrir partitura</x:t>
        </x:is>
      </x:c>
    </x:row>
    <x:row r="48" s="29" customFormat="1" ht="23.850000381469727" customHeight="1">
      <x:c r="A48" s="41" t="inlineStr">
        <x:is>
          <x:t xml:space="preserve">Lc 3,16b</x:t>
        </x:is>
      </x:c>
      <x:c r="B48" s="34" t="inlineStr">
        <x:is>
          <x:t xml:space="preserve">Virá alguém depois de mim</x:t>
        </x:is>
      </x:c>
      <x:c r="C48" s="34" t="inlineStr">
        <x:is>
          <x:t xml:space="preserve">2 Adv. BC</x:t>
        </x:is>
      </x:c>
      <x:c r="D48" s="33" t="inlineStr">
        <x:is>
          <x:t xml:space="preserve">Sl 71</x:t>
        </x:is>
      </x:c>
      <x:c r="E48" s="33" t="inlineStr">
        <x:is>
          <x:t xml:space="preserve">Mt 3,11b</x:t>
        </x:is>
      </x:c>
      <x:c r="F48" s="33" t="inlineStr">
        <x:is>
          <x:t xml:space="preserve">Mc 1,7</x:t>
        </x:is>
      </x:c>
      <x:c r="G48" s="33" t="n"/>
      <x:c r="H48" s="34" t="inlineStr">
        <x:is>
          <x:t xml:space="preserve">Pe. Weber</x:t>
        </x:is>
      </x:c>
      <x:c r="I48" s="34" t="inlineStr">
        <x:is>
          <x:t xml:space="preserve">Canto do Evangelho</x:t>
        </x:is>
      </x:c>
      <x:c r="J48" s="35" t="inlineStr">
        <x:is>
          <x:t xml:space="preserve">abrir partitura</x:t>
        </x:is>
      </x:c>
    </x:row>
    <x:row r="49" s="29" customFormat="1" ht="15" customHeight="1">
      <x:c r="A49" s="42" t="inlineStr">
        <x:is>
          <x:t xml:space="preserve">Lc 3,16</x:t>
        </x:is>
      </x:c>
      <x:c r="B49" s="37" t="inlineStr">
        <x:is>
          <x:t xml:space="preserve">O Batismo de Cristo e o nosso</x:t>
        </x:is>
      </x:c>
      <x:c r="C49" s="37" t="n"/>
      <x:c r="D49" s="36" t="inlineStr">
        <x:is>
          <x:t xml:space="preserve">Sl 33</x:t>
        </x:is>
      </x:c>
      <x:c r="E49" s="36" t="inlineStr">
        <x:is>
          <x:t xml:space="preserve">Mt 3,11</x:t>
        </x:is>
      </x:c>
      <x:c r="F49" s="36" t="inlineStr">
        <x:is>
          <x:t xml:space="preserve">Mc 1,8</x:t>
        </x:is>
      </x:c>
      <x:c r="G49" s="36" t="n"/>
      <x:c r="H49" s="37" t="inlineStr">
        <x:is>
          <x:t xml:space="preserve">Pe. Weber (volumes) · vol. 7</x:t>
        </x:is>
      </x:c>
      <x:c r="I49" s="37" t="inlineStr">
        <x:is>
          <x:t xml:space="preserve">Canto dos volumes</x:t>
        </x:is>
      </x:c>
      <x:c r="J49" s="38" t="inlineStr">
        <x:is>
          <x:t xml:space="preserve">abrir partitura</x:t>
        </x:is>
      </x:c>
    </x:row>
    <x:row r="50" s="29" customFormat="1" ht="23.850000381469727" customHeight="1">
      <x:c r="A50" s="41" t="inlineStr">
        <x:is>
          <x:t xml:space="preserve">Lc 3,21-22</x:t>
        </x:is>
      </x:c>
      <x:c r="B50" s="34" t="inlineStr">
        <x:is>
          <x:t xml:space="preserve">Batizado Jesus no Jordão</x:t>
        </x:is>
      </x:c>
      <x:c r="C50" s="34" t="n"/>
      <x:c r="D50" s="33" t="inlineStr">
        <x:is>
          <x:t xml:space="preserve">Sl 28</x:t>
        </x:is>
      </x:c>
      <x:c r="E50" s="33" t="inlineStr">
        <x:is>
          <x:t xml:space="preserve">Mt 3,16-17</x:t>
        </x:is>
      </x:c>
      <x:c r="F50" s="33" t="inlineStr">
        <x:is>
          <x:t xml:space="preserve">Mc 1,10-11</x:t>
        </x:is>
      </x:c>
      <x:c r="G50" s="33" t="n"/>
      <x:c r="H50" s="34" t="inlineStr">
        <x:is>
          <x:t xml:space="preserve">Pe. Weber (volumes) · vol. 14</x:t>
        </x:is>
      </x:c>
      <x:c r="I50" s="34" t="inlineStr">
        <x:is>
          <x:t xml:space="preserve">Canto dos volumes</x:t>
        </x:is>
      </x:c>
      <x:c r="J50" s="35" t="inlineStr">
        <x:is>
          <x:t xml:space="preserve">abrir partitura</x:t>
        </x:is>
      </x:c>
    </x:row>
    <x:row r="51" s="29" customFormat="1" ht="23.850000381469727" customHeight="1">
      <x:c r="A51" s="42" t="inlineStr">
        <x:is>
          <x:t xml:space="preserve">Lc 3,22</x:t>
        </x:is>
      </x:c>
      <x:c r="B51" s="37" t="inlineStr">
        <x:is>
          <x:t xml:space="preserve">O Espírito de Deus em forma de uma pomba desceu</x:t>
        </x:is>
      </x:c>
      <x:c r="C51" s="37" t="inlineStr">
        <x:is>
          <x:t xml:space="preserve">2. A</x:t>
        </x:is>
      </x:c>
      <x:c r="D51" s="36" t="inlineStr">
        <x:is>
          <x:t xml:space="preserve">Sl 103</x:t>
        </x:is>
      </x:c>
      <x:c r="E51" s="36" t="inlineStr">
        <x:is>
          <x:t xml:space="preserve">Mt 3,16</x:t>
        </x:is>
      </x:c>
      <x:c r="F51" s="36" t="inlineStr">
        <x:is>
          <x:t xml:space="preserve">Mc 1,10</x:t>
        </x:is>
      </x:c>
      <x:c r="G51" s="36" t="inlineStr">
        <x:is>
          <x:t xml:space="preserve">Jo 1,32</x:t>
        </x:is>
      </x:c>
      <x:c r="H51" s="37" t="inlineStr">
        <x:is>
          <x:t xml:space="preserve">Abadia da Ressurreição</x:t>
        </x:is>
      </x:c>
      <x:c r="I51" s="37" t="inlineStr">
        <x:is>
          <x:t xml:space="preserve">Antífona das oferendas</x:t>
        </x:is>
      </x:c>
      <x:c r="J51" s="38" t="inlineStr">
        <x:is>
          <x:t xml:space="preserve">abrir partitura</x:t>
        </x:is>
      </x:c>
    </x:row>
    <x:row r="52" s="29" customFormat="1" ht="15" customHeight="1">
      <x:c r="A52" s="41" t="inlineStr">
        <x:is>
          <x:t xml:space="preserve">Lc 3,22</x:t>
        </x:is>
      </x:c>
      <x:c r="B52" s="34" t="inlineStr">
        <x:is>
          <x:t xml:space="preserve">Uma voz do céu ressoa</x:t>
        </x:is>
      </x:c>
      <x:c r="C52" s="34" t="n"/>
      <x:c r="D52" s="33" t="n"/>
      <x:c r="E52" s="33" t="n"/>
      <x:c r="F52" s="33" t="n"/>
      <x:c r="G52" s="33" t="n"/>
      <x:c r="H52" s="34" t="inlineStr">
        <x:is>
          <x:t xml:space="preserve">Pe. Weber (volumes) · vol. 2</x:t>
        </x:is>
      </x:c>
      <x:c r="I52" s="34" t="inlineStr">
        <x:is>
          <x:t xml:space="preserve">Canto dos volumes</x:t>
        </x:is>
      </x:c>
      <x:c r="J52" s="35" t="inlineStr">
        <x:is>
          <x:t xml:space="preserve">abrir partitura</x:t>
        </x:is>
      </x:c>
    </x:row>
    <x:row r="53" s="29" customFormat="1" ht="23.850000381469727" customHeight="1">
      <x:c r="A53" s="43" t="inlineStr">
        <x:is>
          <x:t xml:space="preserve">Lc 4,4</x:t>
        </x:is>
      </x:c>
      <x:c r="B53" s="34" t="inlineStr">
        <x:is>
          <x:t xml:space="preserve">O homem não vive somente de pão</x:t>
        </x:is>
      </x:c>
      <x:c r="C53" s="34" t="inlineStr">
        <x:is>
          <x:t xml:space="preserve">1 Quar ABC</x:t>
        </x:is>
      </x:c>
      <x:c r="D53" s="33" t="inlineStr">
        <x:is>
          <x:t xml:space="preserve">Sl 18B</x:t>
        </x:is>
      </x:c>
      <x:c r="E53" s="33" t="inlineStr">
        <x:is>
          <x:t xml:space="preserve">Mt 4,4</x:t>
        </x:is>
      </x:c>
      <x:c r="F53" s="33" t="n"/>
      <x:c r="G53" s="33" t="n"/>
      <x:c r="H53" s="34" t="inlineStr">
        <x:is>
          <x:t xml:space="preserve">Pe. Weber</x:t>
        </x:is>
      </x:c>
      <x:c r="I53" s="34" t="inlineStr">
        <x:is>
          <x:t xml:space="preserve">Canto do Evangelho</x:t>
        </x:is>
      </x:c>
      <x:c r="J53" s="35" t="inlineStr">
        <x:is>
          <x:t xml:space="preserve">abrir partitura</x:t>
        </x:is>
      </x:c>
    </x:row>
    <x:row r="54" s="29" customFormat="1" ht="23.850000381469727" customHeight="1">
      <x:c r="A54" s="42" t="inlineStr">
        <x:is>
          <x:t xml:space="preserve">Lc 4,4</x:t>
        </x:is>
      </x:c>
      <x:c r="B54" s="37" t="inlineStr">
        <x:is>
          <x:t xml:space="preserve">Aclamação a Cristo, Palavra de Deus Pai</x:t>
        </x:is>
      </x:c>
      <x:c r="C54" s="37" t="n"/>
      <x:c r="D54" s="36" t="n"/>
      <x:c r="E54" s="36" t="inlineStr">
        <x:is>
          <x:t xml:space="preserve">Mt 4,4</x:t>
        </x:is>
      </x:c>
      <x:c r="F54" s="36" t="n"/>
      <x:c r="G54" s="36" t="n"/>
      <x:c r="H54" s="37" t="inlineStr">
        <x:is>
          <x:t xml:space="preserve">Pe. Weber (volumes) · vol. 7</x:t>
        </x:is>
      </x:c>
      <x:c r="I54" s="37" t="inlineStr">
        <x:is>
          <x:t xml:space="preserve">Canto dos volumes</x:t>
        </x:is>
      </x:c>
      <x:c r="J54" s="38" t="inlineStr">
        <x:is>
          <x:t xml:space="preserve">abrir partitura</x:t>
        </x:is>
      </x:c>
    </x:row>
    <x:row r="55" s="29" customFormat="1" ht="15" customHeight="1">
      <x:c r="A55" s="41" t="inlineStr">
        <x:is>
          <x:t xml:space="preserve">Lc 4,4</x:t>
        </x:is>
      </x:c>
      <x:c r="B55" s="34" t="inlineStr">
        <x:is>
          <x:t xml:space="preserve">Comunhão</x:t>
        </x:is>
      </x:c>
      <x:c r="C55" s="34" t="inlineStr">
        <x:is>
          <x:t xml:space="preserve">Domingo da Quaresma</x:t>
        </x:is>
      </x:c>
      <x:c r="D55" s="33" t="inlineStr">
        <x:is>
          <x:t xml:space="preserve">Sl 18B</x:t>
        </x:is>
      </x:c>
      <x:c r="E55" s="33" t="inlineStr">
        <x:is>
          <x:t xml:space="preserve">Mt 4,4</x:t>
        </x:is>
      </x:c>
      <x:c r="F55" s="33" t="n"/>
      <x:c r="G55" s="33" t="n"/>
      <x:c r="H55" s="34" t="inlineStr">
        <x:is>
          <x:t xml:space="preserve">Pe. Weber (volumes) · vol. 14</x:t>
        </x:is>
      </x:c>
      <x:c r="I55" s="34" t="inlineStr">
        <x:is>
          <x:t xml:space="preserve">Canto dos volumes</x:t>
        </x:is>
      </x:c>
      <x:c r="J55" s="35" t="inlineStr">
        <x:is>
          <x:t xml:space="preserve">abrir partitura</x:t>
        </x:is>
      </x:c>
    </x:row>
    <x:row r="56" s="29" customFormat="1" ht="15" customHeight="1">
      <x:c r="A56" s="41" t="inlineStr">
        <x:is>
          <x:t xml:space="preserve">Lc 4,10</x:t>
        </x:is>
      </x:c>
      <x:c r="B56" s="34" t="inlineStr">
        <x:is>
          <x:t xml:space="preserve">O Senhor mandou seus anjos</x:t>
        </x:is>
      </x:c>
      <x:c r="C56" s="34" t="n"/>
      <x:c r="D56" s="33" t="n"/>
      <x:c r="E56" s="33" t="n"/>
      <x:c r="F56" s="33" t="n"/>
      <x:c r="G56" s="33" t="n"/>
      <x:c r="H56" s="34" t="inlineStr">
        <x:is>
          <x:t xml:space="preserve">Pe. Weber (volumes) · vol. 2</x:t>
        </x:is>
      </x:c>
      <x:c r="I56" s="34" t="inlineStr">
        <x:is>
          <x:t xml:space="preserve">Canto dos volumes</x:t>
        </x:is>
      </x:c>
      <x:c r="J56" s="35" t="inlineStr">
        <x:is>
          <x:t xml:space="preserve">abrir partitura</x:t>
        </x:is>
      </x:c>
    </x:row>
    <x:row r="57" s="29" customFormat="1" ht="23.850000381469727" customHeight="1">
      <x:c r="A57" s="42" t="inlineStr">
        <x:is>
          <x:t xml:space="preserve">Lc 4,18</x:t>
        </x:is>
      </x:c>
      <x:c r="B57" s="37" t="inlineStr">
        <x:is>
          <x:t xml:space="preserve">O Espírito de Deus repousa</x:t>
        </x:is>
      </x:c>
      <x:c r="C57" s="37" t="inlineStr">
        <x:is>
          <x:t xml:space="preserve">3. C</x:t>
        </x:is>
      </x:c>
      <x:c r="D57" s="36" t="inlineStr">
        <x:is>
          <x:t xml:space="preserve">Sl 142</x:t>
        </x:is>
      </x:c>
      <x:c r="E57" s="36" t="n"/>
      <x:c r="F57" s="36" t="n"/>
      <x:c r="G57" s="36" t="n"/>
      <x:c r="H57" s="37" t="inlineStr">
        <x:is>
          <x:t xml:space="preserve">Pe. Weber</x:t>
        </x:is>
      </x:c>
      <x:c r="I57" s="37" t="inlineStr">
        <x:is>
          <x:t xml:space="preserve">Canto do Evangelho</x:t>
        </x:is>
      </x:c>
      <x:c r="J57" s="38" t="inlineStr">
        <x:is>
          <x:t xml:space="preserve">abrir partitura</x:t>
        </x:is>
      </x:c>
    </x:row>
    <x:row r="58" s="29" customFormat="1" ht="15" customHeight="1">
      <x:c r="A58" s="41" t="inlineStr">
        <x:is>
          <x:t xml:space="preserve">Lc 4,18</x:t>
        </x:is>
      </x:c>
      <x:c r="B58" s="34" t="inlineStr">
        <x:is>
          <x:t xml:space="preserve">O Espírito do Senhor me ungiu para anunciar a Boa Nova aos pobres</x:t>
        </x:is>
      </x:c>
      <x:c r="C58" s="34" t="inlineStr">
        <x:is>
          <x:t xml:space="preserve">3. C</x:t>
        </x:is>
      </x:c>
      <x:c r="D58" s="33" t="inlineStr">
        <x:is>
          <x:t xml:space="preserve">AT 33</x:t>
        </x:is>
      </x:c>
      <x:c r="E58" s="33" t="n"/>
      <x:c r="F58" s="33" t="n"/>
      <x:c r="G58" s="33" t="n"/>
      <x:c r="H58" s="34" t="inlineStr">
        <x:is>
          <x:t xml:space="preserve">Abadia da Ressurreição</x:t>
        </x:is>
      </x:c>
      <x:c r="I58" s="34" t="inlineStr">
        <x:is>
          <x:t xml:space="preserve">Antífona das oferendas</x:t>
        </x:is>
      </x:c>
      <x:c r="J58" s="35" t="inlineStr">
        <x:is>
          <x:t xml:space="preserve">abrir partitura</x:t>
        </x:is>
      </x:c>
    </x:row>
    <x:row r="59" s="29" customFormat="1" ht="15" customHeight="1">
      <x:c r="A59" s="42" t="inlineStr">
        <x:is>
          <x:t xml:space="preserve">Lc 4,18-19</x:t>
        </x:is>
      </x:c>
      <x:c r="B59" s="37" t="inlineStr">
        <x:is>
          <x:t xml:space="preserve">O Espírito do Senhor repousa sobre mim</x:t>
        </x:is>
      </x:c>
      <x:c r="C59" s="37" t="inlineStr">
        <x:is>
          <x:t xml:space="preserve">Missão de Cristo | Evangelização</x:t>
        </x:is>
      </x:c>
      <x:c r="D59" s="36" t="n"/>
      <x:c r="E59" s="36" t="n"/>
      <x:c r="F59" s="36" t="n"/>
      <x:c r="G59" s="36" t="n"/>
      <x:c r="H59" s="37" t="inlineStr">
        <x:is>
          <x:t xml:space="preserve">Pe. Weber (volumes) · vol. 15</x:t>
        </x:is>
      </x:c>
      <x:c r="I59" s="37" t="inlineStr">
        <x:is>
          <x:t xml:space="preserve">Canto dos volumes</x:t>
        </x:is>
      </x:c>
      <x:c r="J59" s="38" t="inlineStr">
        <x:is>
          <x:t xml:space="preserve">abrir partitura</x:t>
        </x:is>
      </x:c>
    </x:row>
    <x:row r="60" s="29" customFormat="1" ht="23.850000381469727" customHeight="1">
      <x:c r="A60" s="41" t="inlineStr">
        <x:is>
          <x:t xml:space="preserve">Lc 4,24</x:t>
        </x:is>
      </x:c>
      <x:c r="B60" s="34" t="inlineStr">
        <x:is>
          <x:t xml:space="preserve">Um profeta só não é considerado</x:t>
        </x:is>
      </x:c>
      <x:c r="C60" s="34" t="inlineStr">
        <x:is>
          <x:t xml:space="preserve">14. B</x:t>
        </x:is>
      </x:c>
      <x:c r="D60" s="33" t="inlineStr">
        <x:is>
          <x:t xml:space="preserve">Sl 144</x:t>
        </x:is>
      </x:c>
      <x:c r="E60" s="33" t="inlineStr">
        <x:is>
          <x:t xml:space="preserve">Mt 13,57</x:t>
        </x:is>
      </x:c>
      <x:c r="F60" s="33" t="inlineStr">
        <x:is>
          <x:t xml:space="preserve">Mc 6,4</x:t>
        </x:is>
      </x:c>
      <x:c r="G60" s="33" t="n"/>
      <x:c r="H60" s="34" t="inlineStr">
        <x:is>
          <x:t xml:space="preserve">Pe. Weber</x:t>
        </x:is>
      </x:c>
      <x:c r="I60" s="34" t="inlineStr">
        <x:is>
          <x:t xml:space="preserve">Canto do Evangelho</x:t>
        </x:is>
      </x:c>
      <x:c r="J60" s="35" t="inlineStr">
        <x:is>
          <x:t xml:space="preserve">abrir partitura</x:t>
        </x:is>
      </x:c>
    </x:row>
    <x:row r="61" s="29" customFormat="1" ht="23.850000381469727" customHeight="1">
      <x:c r="A61" s="42" t="inlineStr">
        <x:is>
          <x:t xml:space="preserve">Lc 4,24</x:t>
        </x:is>
      </x:c>
      <x:c r="B61" s="37" t="inlineStr">
        <x:is>
          <x:t xml:space="preserve">Eu vos digo com certeza</x:t>
        </x:is>
      </x:c>
      <x:c r="C61" s="37" t="inlineStr">
        <x:is>
          <x:t xml:space="preserve">4. C</x:t>
        </x:is>
      </x:c>
      <x:c r="D61" s="36" t="inlineStr">
        <x:is>
          <x:t xml:space="preserve">Sl 56</x:t>
        </x:is>
      </x:c>
      <x:c r="E61" s="36" t="inlineStr">
        <x:is>
          <x:t xml:space="preserve">Mt 13,57</x:t>
        </x:is>
      </x:c>
      <x:c r="F61" s="36" t="inlineStr">
        <x:is>
          <x:t xml:space="preserve">Mc 6,4</x:t>
        </x:is>
      </x:c>
      <x:c r="G61" s="36" t="n"/>
      <x:c r="H61" s="37" t="inlineStr">
        <x:is>
          <x:t xml:space="preserve">Pe. Weber</x:t>
        </x:is>
      </x:c>
      <x:c r="I61" s="37" t="inlineStr">
        <x:is>
          <x:t xml:space="preserve">Canto do Evangelho</x:t>
        </x:is>
      </x:c>
      <x:c r="J61" s="38" t="inlineStr">
        <x:is>
          <x:t xml:space="preserve">abrir partitura</x:t>
        </x:is>
      </x:c>
    </x:row>
    <x:row r="62" s="29" customFormat="1" ht="15" customHeight="1">
      <x:c r="A62" s="41" t="inlineStr">
        <x:is>
          <x:t xml:space="preserve">Lc 4,24</x:t>
        </x:is>
      </x:c>
      <x:c r="B62" s="34" t="inlineStr">
        <x:is>
          <x:t xml:space="preserve">Nenhum profeta é bem aceito em sua pátria</x:t>
        </x:is>
      </x:c>
      <x:c r="C62" s="34" t="inlineStr">
        <x:is>
          <x:t xml:space="preserve">4. C</x:t>
        </x:is>
      </x:c>
      <x:c r="D62" s="33" t="inlineStr">
        <x:is>
          <x:t xml:space="preserve">Sl 146</x:t>
        </x:is>
      </x:c>
      <x:c r="E62" s="33" t="inlineStr">
        <x:is>
          <x:t xml:space="preserve">Mt 13,57</x:t>
        </x:is>
      </x:c>
      <x:c r="F62" s="33" t="inlineStr">
        <x:is>
          <x:t xml:space="preserve">Mc 6,4</x:t>
        </x:is>
      </x:c>
      <x:c r="G62" s="33" t="inlineStr">
        <x:is>
          <x:t xml:space="preserve">Jo 4,44</x:t>
        </x:is>
      </x:c>
      <x:c r="H62" s="34" t="inlineStr">
        <x:is>
          <x:t xml:space="preserve">Abadia da Ressurreição</x:t>
        </x:is>
      </x:c>
      <x:c r="I62" s="34" t="inlineStr">
        <x:is>
          <x:t xml:space="preserve">Antífona das oferendas</x:t>
        </x:is>
      </x:c>
      <x:c r="J62" s="35" t="inlineStr">
        <x:is>
          <x:t xml:space="preserve">abrir partitura</x:t>
        </x:is>
      </x:c>
    </x:row>
    <x:row r="63" s="29" customFormat="1" ht="23.850000381469727" customHeight="1">
      <x:c r="A63" s="41" t="inlineStr">
        <x:is>
          <x:t xml:space="preserve">Lc 4,24</x:t>
        </x:is>
      </x:c>
      <x:c r="B63" s="34" t="inlineStr">
        <x:is>
          <x:t xml:space="preserve">O profeta rejeitado pelos homens e aceito por Deus</x:t>
        </x:is>
      </x:c>
      <x:c r="C63" s="34" t="n"/>
      <x:c r="D63" s="33" t="n"/>
      <x:c r="E63" s="33" t="n"/>
      <x:c r="F63" s="33" t="n"/>
      <x:c r="G63" s="33" t="n"/>
      <x:c r="H63" s="34" t="inlineStr">
        <x:is>
          <x:t xml:space="preserve">Pe. Weber (volumes) · vol. 2</x:t>
        </x:is>
      </x:c>
      <x:c r="I63" s="34" t="inlineStr">
        <x:is>
          <x:t xml:space="preserve">Canto dos volumes</x:t>
        </x:is>
      </x:c>
      <x:c r="J63" s="35" t="inlineStr">
        <x:is>
          <x:t xml:space="preserve">abrir partitura</x:t>
        </x:is>
      </x:c>
    </x:row>
    <x:row r="64" s="29" customFormat="1" ht="15" customHeight="1">
      <x:c r="A64" s="42" t="inlineStr">
        <x:is>
          <x:t xml:space="preserve">Lc 4,31</x:t>
        </x:is>
      </x:c>
      <x:c r="B64" s="37" t="inlineStr">
        <x:is>
          <x:t xml:space="preserve">Jesus ensinava a Palavra</x:t>
        </x:is>
      </x:c>
      <x:c r="C64" s="37" t="inlineStr">
        <x:is>
          <x:t xml:space="preserve">3. A</x:t>
        </x:is>
      </x:c>
      <x:c r="D64" s="36" t="inlineStr">
        <x:is>
          <x:t xml:space="preserve">Sl 118</x:t>
        </x:is>
      </x:c>
      <x:c r="E64" s="36" t="inlineStr">
        <x:is>
          <x:t xml:space="preserve">Mt 4,23</x:t>
        </x:is>
      </x:c>
      <x:c r="F64" s="36" t="inlineStr">
        <x:is>
          <x:t xml:space="preserve">Mc 1,21</x:t>
        </x:is>
      </x:c>
      <x:c r="G64" s="36" t="n"/>
      <x:c r="H64" s="37" t="inlineStr">
        <x:is>
          <x:t xml:space="preserve">Pe. Weber</x:t>
        </x:is>
      </x:c>
      <x:c r="I64" s="37" t="inlineStr">
        <x:is>
          <x:t xml:space="preserve">Canto do Evangelho</x:t>
        </x:is>
      </x:c>
      <x:c r="J64" s="38" t="inlineStr">
        <x:is>
          <x:t xml:space="preserve">abrir partitura</x:t>
        </x:is>
      </x:c>
    </x:row>
    <x:row r="65" s="29" customFormat="1" ht="23.850000381469727" customHeight="1">
      <x:c r="A65" s="41" t="inlineStr">
        <x:is>
          <x:t xml:space="preserve">Lc 4,36</x:t>
        </x:is>
      </x:c>
      <x:c r="B65" s="34" t="inlineStr">
        <x:is>
          <x:t xml:space="preserve">Eis um novo ensinamento</x:t>
        </x:is>
      </x:c>
      <x:c r="C65" s="34" t="inlineStr">
        <x:is>
          <x:t xml:space="preserve">4. B</x:t>
        </x:is>
      </x:c>
      <x:c r="D65" s="33" t="inlineStr">
        <x:is>
          <x:t xml:space="preserve">Sl 94</x:t>
        </x:is>
      </x:c>
      <x:c r="E65" s="33" t="n"/>
      <x:c r="F65" s="33" t="inlineStr">
        <x:is>
          <x:t xml:space="preserve">Mc 1,27</x:t>
        </x:is>
      </x:c>
      <x:c r="G65" s="33" t="n"/>
      <x:c r="H65" s="34" t="inlineStr">
        <x:is>
          <x:t xml:space="preserve">Pe. Weber</x:t>
        </x:is>
      </x:c>
      <x:c r="I65" s="34" t="inlineStr">
        <x:is>
          <x:t xml:space="preserve">Canto do Evangelho</x:t>
        </x:is>
      </x:c>
      <x:c r="J65" s="35" t="inlineStr">
        <x:is>
          <x:t xml:space="preserve">abrir partitura</x:t>
        </x:is>
      </x:c>
    </x:row>
    <x:row r="66" s="29" customFormat="1" ht="15" customHeight="1">
      <x:c r="A66" s="42" t="inlineStr">
        <x:is>
          <x:t xml:space="preserve">Lc 4,37</x:t>
        </x:is>
      </x:c>
      <x:c r="B66" s="37" t="inlineStr">
        <x:is>
          <x:t xml:space="preserve">A fama de Jesus se espalhou</x:t>
        </x:is>
      </x:c>
      <x:c r="C66" s="37" t="inlineStr">
        <x:is>
          <x:t xml:space="preserve">4. B</x:t>
        </x:is>
      </x:c>
      <x:c r="D66" s="36" t="inlineStr">
        <x:is>
          <x:t xml:space="preserve">Sl 146</x:t>
        </x:is>
      </x:c>
      <x:c r="E66" s="36" t="n"/>
      <x:c r="F66" s="36" t="inlineStr">
        <x:is>
          <x:t xml:space="preserve">Mc 1,28</x:t>
        </x:is>
      </x:c>
      <x:c r="G66" s="36" t="n"/>
      <x:c r="H66" s="37" t="inlineStr">
        <x:is>
          <x:t xml:space="preserve">Abadia da Ressurreição</x:t>
        </x:is>
      </x:c>
      <x:c r="I66" s="37" t="inlineStr">
        <x:is>
          <x:t xml:space="preserve">Antífona das oferendas</x:t>
        </x:is>
      </x:c>
      <x:c r="J66" s="38" t="inlineStr">
        <x:is>
          <x:t xml:space="preserve">abrir partitura</x:t>
        </x:is>
      </x:c>
    </x:row>
    <x:row r="67" s="29" customFormat="1" ht="23.850000381469727" customHeight="1">
      <x:c r="A67" s="41" t="inlineStr">
        <x:is>
          <x:t xml:space="preserve">Lc 4,42</x:t>
        </x:is>
      </x:c>
      <x:c r="B67" s="34" t="inlineStr">
        <x:is>
          <x:t xml:space="preserve">Jesus se levantou bem cedo e dedicou-se à oração</x:t>
        </x:is>
      </x:c>
      <x:c r="C67" s="34" t="inlineStr">
        <x:is>
          <x:t xml:space="preserve">5. B</x:t>
        </x:is>
      </x:c>
      <x:c r="D67" s="33" t="inlineStr">
        <x:is>
          <x:t xml:space="preserve">Sl 62</x:t>
        </x:is>
      </x:c>
      <x:c r="E67" s="33" t="n"/>
      <x:c r="F67" s="33" t="inlineStr">
        <x:is>
          <x:t xml:space="preserve">Mc 1,35</x:t>
        </x:is>
      </x:c>
      <x:c r="G67" s="33" t="n"/>
      <x:c r="H67" s="34" t="inlineStr">
        <x:is>
          <x:t xml:space="preserve">Abadia da Ressurreição</x:t>
        </x:is>
      </x:c>
      <x:c r="I67" s="34" t="inlineStr">
        <x:is>
          <x:t xml:space="preserve">Antífona das oferendas</x:t>
        </x:is>
      </x:c>
      <x:c r="J67" s="35" t="inlineStr">
        <x:is>
          <x:t xml:space="preserve">abrir partitura</x:t>
        </x:is>
      </x:c>
    </x:row>
    <x:row r="68" s="29" customFormat="1" ht="15" customHeight="1">
      <x:c r="A68" s="42" t="inlineStr">
        <x:is>
          <x:t xml:space="preserve">Lc 4,43</x:t>
        </x:is>
      </x:c>
      <x:c r="B68" s="37" t="inlineStr">
        <x:is>
          <x:t xml:space="preserve">Vamos também a outros lugares</x:t>
        </x:is>
      </x:c>
      <x:c r="C68" s="37" t="inlineStr">
        <x:is>
          <x:t xml:space="preserve">5. B</x:t>
        </x:is>
      </x:c>
      <x:c r="D68" s="36" t="inlineStr">
        <x:is>
          <x:t xml:space="preserve">Sl 65</x:t>
        </x:is>
      </x:c>
      <x:c r="E68" s="36" t="n"/>
      <x:c r="F68" s="36" t="inlineStr">
        <x:is>
          <x:t xml:space="preserve">Mc 1,38</x:t>
        </x:is>
      </x:c>
      <x:c r="G68" s="36" t="n"/>
      <x:c r="H68" s="37" t="inlineStr">
        <x:is>
          <x:t xml:space="preserve">Pe. Weber</x:t>
        </x:is>
      </x:c>
      <x:c r="I68" s="37" t="inlineStr">
        <x:is>
          <x:t xml:space="preserve">Canto do Evangelho</x:t>
        </x:is>
      </x:c>
      <x:c r="J68" s="38" t="inlineStr">
        <x:is>
          <x:t xml:space="preserve">abrir partitura</x:t>
        </x:is>
      </x:c>
    </x:row>
    <x:row r="69" s="29" customFormat="1" ht="23.850000381469727" customHeight="1">
      <x:c r="A69" s="41" t="inlineStr">
        <x:is>
          <x:t xml:space="preserve">Lc 5,1-11</x:t>
        </x:is>
      </x:c>
      <x:c r="B69" s="34" t="inlineStr">
        <x:is>
          <x:t xml:space="preserve">Tu te abeiraste da praia</x:t>
        </x:is>
      </x:c>
      <x:c r="C69" s="34" t="inlineStr">
        <x:is>
          <x:t xml:space="preserve">Vocacional</x:t>
        </x:is>
      </x:c>
      <x:c r="D69" s="33" t="n"/>
      <x:c r="E69" s="33" t="inlineStr">
        <x:is>
          <x:t xml:space="preserve">Mt 4,18-22</x:t>
        </x:is>
      </x:c>
      <x:c r="F69" s="33" t="inlineStr">
        <x:is>
          <x:t xml:space="preserve">Mc 1,16-20</x:t>
        </x:is>
      </x:c>
      <x:c r="G69" s="33" t="n"/>
      <x:c r="H69" s="34" t="inlineStr">
        <x:is>
          <x:t xml:space="preserve">Pe. Weber (volumes) · vol. 31</x:t>
        </x:is>
      </x:c>
      <x:c r="I69" s="34" t="inlineStr">
        <x:is>
          <x:t xml:space="preserve">Canto dos volumes</x:t>
        </x:is>
      </x:c>
      <x:c r="J69" s="35" t="inlineStr">
        <x:is>
          <x:t xml:space="preserve">abrir partitura</x:t>
        </x:is>
      </x:c>
    </x:row>
    <x:row r="70" s="29" customFormat="1" ht="15" customHeight="1">
      <x:c r="A70" s="42" t="inlineStr">
        <x:is>
          <x:t xml:space="preserve">Lc 5,5</x:t>
        </x:is>
      </x:c>
      <x:c r="B70" s="37" t="inlineStr">
        <x:is>
          <x:t xml:space="preserve">Ó Mestre, trabalhamos toda a noite</x:t>
        </x:is>
      </x:c>
      <x:c r="C70" s="37" t="inlineStr">
        <x:is>
          <x:t xml:space="preserve">5. C</x:t>
        </x:is>
      </x:c>
      <x:c r="D70" s="36" t="inlineStr">
        <x:is>
          <x:t xml:space="preserve">Sl 148</x:t>
        </x:is>
      </x:c>
      <x:c r="E70" s="36" t="n"/>
      <x:c r="F70" s="36" t="n"/>
      <x:c r="G70" s="36" t="n"/>
      <x:c r="H70" s="37" t="inlineStr">
        <x:is>
          <x:t xml:space="preserve">Pe. Weber</x:t>
        </x:is>
      </x:c>
      <x:c r="I70" s="37" t="inlineStr">
        <x:is>
          <x:t xml:space="preserve">Canto do Evangelho</x:t>
        </x:is>
      </x:c>
      <x:c r="J70" s="38" t="inlineStr">
        <x:is>
          <x:t xml:space="preserve">abrir partitura</x:t>
        </x:is>
      </x:c>
    </x:row>
    <x:row r="71" s="29" customFormat="1" ht="23.850000381469727" customHeight="1">
      <x:c r="A71" s="41" t="inlineStr">
        <x:is>
          <x:t xml:space="preserve">Lc 5,8</x:t>
        </x:is>
      </x:c>
      <x:c r="B71" s="34" t="inlineStr">
        <x:is>
          <x:t xml:space="preserve">Afastai-vos de mim, Senhor, porque sou um homem pecador!</x:t>
        </x:is>
      </x:c>
      <x:c r="C71" s="34" t="inlineStr">
        <x:is>
          <x:t xml:space="preserve">5. C</x:t>
        </x:is>
      </x:c>
      <x:c r="D71" s="33" t="inlineStr">
        <x:is>
          <x:t xml:space="preserve">Sl 144</x:t>
        </x:is>
      </x:c>
      <x:c r="E71" s="33" t="n"/>
      <x:c r="F71" s="33" t="n"/>
      <x:c r="G71" s="33" t="n"/>
      <x:c r="H71" s="34" t="inlineStr">
        <x:is>
          <x:t xml:space="preserve">Abadia da Ressurreição</x:t>
        </x:is>
      </x:c>
      <x:c r="I71" s="34" t="inlineStr">
        <x:is>
          <x:t xml:space="preserve">Antífona das oferendas</x:t>
        </x:is>
      </x:c>
      <x:c r="J71" s="35" t="inlineStr">
        <x:is>
          <x:t xml:space="preserve">abrir partitura</x:t>
        </x:is>
      </x:c>
    </x:row>
    <x:row r="72" s="29" customFormat="1" ht="15" customHeight="1">
      <x:c r="A72" s="42" t="inlineStr">
        <x:is>
          <x:t xml:space="preserve">Lc 5,12</x:t>
        </x:is>
      </x:c>
      <x:c r="B72" s="37" t="inlineStr">
        <x:is>
          <x:t xml:space="preserve">Se queres, Senhor</x:t>
        </x:is>
      </x:c>
      <x:c r="C72" s="37" t="inlineStr">
        <x:is>
          <x:t xml:space="preserve">6. B</x:t>
        </x:is>
      </x:c>
      <x:c r="D72" s="36" t="inlineStr">
        <x:is>
          <x:t xml:space="preserve">Sl 30</x:t>
        </x:is>
      </x:c>
      <x:c r="E72" s="36" t="inlineStr">
        <x:is>
          <x:t xml:space="preserve">Mt 8,2</x:t>
        </x:is>
      </x:c>
      <x:c r="F72" s="36" t="inlineStr">
        <x:is>
          <x:t xml:space="preserve">Mc 1,40</x:t>
        </x:is>
      </x:c>
      <x:c r="G72" s="36" t="n"/>
      <x:c r="H72" s="37" t="inlineStr">
        <x:is>
          <x:t xml:space="preserve">Pe. Weber</x:t>
        </x:is>
      </x:c>
      <x:c r="I72" s="37" t="inlineStr">
        <x:is>
          <x:t xml:space="preserve">Canto do Evangelho</x:t>
        </x:is>
      </x:c>
      <x:c r="J72" s="38" t="inlineStr">
        <x:is>
          <x:t xml:space="preserve">abrir partitura</x:t>
        </x:is>
      </x:c>
    </x:row>
    <x:row r="73" s="29" customFormat="1" ht="23.850000381469727" customHeight="1">
      <x:c r="A73" s="41" t="inlineStr">
        <x:is>
          <x:t xml:space="preserve">Lc 5,12-13</x:t>
        </x:is>
      </x:c>
      <x:c r="B73" s="34" t="inlineStr">
        <x:is>
          <x:t xml:space="preserve">Se queres, ó Senhor, tu podes me curar</x:t>
        </x:is>
      </x:c>
      <x:c r="C73" s="34" t="inlineStr">
        <x:is>
          <x:t xml:space="preserve">6. B</x:t>
        </x:is>
      </x:c>
      <x:c r="D73" s="33" t="inlineStr">
        <x:is>
          <x:t xml:space="preserve">Sl 91</x:t>
        </x:is>
      </x:c>
      <x:c r="E73" s="33" t="inlineStr">
        <x:is>
          <x:t xml:space="preserve">Mt 8,2-3</x:t>
        </x:is>
      </x:c>
      <x:c r="F73" s="33" t="inlineStr">
        <x:is>
          <x:t xml:space="preserve">Mc 1,40-41</x:t>
        </x:is>
      </x:c>
      <x:c r="G73" s="33" t="n"/>
      <x:c r="H73" s="34" t="inlineStr">
        <x:is>
          <x:t xml:space="preserve">Abadia da Ressurreição</x:t>
        </x:is>
      </x:c>
      <x:c r="I73" s="34" t="inlineStr">
        <x:is>
          <x:t xml:space="preserve">Antífona das oferendas</x:t>
        </x:is>
      </x:c>
      <x:c r="J73" s="35" t="inlineStr">
        <x:is>
          <x:t xml:space="preserve">abrir partitura</x:t>
        </x:is>
      </x:c>
    </x:row>
    <x:row r="74" s="29" customFormat="1" ht="15" customHeight="1">
      <x:c r="A74" s="42" t="inlineStr">
        <x:is>
          <x:t xml:space="preserve">Lc 5,24</x:t>
        </x:is>
      </x:c>
      <x:c r="B74" s="37" t="inlineStr">
        <x:is>
          <x:t xml:space="preserve">Eu te ordeno, levanta-te</x:t>
        </x:is>
      </x:c>
      <x:c r="C74" s="37" t="inlineStr">
        <x:is>
          <x:t xml:space="preserve">7. B</x:t>
        </x:is>
      </x:c>
      <x:c r="D74" s="36" t="inlineStr">
        <x:is>
          <x:t xml:space="preserve">Sl 120</x:t>
        </x:is>
      </x:c>
      <x:c r="E74" s="36" t="inlineStr">
        <x:is>
          <x:t xml:space="preserve">Mt 9,6</x:t>
        </x:is>
      </x:c>
      <x:c r="F74" s="36" t="inlineStr">
        <x:is>
          <x:t xml:space="preserve">Mc 2,11</x:t>
        </x:is>
      </x:c>
      <x:c r="G74" s="36" t="n"/>
      <x:c r="H74" s="37" t="inlineStr">
        <x:is>
          <x:t xml:space="preserve">Pe. Weber</x:t>
        </x:is>
      </x:c>
      <x:c r="I74" s="37" t="inlineStr">
        <x:is>
          <x:t xml:space="preserve">Canto do Evangelho</x:t>
        </x:is>
      </x:c>
      <x:c r="J74" s="38" t="inlineStr">
        <x:is>
          <x:t xml:space="preserve">abrir partitura</x:t>
        </x:is>
      </x:c>
    </x:row>
    <x:row r="75" s="29" customFormat="1" ht="23.850000381469727" customHeight="1">
      <x:c r="A75" s="41" t="inlineStr">
        <x:is>
          <x:t xml:space="preserve">Lc 5,25-26</x:t>
        </x:is>
      </x:c>
      <x:c r="B75" s="34" t="inlineStr">
        <x:is>
          <x:t xml:space="preserve">Então o paralítico tomou a sua maca</x:t>
        </x:is>
      </x:c>
      <x:c r="C75" s="34" t="inlineStr">
        <x:is>
          <x:t xml:space="preserve">7. B</x:t>
        </x:is>
      </x:c>
      <x:c r="D75" s="33" t="inlineStr">
        <x:is>
          <x:t xml:space="preserve">Sl 145</x:t>
        </x:is>
      </x:c>
      <x:c r="E75" s="33" t="n"/>
      <x:c r="F75" s="33" t="inlineStr">
        <x:is>
          <x:t xml:space="preserve">Mc 2,12</x:t>
        </x:is>
      </x:c>
      <x:c r="G75" s="33" t="n"/>
      <x:c r="H75" s="34" t="inlineStr">
        <x:is>
          <x:t xml:space="preserve">Abadia da Ressurreição</x:t>
        </x:is>
      </x:c>
      <x:c r="I75" s="34" t="inlineStr">
        <x:is>
          <x:t xml:space="preserve">Antífona das oferendas</x:t>
        </x:is>
      </x:c>
      <x:c r="J75" s="35" t="inlineStr">
        <x:is>
          <x:t xml:space="preserve">abrir partitura</x:t>
        </x:is>
      </x:c>
    </x:row>
    <x:row r="76" s="29" customFormat="1" ht="15" customHeight="1">
      <x:c r="A76" s="42" t="inlineStr">
        <x:is>
          <x:t xml:space="preserve">Lc 5,32</x:t>
        </x:is>
      </x:c>
      <x:c r="B76" s="37" t="inlineStr">
        <x:is>
          <x:t xml:space="preserve">Misericórdia é o que eu quero</x:t>
        </x:is>
      </x:c>
      <x:c r="C76" s="37" t="inlineStr">
        <x:is>
          <x:t xml:space="preserve">10. A</x:t>
        </x:is>
      </x:c>
      <x:c r="D76" s="36" t="inlineStr">
        <x:is>
          <x:t xml:space="preserve">Sl 142</x:t>
        </x:is>
      </x:c>
      <x:c r="E76" s="36" t="inlineStr">
        <x:is>
          <x:t xml:space="preserve">Mt 9,13</x:t>
        </x:is>
      </x:c>
      <x:c r="F76" s="36" t="inlineStr">
        <x:is>
          <x:t xml:space="preserve">Mc 2,17</x:t>
        </x:is>
      </x:c>
      <x:c r="G76" s="36" t="n"/>
      <x:c r="H76" s="37" t="inlineStr">
        <x:is>
          <x:t xml:space="preserve">Pe. Weber</x:t>
        </x:is>
      </x:c>
      <x:c r="I76" s="37" t="inlineStr">
        <x:is>
          <x:t xml:space="preserve">Canto do Evangelho</x:t>
        </x:is>
      </x:c>
      <x:c r="J76" s="38" t="inlineStr">
        <x:is>
          <x:t xml:space="preserve">abrir partitura</x:t>
        </x:is>
      </x:c>
    </x:row>
    <x:row r="77" s="29" customFormat="1" ht="15" customHeight="1">
      <x:c r="A77" s="41" t="inlineStr">
        <x:is>
          <x:t xml:space="preserve">Lc 5,32</x:t>
        </x:is>
      </x:c>
      <x:c r="B77" s="34" t="inlineStr">
        <x:is>
          <x:t xml:space="preserve">Eu quero a misericórdia e não o sacrifício</x:t>
        </x:is>
      </x:c>
      <x:c r="C77" s="34" t="inlineStr">
        <x:is>
          <x:t xml:space="preserve">10. A</x:t>
        </x:is>
      </x:c>
      <x:c r="D77" s="33" t="inlineStr">
        <x:is>
          <x:t xml:space="preserve">Ez 36 (AT 45)</x:t>
        </x:is>
      </x:c>
      <x:c r="E77" s="33" t="inlineStr">
        <x:is>
          <x:t xml:space="preserve">Mt 9,13</x:t>
        </x:is>
      </x:c>
      <x:c r="F77" s="33" t="inlineStr">
        <x:is>
          <x:t xml:space="preserve">Mc 2,17</x:t>
        </x:is>
      </x:c>
      <x:c r="G77" s="33" t="n"/>
      <x:c r="H77" s="34" t="inlineStr">
        <x:is>
          <x:t xml:space="preserve">Abadia da Ressurreição</x:t>
        </x:is>
      </x:c>
      <x:c r="I77" s="34" t="inlineStr">
        <x:is>
          <x:t xml:space="preserve">Antífona das oferendas</x:t>
        </x:is>
      </x:c>
      <x:c r="J77" s="35" t="inlineStr">
        <x:is>
          <x:t xml:space="preserve">abrir partitura</x:t>
        </x:is>
      </x:c>
    </x:row>
    <x:row r="78" s="29" customFormat="1" ht="23.850000381469727" customHeight="1">
      <x:c r="A78" s="42" t="inlineStr">
        <x:is>
          <x:t xml:space="preserve">Lc 5,36</x:t>
        </x:is>
      </x:c>
      <x:c r="B78" s="37" t="inlineStr">
        <x:is>
          <x:t xml:space="preserve">Ninguém põe remendo velho</x:t>
        </x:is>
      </x:c>
      <x:c r="C78" s="37" t="inlineStr">
        <x:is>
          <x:t xml:space="preserve">8. B</x:t>
        </x:is>
      </x:c>
      <x:c r="D78" s="36" t="inlineStr">
        <x:is>
          <x:t xml:space="preserve">Sl 19</x:t>
        </x:is>
      </x:c>
      <x:c r="E78" s="36" t="inlineStr">
        <x:is>
          <x:t xml:space="preserve">Mt 9,16</x:t>
        </x:is>
      </x:c>
      <x:c r="F78" s="36" t="inlineStr">
        <x:is>
          <x:t xml:space="preserve">Mc 2,21</x:t>
        </x:is>
      </x:c>
      <x:c r="G78" s="36" t="n"/>
      <x:c r="H78" s="37" t="inlineStr">
        <x:is>
          <x:t xml:space="preserve">Pe. Weber</x:t>
        </x:is>
      </x:c>
      <x:c r="I78" s="37" t="inlineStr">
        <x:is>
          <x:t xml:space="preserve">Canto do Evangelho</x:t>
        </x:is>
      </x:c>
      <x:c r="J78" s="38" t="inlineStr">
        <x:is>
          <x:t xml:space="preserve">abrir partitura</x:t>
        </x:is>
      </x:c>
    </x:row>
    <x:row r="79" s="29" customFormat="1" ht="23.850000381469727" customHeight="1">
      <x:c r="A79" s="41" t="inlineStr">
        <x:is>
          <x:t xml:space="preserve">Lc 5,37-38</x:t>
        </x:is>
      </x:c>
      <x:c r="B79" s="34" t="inlineStr">
        <x:is>
          <x:t xml:space="preserve">Não se põe vinho novo em odres velhos</x:t>
        </x:is>
      </x:c>
      <x:c r="C79" s="34" t="inlineStr">
        <x:is>
          <x:t xml:space="preserve">8. B</x:t>
        </x:is>
      </x:c>
      <x:c r="D79" s="33" t="inlineStr">
        <x:is>
          <x:t xml:space="preserve">Sl 148</x:t>
        </x:is>
      </x:c>
      <x:c r="E79" s="33" t="inlineStr">
        <x:is>
          <x:t xml:space="preserve">Mt 9,17</x:t>
        </x:is>
      </x:c>
      <x:c r="F79" s="33" t="inlineStr">
        <x:is>
          <x:t xml:space="preserve">Mc 2,22</x:t>
        </x:is>
      </x:c>
      <x:c r="G79" s="33" t="n"/>
      <x:c r="H79" s="34" t="inlineStr">
        <x:is>
          <x:t xml:space="preserve">Abadia da Ressurreição</x:t>
        </x:is>
      </x:c>
      <x:c r="I79" s="34" t="inlineStr">
        <x:is>
          <x:t xml:space="preserve">Antífona das oferendas</x:t>
        </x:is>
      </x:c>
      <x:c r="J79" s="35" t="inlineStr">
        <x:is>
          <x:t xml:space="preserve">abrir partitura</x:t>
        </x:is>
      </x:c>
    </x:row>
    <x:row r="80" s="29" customFormat="1" ht="15" customHeight="1">
      <x:c r="A80" s="42" t="inlineStr">
        <x:is>
          <x:t xml:space="preserve">Lc 6,5</x:t>
        </x:is>
      </x:c>
      <x:c r="B80" s="37" t="inlineStr">
        <x:is>
          <x:t xml:space="preserve">O sábado foi feito para o homem</x:t>
        </x:is>
      </x:c>
      <x:c r="C80" s="37" t="inlineStr">
        <x:is>
          <x:t xml:space="preserve">9. B</x:t>
        </x:is>
      </x:c>
      <x:c r="D80" s="36" t="inlineStr">
        <x:is>
          <x:t xml:space="preserve">Sl 32</x:t>
        </x:is>
      </x:c>
      <x:c r="E80" s="36" t="inlineStr">
        <x:is>
          <x:t xml:space="preserve">Mt 12,8</x:t>
        </x:is>
      </x:c>
      <x:c r="F80" s="36" t="inlineStr">
        <x:is>
          <x:t xml:space="preserve">Mc 2,27</x:t>
        </x:is>
      </x:c>
      <x:c r="G80" s="36" t="n"/>
      <x:c r="H80" s="37" t="inlineStr">
        <x:is>
          <x:t xml:space="preserve">Pe. Weber</x:t>
        </x:is>
      </x:c>
      <x:c r="I80" s="37" t="inlineStr">
        <x:is>
          <x:t xml:space="preserve">Canto do Evangelho</x:t>
        </x:is>
      </x:c>
      <x:c r="J80" s="38" t="inlineStr">
        <x:is>
          <x:t xml:space="preserve">abrir partitura</x:t>
        </x:is>
      </x:c>
    </x:row>
    <x:row r="81" s="29" customFormat="1" ht="23.850000381469727" customHeight="1">
      <x:c r="A81" s="41" t="inlineStr">
        <x:is>
          <x:t xml:space="preserve">Lc 6,5</x:t>
        </x:is>
      </x:c>
      <x:c r="B81" s="34" t="inlineStr">
        <x:is>
          <x:t xml:space="preserve">O Filho do Homem é senhor até do sábado</x:t>
        </x:is>
      </x:c>
      <x:c r="C81" s="34" t="inlineStr">
        <x:is>
          <x:t xml:space="preserve">9. B</x:t>
        </x:is>
      </x:c>
      <x:c r="D81" s="33" t="inlineStr">
        <x:is>
          <x:t xml:space="preserve">Sl 18</x:t>
        </x:is>
      </x:c>
      <x:c r="E81" s="33" t="inlineStr">
        <x:is>
          <x:t xml:space="preserve">Mt 12,8</x:t>
        </x:is>
      </x:c>
      <x:c r="F81" s="33" t="inlineStr">
        <x:is>
          <x:t xml:space="preserve">Mc 2,28</x:t>
        </x:is>
      </x:c>
      <x:c r="G81" s="33" t="n"/>
      <x:c r="H81" s="34" t="inlineStr">
        <x:is>
          <x:t xml:space="preserve">Abadia da Ressurreição</x:t>
        </x:is>
      </x:c>
      <x:c r="I81" s="34" t="inlineStr">
        <x:is>
          <x:t xml:space="preserve">Antífona das oferendas</x:t>
        </x:is>
      </x:c>
      <x:c r="J81" s="35" t="inlineStr">
        <x:is>
          <x:t xml:space="preserve">abrir partitura</x:t>
        </x:is>
      </x:c>
    </x:row>
    <x:row r="82" s="29" customFormat="1" ht="15" customHeight="1">
      <x:c r="A82" s="42" t="inlineStr">
        <x:is>
          <x:t xml:space="preserve">Lc 6,20</x:t>
        </x:is>
      </x:c>
      <x:c r="B82" s="37" t="inlineStr">
        <x:is>
          <x:t xml:space="preserve">Felizes os que têm um coração de pobre</x:t>
        </x:is>
      </x:c>
      <x:c r="C82" s="37" t="inlineStr">
        <x:is>
          <x:t xml:space="preserve">4. A</x:t>
        </x:is>
      </x:c>
      <x:c r="D82" s="36" t="inlineStr">
        <x:is>
          <x:t xml:space="preserve">Sl 145</x:t>
        </x:is>
      </x:c>
      <x:c r="E82" s="36" t="inlineStr">
        <x:is>
          <x:t xml:space="preserve">Mt 5,3</x:t>
        </x:is>
      </x:c>
      <x:c r="F82" s="36" t="n"/>
      <x:c r="G82" s="36" t="n"/>
      <x:c r="H82" s="37" t="inlineStr">
        <x:is>
          <x:t xml:space="preserve">Pe. Weber</x:t>
        </x:is>
      </x:c>
      <x:c r="I82" s="37" t="inlineStr">
        <x:is>
          <x:t xml:space="preserve">Canto do Evangelho</x:t>
        </x:is>
      </x:c>
      <x:c r="J82" s="38" t="inlineStr">
        <x:is>
          <x:t xml:space="preserve">abrir partitura</x:t>
        </x:is>
      </x:c>
    </x:row>
    <x:row r="83" s="29" customFormat="1" ht="15" customHeight="1">
      <x:c r="A83" s="41" t="inlineStr">
        <x:is>
          <x:t xml:space="preserve">Lc 6,20</x:t>
        </x:is>
      </x:c>
      <x:c r="B83" s="34" t="inlineStr">
        <x:is>
          <x:t xml:space="preserve">Felizes de vós que sois pobres</x:t>
        </x:is>
      </x:c>
      <x:c r="C83" s="34" t="inlineStr">
        <x:is>
          <x:t xml:space="preserve">6. C</x:t>
        </x:is>
      </x:c>
      <x:c r="D83" s="33" t="inlineStr">
        <x:is>
          <x:t xml:space="preserve">Sl 1</x:t>
        </x:is>
      </x:c>
      <x:c r="E83" s="33" t="inlineStr">
        <x:is>
          <x:t xml:space="preserve">Mt 5,3</x:t>
        </x:is>
      </x:c>
      <x:c r="F83" s="33" t="n"/>
      <x:c r="G83" s="33" t="n"/>
      <x:c r="H83" s="34" t="inlineStr">
        <x:is>
          <x:t xml:space="preserve">Pe. Weber</x:t>
        </x:is>
      </x:c>
      <x:c r="I83" s="34" t="inlineStr">
        <x:is>
          <x:t xml:space="preserve">Canto do Evangelho</x:t>
        </x:is>
      </x:c>
      <x:c r="J83" s="35" t="inlineStr">
        <x:is>
          <x:t xml:space="preserve">abrir partitura</x:t>
        </x:is>
      </x:c>
    </x:row>
    <x:row r="84" s="29" customFormat="1" ht="23.850000381469727" customHeight="1">
      <x:c r="A84" s="42" t="inlineStr">
        <x:is>
          <x:t xml:space="preserve">Lc 6,22-23</x:t>
        </x:is>
      </x:c>
      <x:c r="B84" s="37" t="inlineStr">
        <x:is>
          <x:t xml:space="preserve">Bem-aventurados sereis quando os homens vos odiarem</x:t>
        </x:is>
      </x:c>
      <x:c r="C84" s="37" t="inlineStr">
        <x:is>
          <x:t xml:space="preserve">6. C</x:t>
        </x:is>
      </x:c>
      <x:c r="D84" s="36" t="inlineStr">
        <x:is>
          <x:t xml:space="preserve">Sl 145</x:t>
        </x:is>
      </x:c>
      <x:c r="E84" s="36" t="inlineStr">
        <x:is>
          <x:t xml:space="preserve">Mt 5,11-12</x:t>
        </x:is>
      </x:c>
      <x:c r="F84" s="36" t="n"/>
      <x:c r="G84" s="36" t="n"/>
      <x:c r="H84" s="37" t="inlineStr">
        <x:is>
          <x:t xml:space="preserve">Abadia da Ressurreição</x:t>
        </x:is>
      </x:c>
      <x:c r="I84" s="37" t="inlineStr">
        <x:is>
          <x:t xml:space="preserve">Antífona das oferendas</x:t>
        </x:is>
      </x:c>
      <x:c r="J84" s="38" t="inlineStr">
        <x:is>
          <x:t xml:space="preserve">abrir partitura</x:t>
        </x:is>
      </x:c>
    </x:row>
    <x:row r="85" s="29" customFormat="1" ht="15" customHeight="1">
      <x:c r="A85" s="41" t="inlineStr">
        <x:is>
          <x:t xml:space="preserve">Lc 6,27</x:t>
        </x:is>
      </x:c>
      <x:c r="B85" s="34" t="inlineStr">
        <x:is>
          <x:t xml:space="preserve">Eu vos digo a vós que me escutais: amai os vossos inimigos</x:t>
        </x:is>
      </x:c>
      <x:c r="C85" s="34" t="inlineStr">
        <x:is>
          <x:t xml:space="preserve">7. C</x:t>
        </x:is>
      </x:c>
      <x:c r="D85" s="33" t="inlineStr">
        <x:is>
          <x:t xml:space="preserve">Sl 145</x:t>
        </x:is>
      </x:c>
      <x:c r="E85" s="33" t="inlineStr">
        <x:is>
          <x:t xml:space="preserve">Mt 5,44</x:t>
        </x:is>
      </x:c>
      <x:c r="F85" s="33" t="n"/>
      <x:c r="G85" s="33" t="n"/>
      <x:c r="H85" s="34" t="inlineStr">
        <x:is>
          <x:t xml:space="preserve">Abadia da Ressurreição</x:t>
        </x:is>
      </x:c>
      <x:c r="I85" s="34" t="inlineStr">
        <x:is>
          <x:t xml:space="preserve">Antífona das oferendas</x:t>
        </x:is>
      </x:c>
      <x:c r="J85" s="35" t="inlineStr">
        <x:is>
          <x:t xml:space="preserve">abrir partitura</x:t>
        </x:is>
      </x:c>
    </x:row>
    <x:row r="86" s="29" customFormat="1" ht="23.850000381469727" customHeight="1">
      <x:c r="A86" s="42" t="inlineStr">
        <x:is>
          <x:t xml:space="preserve">Lc 6,36</x:t>
        </x:is>
      </x:c>
      <x:c r="B86" s="37" t="inlineStr">
        <x:is>
          <x:t xml:space="preserve">Sede perfeitos</x:t>
        </x:is>
      </x:c>
      <x:c r="C86" s="37" t="inlineStr">
        <x:is>
          <x:t xml:space="preserve">7. A</x:t>
        </x:is>
      </x:c>
      <x:c r="D86" s="36" t="inlineStr">
        <x:is>
          <x:t xml:space="preserve">Sl 102</x:t>
        </x:is>
      </x:c>
      <x:c r="E86" s="36" t="inlineStr">
        <x:is>
          <x:t xml:space="preserve">Mt 5,48</x:t>
        </x:is>
      </x:c>
      <x:c r="F86" s="36" t="n"/>
      <x:c r="G86" s="36" t="n"/>
      <x:c r="H86" s="37" t="inlineStr">
        <x:is>
          <x:t xml:space="preserve">Pe. Weber</x:t>
        </x:is>
      </x:c>
      <x:c r="I86" s="37" t="inlineStr">
        <x:is>
          <x:t xml:space="preserve">Canto do Evangelho</x:t>
        </x:is>
      </x:c>
      <x:c r="J86" s="38" t="inlineStr">
        <x:is>
          <x:t xml:space="preserve">abrir partitura</x:t>
        </x:is>
      </x:c>
    </x:row>
    <x:row r="87" s="29" customFormat="1" ht="23.850000381469727" customHeight="1">
      <x:c r="A87" s="41" t="inlineStr">
        <x:is>
          <x:t xml:space="preserve">Lc 6,36</x:t>
        </x:is>
      </x:c>
      <x:c r="B87" s="34" t="inlineStr">
        <x:is>
          <x:t xml:space="preserve">Sede misericordiosos como o Pai</x:t>
        </x:is>
      </x:c>
      <x:c r="C87" s="34" t="n"/>
      <x:c r="D87" s="33" t="inlineStr">
        <x:is>
          <x:t xml:space="preserve">Sl 14</x:t>
        </x:is>
      </x:c>
      <x:c r="E87" s="33" t="inlineStr">
        <x:is>
          <x:t xml:space="preserve">Mt 5,48</x:t>
        </x:is>
      </x:c>
      <x:c r="F87" s="33" t="n"/>
      <x:c r="G87" s="33" t="n"/>
      <x:c r="H87" s="34" t="inlineStr">
        <x:is>
          <x:t xml:space="preserve">Pe. Weber (volumes) · vol. 11</x:t>
        </x:is>
      </x:c>
      <x:c r="I87" s="34" t="inlineStr">
        <x:is>
          <x:t xml:space="preserve">Canto dos volumes</x:t>
        </x:is>
      </x:c>
      <x:c r="J87" s="35" t="inlineStr">
        <x:is>
          <x:t xml:space="preserve">abrir partitura</x:t>
        </x:is>
      </x:c>
    </x:row>
    <x:row r="88" s="29" customFormat="1" ht="23.850000381469727" customHeight="1">
      <x:c r="A88" s="42" t="inlineStr">
        <x:is>
          <x:t xml:space="preserve">Lc 6,37</x:t>
        </x:is>
      </x:c>
      <x:c r="B88" s="37" t="inlineStr">
        <x:is>
          <x:t xml:space="preserve">Perdoai e vos será perdoado</x:t>
        </x:is>
      </x:c>
      <x:c r="C88" s="37" t="inlineStr">
        <x:is>
          <x:t xml:space="preserve">7. C</x:t>
        </x:is>
      </x:c>
      <x:c r="D88" s="36" t="inlineStr">
        <x:is>
          <x:t xml:space="preserve">Sl 129</x:t>
        </x:is>
      </x:c>
      <x:c r="E88" s="36" t="inlineStr">
        <x:is>
          <x:t xml:space="preserve">Mt 7,1</x:t>
        </x:is>
      </x:c>
      <x:c r="F88" s="36" t="inlineStr">
        <x:is>
          <x:t xml:space="preserve">Mc 4,24b</x:t>
        </x:is>
      </x:c>
      <x:c r="G88" s="36" t="n"/>
      <x:c r="H88" s="37" t="inlineStr">
        <x:is>
          <x:t xml:space="preserve">Pe. Weber</x:t>
        </x:is>
      </x:c>
      <x:c r="I88" s="37" t="inlineStr">
        <x:is>
          <x:t xml:space="preserve">Canto do Evangelho</x:t>
        </x:is>
      </x:c>
      <x:c r="J88" s="38" t="inlineStr">
        <x:is>
          <x:t xml:space="preserve">abrir partitura</x:t>
        </x:is>
      </x:c>
    </x:row>
    <x:row r="89" s="29" customFormat="1" ht="23.850000381469727" customHeight="1">
      <x:c r="A89" s="41" t="inlineStr">
        <x:is>
          <x:t xml:space="preserve">Lc 6,43</x:t>
        </x:is>
      </x:c>
      <x:c r="B89" s="34" t="inlineStr">
        <x:is>
          <x:t xml:space="preserve">A boa árvore</x:t>
        </x:is>
      </x:c>
      <x:c r="C89" s="34" t="inlineStr">
        <x:is>
          <x:t xml:space="preserve">8. C</x:t>
        </x:is>
      </x:c>
      <x:c r="D89" s="33" t="inlineStr">
        <x:is>
          <x:t xml:space="preserve">Sl 1</x:t>
        </x:is>
      </x:c>
      <x:c r="E89" s="33" t="inlineStr">
        <x:is>
          <x:t xml:space="preserve">Mt 7,17</x:t>
        </x:is>
      </x:c>
      <x:c r="F89" s="40" t="inlineStr">
        <x:is>
          <x:t xml:space="preserve">Mc 3,33</x:t>
        </x:is>
      </x:c>
      <x:c r="G89" s="33" t="n"/>
      <x:c r="H89" s="34" t="inlineStr">
        <x:is>
          <x:t xml:space="preserve">Pe. Weber</x:t>
        </x:is>
      </x:c>
      <x:c r="I89" s="34" t="inlineStr">
        <x:is>
          <x:t xml:space="preserve">Canto do Evangelho</x:t>
        </x:is>
      </x:c>
      <x:c r="J89" s="35" t="inlineStr">
        <x:is>
          <x:t xml:space="preserve">abrir partitura</x:t>
        </x:is>
      </x:c>
    </x:row>
    <x:row r="90" s="29" customFormat="1" ht="15" customHeight="1">
      <x:c r="A90" s="42" t="inlineStr">
        <x:is>
          <x:t xml:space="preserve">Lc 6,43</x:t>
        </x:is>
      </x:c>
      <x:c r="B90" s="37" t="inlineStr">
        <x:is>
          <x:t xml:space="preserve">A boa árvore não pode dar maus frutos</x:t>
        </x:is>
      </x:c>
      <x:c r="C90" s="37" t="inlineStr">
        <x:is>
          <x:t xml:space="preserve">8. C</x:t>
        </x:is>
      </x:c>
      <x:c r="D90" s="36" t="inlineStr">
        <x:is>
          <x:t xml:space="preserve">AT 42</x:t>
        </x:is>
      </x:c>
      <x:c r="E90" s="36" t="inlineStr">
        <x:is>
          <x:t xml:space="preserve">Mt 7,18</x:t>
        </x:is>
      </x:c>
      <x:c r="F90" s="36" t="n"/>
      <x:c r="G90" s="36" t="n"/>
      <x:c r="H90" s="37" t="inlineStr">
        <x:is>
          <x:t xml:space="preserve">Abadia da Ressurreição</x:t>
        </x:is>
      </x:c>
      <x:c r="I90" s="37" t="inlineStr">
        <x:is>
          <x:t xml:space="preserve">Antífona das oferendas</x:t>
        </x:is>
      </x:c>
      <x:c r="J90" s="38" t="inlineStr">
        <x:is>
          <x:t xml:space="preserve">abrir partitura</x:t>
        </x:is>
      </x:c>
    </x:row>
    <x:row r="91" s="29" customFormat="1" ht="23.850000381469727" customHeight="1">
      <x:c r="A91" s="41" t="inlineStr">
        <x:is>
          <x:t xml:space="preserve">Lc 6,44</x:t>
        </x:is>
      </x:c>
      <x:c r="B91" s="34" t="inlineStr">
        <x:is>
          <x:t xml:space="preserve">Pelos frutos se conhece a árvore</x:t>
        </x:is>
      </x:c>
      <x:c r="C91" s="34" t="n"/>
      <x:c r="D91" s="33" t="n"/>
      <x:c r="E91" s="33" t="n"/>
      <x:c r="F91" s="33" t="n"/>
      <x:c r="G91" s="33" t="n"/>
      <x:c r="H91" s="34" t="inlineStr">
        <x:is>
          <x:t xml:space="preserve">Pe. Weber (volumes) · vol. 2</x:t>
        </x:is>
      </x:c>
      <x:c r="I91" s="34" t="inlineStr">
        <x:is>
          <x:t xml:space="preserve">Canto dos volumes</x:t>
        </x:is>
      </x:c>
      <x:c r="J91" s="35" t="inlineStr">
        <x:is>
          <x:t xml:space="preserve">abrir partitura</x:t>
        </x:is>
      </x:c>
    </x:row>
    <x:row r="92" s="29" customFormat="1" ht="23.850000381469727" customHeight="1">
      <x:c r="A92" s="41" t="inlineStr">
        <x:is>
          <x:t xml:space="preserve">Lc 6,46</x:t>
        </x:is>
      </x:c>
      <x:c r="B92" s="34" t="inlineStr">
        <x:is>
          <x:t xml:space="preserve">Não é aquele que me diz</x:t>
        </x:is>
      </x:c>
      <x:c r="C92" s="34" t="inlineStr">
        <x:is>
          <x:t xml:space="preserve">9. A</x:t>
        </x:is>
      </x:c>
      <x:c r="D92" s="33" t="inlineStr">
        <x:is>
          <x:t xml:space="preserve">Sl 30</x:t>
        </x:is>
      </x:c>
      <x:c r="E92" s="33" t="inlineStr">
        <x:is>
          <x:t xml:space="preserve">Mt 7,21</x:t>
        </x:is>
      </x:c>
      <x:c r="F92" s="33" t="n"/>
      <x:c r="G92" s="33" t="n"/>
      <x:c r="H92" s="34" t="inlineStr">
        <x:is>
          <x:t xml:space="preserve">Pe. Weber</x:t>
        </x:is>
      </x:c>
      <x:c r="I92" s="34" t="inlineStr">
        <x:is>
          <x:t xml:space="preserve">Canto do Evangelho</x:t>
        </x:is>
      </x:c>
      <x:c r="J92" s="35" t="inlineStr">
        <x:is>
          <x:t xml:space="preserve">abrir partitura</x:t>
        </x:is>
      </x:c>
    </x:row>
    <x:row r="93" s="29" customFormat="1" ht="15" customHeight="1">
      <x:c r="A93" s="42" t="inlineStr">
        <x:is>
          <x:t xml:space="preserve">Lc 6,46</x:t>
        </x:is>
      </x:c>
      <x:c r="B93" s="37" t="inlineStr">
        <x:is>
          <x:t xml:space="preserve">Não é aquele que me diz: Senhor, Senhor!</x:t>
        </x:is>
      </x:c>
      <x:c r="C93" s="37" t="inlineStr">
        <x:is>
          <x:t xml:space="preserve">26. A</x:t>
        </x:is>
      </x:c>
      <x:c r="D93" s="36" t="inlineStr">
        <x:is>
          <x:t xml:space="preserve">Sl 39</x:t>
        </x:is>
      </x:c>
      <x:c r="E93" s="36" t="inlineStr">
        <x:is>
          <x:t xml:space="preserve">Mt 7,21</x:t>
        </x:is>
      </x:c>
      <x:c r="F93" s="36" t="n"/>
      <x:c r="G93" s="36" t="n"/>
      <x:c r="H93" s="37" t="inlineStr">
        <x:is>
          <x:t xml:space="preserve">Abadia da Ressurreição</x:t>
        </x:is>
      </x:c>
      <x:c r="I93" s="37" t="inlineStr">
        <x:is>
          <x:t xml:space="preserve">Antífona das oferendas</x:t>
        </x:is>
      </x:c>
      <x:c r="J93" s="38" t="inlineStr">
        <x:is>
          <x:t xml:space="preserve">abrir partitura</x:t>
        </x:is>
      </x:c>
    </x:row>
    <x:row r="94" s="29" customFormat="1" ht="23.850000381469727" customHeight="1">
      <x:c r="A94" s="41" t="inlineStr">
        <x:is>
          <x:t xml:space="preserve">Lc 6,47-49</x:t>
        </x:is>
      </x:c>
      <x:c r="B94" s="34" t="inlineStr">
        <x:is>
          <x:t xml:space="preserve">A casa na rocha e na areia...</x:t>
        </x:is>
      </x:c>
      <x:c r="C94" s="34" t="n"/>
      <x:c r="D94" s="33" t="n"/>
      <x:c r="E94" s="33" t="inlineStr">
        <x:is>
          <x:t xml:space="preserve">Mt 7,24-27</x:t>
        </x:is>
      </x:c>
      <x:c r="F94" s="33" t="n"/>
      <x:c r="G94" s="33" t="n"/>
      <x:c r="H94" s="34" t="inlineStr">
        <x:is>
          <x:t xml:space="preserve">Pe. Weber (volumes) · vol. 9</x:t>
        </x:is>
      </x:c>
      <x:c r="I94" s="34" t="inlineStr">
        <x:is>
          <x:t xml:space="preserve">Canto dos volumes</x:t>
        </x:is>
      </x:c>
      <x:c r="J94" s="35" t="inlineStr">
        <x:is>
          <x:t xml:space="preserve">abrir partitura</x:t>
        </x:is>
      </x:c>
    </x:row>
    <x:row r="95" s="29" customFormat="1" ht="23.850000381469727" customHeight="1">
      <x:c r="A95" s="42" t="inlineStr">
        <x:is>
          <x:t xml:space="preserve">Lc 6,47-49</x:t>
        </x:is>
      </x:c>
      <x:c r="B95" s="37" t="inlineStr">
        <x:is>
          <x:t xml:space="preserve">Quem ouve minhas palavras e as pratica</x:t>
        </x:is>
      </x:c>
      <x:c r="C95" s="37" t="n"/>
      <x:c r="D95" s="36" t="n"/>
      <x:c r="E95" s="36" t="inlineStr">
        <x:is>
          <x:t xml:space="preserve">Mt 7,24-27</x:t>
        </x:is>
      </x:c>
      <x:c r="F95" s="36" t="n"/>
      <x:c r="G95" s="36" t="n"/>
      <x:c r="H95" s="37" t="inlineStr">
        <x:is>
          <x:t xml:space="preserve">Pe. Weber (volumes) · vol. 25</x:t>
        </x:is>
      </x:c>
      <x:c r="I95" s="37" t="inlineStr">
        <x:is>
          <x:t xml:space="preserve">Canto dos volumes</x:t>
        </x:is>
      </x:c>
      <x:c r="J95" s="38" t="inlineStr">
        <x:is>
          <x:t xml:space="preserve">abrir partitura</x:t>
        </x:is>
      </x:c>
    </x:row>
    <x:row r="96" s="29" customFormat="1" ht="15" customHeight="1">
      <x:c r="A96" s="41" t="inlineStr">
        <x:is>
          <x:t xml:space="preserve">Lc 6,49</x:t>
        </x:is>
      </x:c>
      <x:c r="B96" s="34" t="inlineStr">
        <x:is>
          <x:t xml:space="preserve">Quem ouve as minhas palavras e não as põe em prática</x:t>
        </x:is>
      </x:c>
      <x:c r="C96" s="34" t="inlineStr">
        <x:is>
          <x:t xml:space="preserve">9. A</x:t>
        </x:is>
      </x:c>
      <x:c r="D96" s="33" t="inlineStr">
        <x:is>
          <x:t xml:space="preserve">Sl 18</x:t>
        </x:is>
      </x:c>
      <x:c r="E96" s="33" t="inlineStr">
        <x:is>
          <x:t xml:space="preserve">Mt 7,26</x:t>
        </x:is>
      </x:c>
      <x:c r="F96" s="33" t="n"/>
      <x:c r="G96" s="33" t="n"/>
      <x:c r="H96" s="34" t="inlineStr">
        <x:is>
          <x:t xml:space="preserve">Abadia da Ressurreição</x:t>
        </x:is>
      </x:c>
      <x:c r="I96" s="34" t="inlineStr">
        <x:is>
          <x:t xml:space="preserve">Antífona das oferendas</x:t>
        </x:is>
      </x:c>
      <x:c r="J96" s="35" t="inlineStr">
        <x:is>
          <x:t xml:space="preserve">abrir partitura</x:t>
        </x:is>
      </x:c>
    </x:row>
    <x:row r="97" s="29" customFormat="1" ht="23.850000381469727" customHeight="1">
      <x:c r="A97" s="42" t="inlineStr">
        <x:is>
          <x:t xml:space="preserve">Lc 7,6</x:t>
        </x:is>
      </x:c>
      <x:c r="B97" s="37" t="inlineStr">
        <x:is>
          <x:t xml:space="preserve">Senhor, eu não sou digno</x:t>
        </x:is>
      </x:c>
      <x:c r="C97" s="37" t="inlineStr">
        <x:is>
          <x:t xml:space="preserve">9. C</x:t>
        </x:is>
      </x:c>
      <x:c r="D97" s="36" t="inlineStr">
        <x:is>
          <x:t xml:space="preserve">Sl 141</x:t>
        </x:is>
      </x:c>
      <x:c r="E97" s="39" t="inlineStr">
        <x:is>
          <x:t xml:space="preserve">Mt 8,8</x:t>
        </x:is>
      </x:c>
      <x:c r="F97" s="36" t="n"/>
      <x:c r="G97" s="36" t="n"/>
      <x:c r="H97" s="37" t="inlineStr">
        <x:is>
          <x:t xml:space="preserve">Pe. Weber</x:t>
        </x:is>
      </x:c>
      <x:c r="I97" s="37" t="inlineStr">
        <x:is>
          <x:t xml:space="preserve">Canto do Evangelho</x:t>
        </x:is>
      </x:c>
      <x:c r="J97" s="38" t="inlineStr">
        <x:is>
          <x:t xml:space="preserve">abrir partitura</x:t>
        </x:is>
      </x:c>
    </x:row>
    <x:row r="98" s="29" customFormat="1" ht="23.850000381469727" customHeight="1">
      <x:c r="A98" s="41" t="inlineStr">
        <x:is>
          <x:t xml:space="preserve">Lc 7,6-7</x:t>
        </x:is>
      </x:c>
      <x:c r="B98" s="34" t="inlineStr">
        <x:is>
          <x:t xml:space="preserve">Senhor, eu não sou digno que entreis em minha casa</x:t>
        </x:is>
      </x:c>
      <x:c r="C98" s="34" t="inlineStr">
        <x:is>
          <x:t xml:space="preserve">9. C</x:t>
        </x:is>
      </x:c>
      <x:c r="D98" s="33" t="inlineStr">
        <x:is>
          <x:t xml:space="preserve">Sl 111</x:t>
        </x:is>
      </x:c>
      <x:c r="E98" s="33" t="inlineStr">
        <x:is>
          <x:t xml:space="preserve">Mt 8,8</x:t>
        </x:is>
      </x:c>
      <x:c r="F98" s="33" t="n"/>
      <x:c r="G98" s="33" t="n"/>
      <x:c r="H98" s="34" t="inlineStr">
        <x:is>
          <x:t xml:space="preserve">Abadia da Ressurreição</x:t>
        </x:is>
      </x:c>
      <x:c r="I98" s="34" t="inlineStr">
        <x:is>
          <x:t xml:space="preserve">Antífona das oferendas</x:t>
        </x:is>
      </x:c>
      <x:c r="J98" s="35" t="inlineStr">
        <x:is>
          <x:t xml:space="preserve">abrir partitura</x:t>
        </x:is>
      </x:c>
    </x:row>
    <x:row r="99" s="29" customFormat="1" ht="23.850000381469727" customHeight="1">
      <x:c r="A99" s="42" t="inlineStr">
        <x:is>
          <x:t xml:space="preserve">Lc 7,11-15</x:t>
        </x:is>
      </x:c>
      <x:c r="B99" s="37" t="inlineStr">
        <x:is>
          <x:t xml:space="preserve">Às portas de Naim, Jesus reconfortou a mãe viúva</x:t>
        </x:is>
      </x:c>
      <x:c r="C99" s="37" t="inlineStr">
        <x:is>
          <x:t xml:space="preserve">10. C</x:t>
        </x:is>
      </x:c>
      <x:c r="D99" s="36" t="inlineStr">
        <x:is>
          <x:t xml:space="preserve">Sl 22</x:t>
        </x:is>
      </x:c>
      <x:c r="E99" s="36" t="n"/>
      <x:c r="F99" s="36" t="n"/>
      <x:c r="G99" s="36" t="n"/>
      <x:c r="H99" s="37" t="inlineStr">
        <x:is>
          <x:t xml:space="preserve">Abadia da Ressurreição</x:t>
        </x:is>
      </x:c>
      <x:c r="I99" s="37" t="inlineStr">
        <x:is>
          <x:t xml:space="preserve">Antífona das oferendas</x:t>
        </x:is>
      </x:c>
      <x:c r="J99" s="38" t="inlineStr">
        <x:is>
          <x:t xml:space="preserve">abrir partitura</x:t>
        </x:is>
      </x:c>
    </x:row>
    <x:row r="100" s="29" customFormat="1" ht="23.850000381469727" customHeight="1">
      <x:c r="A100" s="41" t="inlineStr">
        <x:is>
          <x:t xml:space="preserve">Lc 7,14</x:t>
        </x:is>
      </x:c>
      <x:c r="B100" s="34" t="inlineStr">
        <x:is>
          <x:t xml:space="preserve">Levanta-te, jovem</x:t>
        </x:is>
      </x:c>
      <x:c r="C100" s="34" t="inlineStr">
        <x:is>
          <x:t xml:space="preserve">10. C</x:t>
        </x:is>
      </x:c>
      <x:c r="D100" s="33" t="inlineStr">
        <x:is>
          <x:t xml:space="preserve">Sl 29</x:t>
        </x:is>
      </x:c>
      <x:c r="E100" s="33" t="n"/>
      <x:c r="F100" s="33" t="n"/>
      <x:c r="G100" s="33" t="n"/>
      <x:c r="H100" s="34" t="inlineStr">
        <x:is>
          <x:t xml:space="preserve">Pe. Weber</x:t>
        </x:is>
      </x:c>
      <x:c r="I100" s="34" t="inlineStr">
        <x:is>
          <x:t xml:space="preserve">Canto do Evangelho</x:t>
        </x:is>
      </x:c>
      <x:c r="J100" s="35" t="inlineStr">
        <x:is>
          <x:t xml:space="preserve">abrir partitura</x:t>
        </x:is>
      </x:c>
    </x:row>
    <x:row r="101" s="29" customFormat="1" ht="15" customHeight="1">
      <x:c r="A101" s="42" t="inlineStr">
        <x:is>
          <x:t xml:space="preserve">Lc 7,22</x:t>
        </x:is>
      </x:c>
      <x:c r="B101" s="37" t="inlineStr">
        <x:is>
          <x:t xml:space="preserve">Tu deste saúde aos doentes, Senhor</x:t>
        </x:is>
      </x:c>
      <x:c r="C101" s="37" t="n"/>
      <x:c r="D101" s="36" t="n"/>
      <x:c r="E101" s="36" t="inlineStr">
        <x:is>
          <x:t xml:space="preserve">Mt 11,5</x:t>
        </x:is>
      </x:c>
      <x:c r="F101" s="36" t="n"/>
      <x:c r="G101" s="36" t="n"/>
      <x:c r="H101" s="37" t="inlineStr">
        <x:is>
          <x:t xml:space="preserve">Pe. Weber (volumes) · vol. 1</x:t>
        </x:is>
      </x:c>
      <x:c r="I101" s="37" t="inlineStr">
        <x:is>
          <x:t xml:space="preserve">Canto dos volumes</x:t>
        </x:is>
      </x:c>
      <x:c r="J101" s="38" t="inlineStr">
        <x:is>
          <x:t xml:space="preserve">abrir partitura</x:t>
        </x:is>
      </x:c>
    </x:row>
    <x:row r="102" s="29" customFormat="1" ht="23.850000381469727" customHeight="1">
      <x:c r="A102" s="41" t="inlineStr">
        <x:is>
          <x:t xml:space="preserve">Lc 7,36-50</x:t>
        </x:is>
      </x:c>
      <x:c r="B102" s="34" t="inlineStr">
        <x:is>
          <x:t xml:space="preserve">Tanto que esperou</x:t>
        </x:is>
      </x:c>
      <x:c r="C102" s="34" t="inlineStr">
        <x:is>
          <x:t xml:space="preserve">Penitencial</x:t>
        </x:is>
      </x:c>
      <x:c r="D102" s="33" t="n"/>
      <x:c r="E102" s="33" t="n"/>
      <x:c r="F102" s="33" t="n"/>
      <x:c r="G102" s="33" t="n"/>
      <x:c r="H102" s="34" t="inlineStr">
        <x:is>
          <x:t xml:space="preserve">Pe. Weber (volumes) · vol. 1</x:t>
        </x:is>
      </x:c>
      <x:c r="I102" s="34" t="inlineStr">
        <x:is>
          <x:t xml:space="preserve">Canto dos volumes</x:t>
        </x:is>
      </x:c>
      <x:c r="J102" s="35" t="inlineStr">
        <x:is>
          <x:t xml:space="preserve">abrir partitura</x:t>
        </x:is>
      </x:c>
    </x:row>
    <x:row r="103" s="29" customFormat="1" ht="23.850000381469727" customHeight="1">
      <x:c r="A103" s="42" t="inlineStr">
        <x:is>
          <x:t xml:space="preserve">Lc 7,47</x:t>
        </x:is>
      </x:c>
      <x:c r="B103" s="37" t="inlineStr">
        <x:is>
          <x:t xml:space="preserve">Seus muitos pecados</x:t>
        </x:is>
      </x:c>
      <x:c r="C103" s="37" t="inlineStr">
        <x:is>
          <x:t xml:space="preserve">11. C</x:t>
        </x:is>
      </x:c>
      <x:c r="D103" s="36" t="inlineStr">
        <x:is>
          <x:t xml:space="preserve">Sl 129</x:t>
        </x:is>
      </x:c>
      <x:c r="E103" s="36" t="n"/>
      <x:c r="F103" s="36" t="n"/>
      <x:c r="G103" s="36" t="n"/>
      <x:c r="H103" s="37" t="inlineStr">
        <x:is>
          <x:t xml:space="preserve">Pe. Weber</x:t>
        </x:is>
      </x:c>
      <x:c r="I103" s="37" t="inlineStr">
        <x:is>
          <x:t xml:space="preserve">Canto do Evangelho</x:t>
        </x:is>
      </x:c>
      <x:c r="J103" s="38" t="inlineStr">
        <x:is>
          <x:t xml:space="preserve">abrir partitura</x:t>
        </x:is>
      </x:c>
    </x:row>
    <x:row r="104" s="29" customFormat="1" ht="15" customHeight="1">
      <x:c r="A104" s="41" t="inlineStr">
        <x:is>
          <x:t xml:space="preserve">Lc 7,47-48</x:t>
        </x:is>
      </x:c>
      <x:c r="B104" s="34" t="inlineStr">
        <x:is>
          <x:t xml:space="preserve">Mulher, teus pecados estão perdoados, porque muito amaste</x:t>
        </x:is>
      </x:c>
      <x:c r="C104" s="34" t="inlineStr">
        <x:is>
          <x:t xml:space="preserve">11. C</x:t>
        </x:is>
      </x:c>
      <x:c r="D104" s="33" t="inlineStr">
        <x:is>
          <x:t xml:space="preserve">Sl 31</x:t>
        </x:is>
      </x:c>
      <x:c r="E104" s="33" t="n"/>
      <x:c r="F104" s="33" t="n"/>
      <x:c r="G104" s="33" t="n"/>
      <x:c r="H104" s="34" t="inlineStr">
        <x:is>
          <x:t xml:space="preserve">Abadia da Ressurreição</x:t>
        </x:is>
      </x:c>
      <x:c r="I104" s="34" t="inlineStr">
        <x:is>
          <x:t xml:space="preserve">Antífona das oferendas</x:t>
        </x:is>
      </x:c>
      <x:c r="J104" s="35" t="inlineStr">
        <x:is>
          <x:t xml:space="preserve">abrir partitura</x:t>
        </x:is>
      </x:c>
    </x:row>
    <x:row r="105" s="29" customFormat="1" ht="15" customHeight="1">
      <x:c r="A105" s="42" t="inlineStr">
        <x:is>
          <x:t xml:space="preserve">Lc 8,8.15</x:t>
        </x:is>
      </x:c>
      <x:c r="B105" s="37" t="inlineStr">
        <x:is>
          <x:t xml:space="preserve">Quero ouvir tua palavra... (Aclamação)</x:t>
        </x:is>
      </x:c>
      <x:c r="C105" s="37" t="inlineStr">
        <x:is>
          <x:t xml:space="preserve">Aclamação</x:t>
        </x:is>
      </x:c>
      <x:c r="D105" s="36" t="n"/>
      <x:c r="E105" s="36" t="inlineStr">
        <x:is>
          <x:t xml:space="preserve">Mt 13,8.23</x:t>
        </x:is>
      </x:c>
      <x:c r="F105" s="36" t="inlineStr">
        <x:is>
          <x:t xml:space="preserve">Mc 4,8.20</x:t>
        </x:is>
      </x:c>
      <x:c r="G105" s="36" t="n"/>
      <x:c r="H105" s="37" t="inlineStr">
        <x:is>
          <x:t xml:space="preserve">Pe. Weber (volumes) · vol. 3</x:t>
        </x:is>
      </x:c>
      <x:c r="I105" s="37" t="inlineStr">
        <x:is>
          <x:t xml:space="preserve">Canto dos volumes</x:t>
        </x:is>
      </x:c>
      <x:c r="J105" s="38" t="inlineStr">
        <x:is>
          <x:t xml:space="preserve">abrir partitura</x:t>
        </x:is>
      </x:c>
    </x:row>
    <x:row r="106" s="29" customFormat="1" ht="23.850000381469727" customHeight="1">
      <x:c r="A106" s="41" t="inlineStr">
        <x:is>
          <x:t xml:space="preserve">Lc 8,11</x:t>
        </x:is>
      </x:c>
      <x:c r="B106" s="34" t="inlineStr">
        <x:is>
          <x:t xml:space="preserve">A semente é a palavra de Deus</x:t>
        </x:is>
      </x:c>
      <x:c r="C106" s="34" t="inlineStr">
        <x:is>
          <x:t xml:space="preserve">15. A</x:t>
        </x:is>
      </x:c>
      <x:c r="D106" s="33" t="inlineStr">
        <x:is>
          <x:t xml:space="preserve">Sl 118</x:t>
        </x:is>
      </x:c>
      <x:c r="E106" s="33" t="inlineStr">
        <x:is>
          <x:t xml:space="preserve">Mt 13,19</x:t>
        </x:is>
      </x:c>
      <x:c r="F106" s="33" t="n"/>
      <x:c r="G106" s="33" t="n"/>
      <x:c r="H106" s="34" t="inlineStr">
        <x:is>
          <x:t xml:space="preserve">Abadia da Ressurreição</x:t>
        </x:is>
      </x:c>
      <x:c r="I106" s="34" t="inlineStr">
        <x:is>
          <x:t xml:space="preserve">Antífona das oferendas</x:t>
        </x:is>
      </x:c>
      <x:c r="J106" s="35" t="inlineStr">
        <x:is>
          <x:t xml:space="preserve">abrir partitura</x:t>
        </x:is>
      </x:c>
    </x:row>
    <x:row r="107" s="29" customFormat="1" ht="23.850000381469727" customHeight="1">
      <x:c r="A107" s="42" t="inlineStr">
        <x:is>
          <x:t xml:space="preserve">Lc 8,11-15</x:t>
        </x:is>
      </x:c>
      <x:c r="B107" s="37" t="inlineStr">
        <x:is>
          <x:t xml:space="preserve">No Evangelho, quem fala</x:t>
        </x:is>
      </x:c>
      <x:c r="C107" s="37" t="inlineStr">
        <x:is>
          <x:t xml:space="preserve">A palavra, a terra e os frutos</x:t>
        </x:is>
      </x:c>
      <x:c r="D107" s="36" t="n"/>
      <x:c r="E107" s="36" t="inlineStr">
        <x:is>
          <x:t xml:space="preserve">Mt 13,19-23</x:t>
        </x:is>
      </x:c>
      <x:c r="F107" s="36" t="inlineStr">
        <x:is>
          <x:t xml:space="preserve">Mc 4,14-20</x:t>
        </x:is>
      </x:c>
      <x:c r="G107" s="36" t="n"/>
      <x:c r="H107" s="37" t="inlineStr">
        <x:is>
          <x:t xml:space="preserve">Pe. Weber (volumes) · vol. 27</x:t>
        </x:is>
      </x:c>
      <x:c r="I107" s="37" t="inlineStr">
        <x:is>
          <x:t xml:space="preserve">Canto dos volumes</x:t>
        </x:is>
      </x:c>
      <x:c r="J107" s="38" t="inlineStr">
        <x:is>
          <x:t xml:space="preserve">abrir partitura</x:t>
        </x:is>
      </x:c>
    </x:row>
    <x:row r="108" s="29" customFormat="1" ht="15" customHeight="1">
      <x:c r="A108" s="41" t="inlineStr">
        <x:is>
          <x:t xml:space="preserve">Lc 8,15</x:t>
        </x:is>
      </x:c>
      <x:c r="B108" s="34" t="inlineStr">
        <x:is>
          <x:t xml:space="preserve">A semente em terra boa</x:t>
        </x:is>
      </x:c>
      <x:c r="C108" s="34" t="inlineStr">
        <x:is>
          <x:t xml:space="preserve">15. A</x:t>
        </x:is>
      </x:c>
      <x:c r="D108" s="33" t="inlineStr">
        <x:is>
          <x:t xml:space="preserve">Sl 64</x:t>
        </x:is>
      </x:c>
      <x:c r="E108" s="33" t="inlineStr">
        <x:is>
          <x:t xml:space="preserve">Mt 13,23</x:t>
        </x:is>
      </x:c>
      <x:c r="F108" s="33" t="inlineStr">
        <x:is>
          <x:t xml:space="preserve">Mc 4,20</x:t>
        </x:is>
      </x:c>
      <x:c r="G108" s="33" t="n"/>
      <x:c r="H108" s="34" t="inlineStr">
        <x:is>
          <x:t xml:space="preserve">Pe. Weber</x:t>
        </x:is>
      </x:c>
      <x:c r="I108" s="34" t="inlineStr">
        <x:is>
          <x:t xml:space="preserve">Canto do Evangelho</x:t>
        </x:is>
      </x:c>
      <x:c r="J108" s="35" t="inlineStr">
        <x:is>
          <x:t xml:space="preserve">abrir partitura</x:t>
        </x:is>
      </x:c>
    </x:row>
    <x:row r="109" s="29" customFormat="1" ht="15" customHeight="1">
      <x:c r="A109" s="42" t="inlineStr">
        <x:is>
          <x:t xml:space="preserve">Lc 8,15</x:t>
        </x:is>
      </x:c>
      <x:c r="B109" s="37" t="inlineStr">
        <x:is>
          <x:t xml:space="preserve">Guarda a Palavra</x:t>
        </x:is>
      </x:c>
      <x:c r="C109" s="37" t="n"/>
      <x:c r="D109" s="36" t="n"/>
      <x:c r="E109" s="36" t="n"/>
      <x:c r="F109" s="36" t="n"/>
      <x:c r="G109" s="36" t="n"/>
      <x:c r="H109" s="37" t="inlineStr">
        <x:is>
          <x:t xml:space="preserve">Pe. Weber (volumes) · vol. 12</x:t>
        </x:is>
      </x:c>
      <x:c r="I109" s="37" t="inlineStr">
        <x:is>
          <x:t xml:space="preserve">Canto dos volumes</x:t>
        </x:is>
      </x:c>
      <x:c r="J109" s="38" t="inlineStr">
        <x:is>
          <x:t xml:space="preserve">abrir partitura</x:t>
        </x:is>
      </x:c>
    </x:row>
    <x:row r="110" s="29" customFormat="1" ht="23.850000381469727" customHeight="1">
      <x:c r="A110" s="41" t="inlineStr">
        <x:is>
          <x:t xml:space="preserve">Lc 8,15</x:t>
        </x:is>
      </x:c>
      <x:c r="B110" s="34" t="inlineStr">
        <x:is>
          <x:t xml:space="preserve">Guarda a Palavra de Deus</x:t>
        </x:is>
      </x:c>
      <x:c r="C110" s="34" t="n"/>
      <x:c r="D110" s="33" t="n"/>
      <x:c r="E110" s="33" t="n"/>
      <x:c r="F110" s="33" t="n"/>
      <x:c r="G110" s="33" t="n"/>
      <x:c r="H110" s="34" t="inlineStr">
        <x:is>
          <x:t xml:space="preserve">Pe. Weber (volumes) · vol. 12</x:t>
        </x:is>
      </x:c>
      <x:c r="I110" s="34" t="inlineStr">
        <x:is>
          <x:t xml:space="preserve">Canto dos volumes</x:t>
        </x:is>
      </x:c>
      <x:c r="J110" s="35" t="inlineStr">
        <x:is>
          <x:t xml:space="preserve">abrir partitura</x:t>
        </x:is>
      </x:c>
    </x:row>
    <x:row r="111" s="29" customFormat="1" ht="15" customHeight="1">
      <x:c r="A111" s="42" t="inlineStr">
        <x:is>
          <x:t xml:space="preserve">Lc 8,21</x:t>
        </x:is>
      </x:c>
      <x:c r="B111" s="37" t="inlineStr">
        <x:is>
          <x:t xml:space="preserve">Minha mãe e meus irmãos</x:t>
        </x:is>
      </x:c>
      <x:c r="C111" s="37" t="inlineStr">
        <x:is>
          <x:t xml:space="preserve">10. B</x:t>
        </x:is>
      </x:c>
      <x:c r="D111" s="36" t="inlineStr">
        <x:is>
          <x:t xml:space="preserve">Sl 142</x:t>
        </x:is>
      </x:c>
      <x:c r="E111" s="39" t="inlineStr">
        <x:is>
          <x:t xml:space="preserve">Mt 12,50</x:t>
        </x:is>
      </x:c>
      <x:c r="F111" s="36" t="inlineStr">
        <x:is>
          <x:t xml:space="preserve">Mc 3,35</x:t>
        </x:is>
      </x:c>
      <x:c r="G111" s="36" t="n"/>
      <x:c r="H111" s="37" t="inlineStr">
        <x:is>
          <x:t xml:space="preserve">Pe. Weber</x:t>
        </x:is>
      </x:c>
      <x:c r="I111" s="37" t="inlineStr">
        <x:is>
          <x:t xml:space="preserve">Canto do Evangelho</x:t>
        </x:is>
      </x:c>
      <x:c r="J111" s="38" t="inlineStr">
        <x:is>
          <x:t xml:space="preserve">abrir partitura</x:t>
        </x:is>
      </x:c>
    </x:row>
    <x:row r="112" s="29" customFormat="1" ht="15" customHeight="1">
      <x:c r="A112" s="41" t="inlineStr">
        <x:is>
          <x:t xml:space="preserve">Lc 8,25</x:t>
        </x:is>
      </x:c>
      <x:c r="B112" s="34" t="inlineStr">
        <x:is>
          <x:t xml:space="preserve">Quem é este?</x:t>
        </x:is>
      </x:c>
      <x:c r="C112" s="34" t="inlineStr">
        <x:is>
          <x:t xml:space="preserve">12. B</x:t>
        </x:is>
      </x:c>
      <x:c r="D112" s="33" t="inlineStr">
        <x:is>
          <x:t xml:space="preserve">Sl 106</x:t>
        </x:is>
      </x:c>
      <x:c r="E112" s="33" t="inlineStr">
        <x:is>
          <x:t xml:space="preserve">Mt 8,27</x:t>
        </x:is>
      </x:c>
      <x:c r="F112" s="33" t="inlineStr">
        <x:is>
          <x:t xml:space="preserve">Mc 4,41</x:t>
        </x:is>
      </x:c>
      <x:c r="G112" s="33" t="n"/>
      <x:c r="H112" s="34" t="inlineStr">
        <x:is>
          <x:t xml:space="preserve">Pe. Weber</x:t>
        </x:is>
      </x:c>
      <x:c r="I112" s="34" t="inlineStr">
        <x:is>
          <x:t xml:space="preserve">Canto do Evangelho</x:t>
        </x:is>
      </x:c>
      <x:c r="J112" s="35" t="inlineStr">
        <x:is>
          <x:t xml:space="preserve">abrir partitura</x:t>
        </x:is>
      </x:c>
    </x:row>
    <x:row r="113" s="29" customFormat="1" ht="23.850000381469727" customHeight="1">
      <x:c r="A113" s="42" t="inlineStr">
        <x:is>
          <x:t xml:space="preserve">Lc 8,25</x:t>
        </x:is>
      </x:c>
      <x:c r="B113" s="37" t="inlineStr">
        <x:is>
          <x:t xml:space="preserve">Quem é este? Até o vento e o mar lhe obedecem!</x:t>
        </x:is>
      </x:c>
      <x:c r="C113" s="37" t="inlineStr">
        <x:is>
          <x:t xml:space="preserve">12. B</x:t>
        </x:is>
      </x:c>
      <x:c r="D113" s="36" t="inlineStr">
        <x:is>
          <x:t xml:space="preserve">Sl 106</x:t>
        </x:is>
      </x:c>
      <x:c r="E113" s="36" t="inlineStr">
        <x:is>
          <x:t xml:space="preserve">Mt 8,27</x:t>
        </x:is>
      </x:c>
      <x:c r="F113" s="36" t="inlineStr">
        <x:is>
          <x:t xml:space="preserve">Mc 4,41</x:t>
        </x:is>
      </x:c>
      <x:c r="G113" s="36" t="n"/>
      <x:c r="H113" s="37" t="inlineStr">
        <x:is>
          <x:t xml:space="preserve">Abadia da Ressurreição</x:t>
        </x:is>
      </x:c>
      <x:c r="I113" s="37" t="inlineStr">
        <x:is>
          <x:t xml:space="preserve">Antífona das oferendas</x:t>
        </x:is>
      </x:c>
      <x:c r="J113" s="38" t="inlineStr">
        <x:is>
          <x:t xml:space="preserve">abrir partitura</x:t>
        </x:is>
      </x:c>
    </x:row>
    <x:row r="114" s="29" customFormat="1" ht="15" customHeight="1">
      <x:c r="A114" s="41" t="inlineStr">
        <x:is>
          <x:t xml:space="preserve">Lc 8,52.54</x:t>
        </x:is>
      </x:c>
      <x:c r="B114" s="34" t="inlineStr">
        <x:is>
          <x:t xml:space="preserve">A criança não morreu, está dormindo</x:t>
        </x:is>
      </x:c>
      <x:c r="C114" s="34" t="inlineStr">
        <x:is>
          <x:t xml:space="preserve">13. B</x:t>
        </x:is>
      </x:c>
      <x:c r="D114" s="33" t="inlineStr">
        <x:is>
          <x:t xml:space="preserve">Sl 9</x:t>
        </x:is>
      </x:c>
      <x:c r="E114" s="33" t="inlineStr">
        <x:is>
          <x:t xml:space="preserve">Mt 9,24-25</x:t>
        </x:is>
      </x:c>
      <x:c r="F114" s="33" t="inlineStr">
        <x:is>
          <x:t xml:space="preserve">Mc 5,39.41</x:t>
        </x:is>
      </x:c>
      <x:c r="G114" s="33" t="n"/>
      <x:c r="H114" s="34" t="inlineStr">
        <x:is>
          <x:t xml:space="preserve">Abadia da Ressurreição</x:t>
        </x:is>
      </x:c>
      <x:c r="I114" s="34" t="inlineStr">
        <x:is>
          <x:t xml:space="preserve">Antífona das oferendas</x:t>
        </x:is>
      </x:c>
      <x:c r="J114" s="35" t="inlineStr">
        <x:is>
          <x:t xml:space="preserve">abrir partitura</x:t>
        </x:is>
      </x:c>
    </x:row>
    <x:row r="115" s="29" customFormat="1" ht="23.850000381469727" customHeight="1">
      <x:c r="A115" s="42" t="inlineStr">
        <x:is>
          <x:t xml:space="preserve">Lc 8,54</x:t>
        </x:is>
      </x:c>
      <x:c r="B115" s="37" t="inlineStr">
        <x:is>
          <x:t xml:space="preserve">Menina, eu te digo</x:t>
        </x:is>
      </x:c>
      <x:c r="C115" s="37" t="inlineStr">
        <x:is>
          <x:t xml:space="preserve">13. B</x:t>
        </x:is>
      </x:c>
      <x:c r="D115" s="36" t="inlineStr">
        <x:is>
          <x:t xml:space="preserve">Sl 29</x:t>
        </x:is>
      </x:c>
      <x:c r="E115" s="36" t="inlineStr">
        <x:is>
          <x:t xml:space="preserve">Mt 9,25</x:t>
        </x:is>
      </x:c>
      <x:c r="F115" s="36" t="inlineStr">
        <x:is>
          <x:t xml:space="preserve">Mc 5,41</x:t>
        </x:is>
      </x:c>
      <x:c r="G115" s="36" t="n"/>
      <x:c r="H115" s="37" t="inlineStr">
        <x:is>
          <x:t xml:space="preserve">Pe. Weber</x:t>
        </x:is>
      </x:c>
      <x:c r="I115" s="37" t="inlineStr">
        <x:is>
          <x:t xml:space="preserve">Canto do Evangelho</x:t>
        </x:is>
      </x:c>
      <x:c r="J115" s="38" t="inlineStr">
        <x:is>
          <x:t xml:space="preserve">abrir partitura</x:t>
        </x:is>
      </x:c>
    </x:row>
    <x:row r="116" s="29" customFormat="1" ht="15" customHeight="1">
      <x:c r="A116" s="41" t="inlineStr">
        <x:is>
          <x:t xml:space="preserve">Lc 9,1</x:t>
        </x:is>
      </x:c>
      <x:c r="B116" s="34" t="inlineStr">
        <x:is>
          <x:t xml:space="preserve">Jesus chamou os seus discípulos</x:t>
        </x:is>
      </x:c>
      <x:c r="C116" s="34" t="inlineStr">
        <x:is>
          <x:t xml:space="preserve">15. B</x:t>
        </x:is>
      </x:c>
      <x:c r="D116" s="33" t="inlineStr">
        <x:is>
          <x:t xml:space="preserve">Sl 103</x:t>
        </x:is>
      </x:c>
      <x:c r="E116" s="33" t="inlineStr">
        <x:is>
          <x:t xml:space="preserve">Mt 10,1</x:t>
        </x:is>
      </x:c>
      <x:c r="F116" s="33" t="inlineStr">
        <x:is>
          <x:t xml:space="preserve">Mc 6,7</x:t>
        </x:is>
      </x:c>
      <x:c r="G116" s="33" t="n"/>
      <x:c r="H116" s="34" t="inlineStr">
        <x:is>
          <x:t xml:space="preserve">Pe. Weber</x:t>
        </x:is>
      </x:c>
      <x:c r="I116" s="34" t="inlineStr">
        <x:is>
          <x:t xml:space="preserve">Canto do Evangelho</x:t>
        </x:is>
      </x:c>
      <x:c r="J116" s="35" t="inlineStr">
        <x:is>
          <x:t xml:space="preserve">abrir partitura</x:t>
        </x:is>
      </x:c>
    </x:row>
    <x:row r="117" s="29" customFormat="1" ht="15" customHeight="1">
      <x:c r="A117" s="42" t="inlineStr">
        <x:is>
          <x:t xml:space="preserve">Lc 9,3.6</x:t>
        </x:is>
      </x:c>
      <x:c r="B117" s="37" t="inlineStr">
        <x:is>
          <x:t xml:space="preserve">Os discípulos foram sem levar nem pão, nem alforje</x:t>
        </x:is>
      </x:c>
      <x:c r="C117" s="37" t="inlineStr">
        <x:is>
          <x:t xml:space="preserve">15. B</x:t>
        </x:is>
      </x:c>
      <x:c r="D117" s="36" t="inlineStr">
        <x:is>
          <x:t xml:space="preserve">Sl 102</x:t>
        </x:is>
      </x:c>
      <x:c r="E117" s="36" t="n"/>
      <x:c r="F117" s="36" t="inlineStr">
        <x:is>
          <x:t xml:space="preserve">Mc 6,8.12</x:t>
        </x:is>
      </x:c>
      <x:c r="G117" s="36" t="n"/>
      <x:c r="H117" s="37" t="inlineStr">
        <x:is>
          <x:t xml:space="preserve">Abadia da Ressurreição</x:t>
        </x:is>
      </x:c>
      <x:c r="I117" s="37" t="inlineStr">
        <x:is>
          <x:t xml:space="preserve">Antífona das oferendas</x:t>
        </x:is>
      </x:c>
      <x:c r="J117" s="38" t="inlineStr">
        <x:is>
          <x:t xml:space="preserve">abrir partitura</x:t>
        </x:is>
      </x:c>
    </x:row>
    <x:row r="118" s="29" customFormat="1" ht="15" customHeight="1">
      <x:c r="A118" s="41" t="inlineStr">
        <x:is>
          <x:t xml:space="preserve">Lc 9,13</x:t>
        </x:is>
      </x:c>
      <x:c r="B118" s="34" t="inlineStr">
        <x:is>
          <x:t xml:space="preserve">Não mandeis embora este povo</x:t>
        </x:is>
      </x:c>
      <x:c r="C118" s="34" t="inlineStr">
        <x:is>
          <x:t xml:space="preserve">18. A</x:t>
        </x:is>
      </x:c>
      <x:c r="D118" s="33" t="inlineStr">
        <x:is>
          <x:t xml:space="preserve">Sl 144</x:t>
        </x:is>
      </x:c>
      <x:c r="E118" s="33" t="inlineStr">
        <x:is>
          <x:t xml:space="preserve">Mt 14,16</x:t>
        </x:is>
      </x:c>
      <x:c r="F118" s="33" t="inlineStr">
        <x:is>
          <x:t xml:space="preserve">Mc 6,37</x:t>
        </x:is>
      </x:c>
      <x:c r="G118" s="33" t="n"/>
      <x:c r="H118" s="34" t="inlineStr">
        <x:is>
          <x:t xml:space="preserve">Pe. Weber</x:t>
        </x:is>
      </x:c>
      <x:c r="I118" s="34" t="inlineStr">
        <x:is>
          <x:t xml:space="preserve">Canto do Evangelho</x:t>
        </x:is>
      </x:c>
      <x:c r="J118" s="35" t="inlineStr">
        <x:is>
          <x:t xml:space="preserve">abrir partitura</x:t>
        </x:is>
      </x:c>
    </x:row>
    <x:row r="119" s="29" customFormat="1" ht="23.850000381469727" customHeight="1">
      <x:c r="A119" s="42" t="inlineStr">
        <x:is>
          <x:t xml:space="preserve">Lc 9,16</x:t>
        </x:is>
      </x:c>
      <x:c r="B119" s="37" t="inlineStr">
        <x:is>
          <x:t xml:space="preserve">Jesus tomou os pães</x:t>
        </x:is>
      </x:c>
      <x:c r="C119" s="37" t="inlineStr">
        <x:is>
          <x:t xml:space="preserve">17. B</x:t>
        </x:is>
      </x:c>
      <x:c r="D119" s="36" t="inlineStr">
        <x:is>
          <x:t xml:space="preserve">Sl 64</x:t>
        </x:is>
      </x:c>
      <x:c r="E119" s="39" t="inlineStr">
        <x:is>
          <x:t xml:space="preserve">Mt 14,19</x:t>
        </x:is>
      </x:c>
      <x:c r="F119" s="36" t="inlineStr">
        <x:is>
          <x:t xml:space="preserve">Mc 6,41</x:t>
        </x:is>
      </x:c>
      <x:c r="G119" s="36" t="inlineStr">
        <x:is>
          <x:t xml:space="preserve">Jo 6,11</x:t>
        </x:is>
      </x:c>
      <x:c r="H119" s="37" t="inlineStr">
        <x:is>
          <x:t xml:space="preserve">Pe. Weber</x:t>
        </x:is>
      </x:c>
      <x:c r="I119" s="37" t="inlineStr">
        <x:is>
          <x:t xml:space="preserve">Canto do Evangelho</x:t>
        </x:is>
      </x:c>
      <x:c r="J119" s="38" t="inlineStr">
        <x:is>
          <x:t xml:space="preserve">abrir partitura</x:t>
        </x:is>
      </x:c>
    </x:row>
    <x:row r="120" s="29" customFormat="1" ht="23.850000381469727" customHeight="1">
      <x:c r="A120" s="41" t="inlineStr">
        <x:is>
          <x:t xml:space="preserve">Lc 9,20</x:t>
        </x:is>
      </x:c>
      <x:c r="B120" s="34" t="inlineStr">
        <x:is>
          <x:t xml:space="preserve">E vós, quem dizeis que eu sou?</x:t>
        </x:is>
      </x:c>
      <x:c r="C120" s="34" t="inlineStr">
        <x:is>
          <x:t xml:space="preserve">12. C</x:t>
        </x:is>
      </x:c>
      <x:c r="D120" s="33" t="inlineStr">
        <x:is>
          <x:t xml:space="preserve">Sl 71</x:t>
        </x:is>
      </x:c>
      <x:c r="E120" s="33" t="inlineStr">
        <x:is>
          <x:t xml:space="preserve">Mt 16,15-16</x:t>
        </x:is>
      </x:c>
      <x:c r="F120" s="33" t="inlineStr">
        <x:is>
          <x:t xml:space="preserve">Mc 8,29</x:t>
        </x:is>
      </x:c>
      <x:c r="G120" s="33" t="n"/>
      <x:c r="H120" s="34" t="inlineStr">
        <x:is>
          <x:t xml:space="preserve">Abadia da Ressurreição</x:t>
        </x:is>
      </x:c>
      <x:c r="I120" s="34" t="inlineStr">
        <x:is>
          <x:t xml:space="preserve">Antífona das oferendas</x:t>
        </x:is>
      </x:c>
      <x:c r="J120" s="35" t="inlineStr">
        <x:is>
          <x:t xml:space="preserve">abrir partitura</x:t>
        </x:is>
      </x:c>
    </x:row>
    <x:row r="121" s="29" customFormat="1" ht="15" customHeight="1">
      <x:c r="A121" s="42" t="inlineStr">
        <x:is>
          <x:t xml:space="preserve">Lc 9,20</x:t>
        </x:is>
      </x:c>
      <x:c r="B121" s="37" t="inlineStr">
        <x:is>
          <x:t xml:space="preserve">Tu és o Messias</x:t>
        </x:is>
      </x:c>
      <x:c r="C121" s="37" t="inlineStr">
        <x:is>
          <x:t xml:space="preserve">21. A</x:t>
        </x:is>
      </x:c>
      <x:c r="D121" s="36" t="inlineStr">
        <x:is>
          <x:t xml:space="preserve">Sl 137</x:t>
        </x:is>
      </x:c>
      <x:c r="E121" s="36" t="inlineStr">
        <x:is>
          <x:t xml:space="preserve">Mt 16,16</x:t>
        </x:is>
      </x:c>
      <x:c r="F121" s="36" t="inlineStr">
        <x:is>
          <x:t xml:space="preserve">Mc 8,29</x:t>
        </x:is>
      </x:c>
      <x:c r="G121" s="36" t="n"/>
      <x:c r="H121" s="37" t="inlineStr">
        <x:is>
          <x:t xml:space="preserve">Pe. Weber</x:t>
        </x:is>
      </x:c>
      <x:c r="I121" s="37" t="inlineStr">
        <x:is>
          <x:t xml:space="preserve">Canto do Evangelho</x:t>
        </x:is>
      </x:c>
      <x:c r="J121" s="38" t="inlineStr">
        <x:is>
          <x:t xml:space="preserve">abrir partitura</x:t>
        </x:is>
      </x:c>
    </x:row>
    <x:row r="122" s="29" customFormat="1" ht="23.850000381469727" customHeight="1">
      <x:c r="A122" s="41" t="inlineStr">
        <x:is>
          <x:t xml:space="preserve">Lc 9,22</x:t>
        </x:is>
      </x:c>
      <x:c r="B122" s="34" t="inlineStr">
        <x:is>
          <x:t xml:space="preserve">Era preciso que o Cristo sofresse</x:t>
        </x:is>
      </x:c>
      <x:c r="C122" s="34" t="n"/>
      <x:c r="D122" s="33" t="n"/>
      <x:c r="E122" s="33" t="inlineStr">
        <x:is>
          <x:t xml:space="preserve">Mt 16,21</x:t>
        </x:is>
      </x:c>
      <x:c r="F122" s="33" t="inlineStr">
        <x:is>
          <x:t xml:space="preserve">Mc 8,31</x:t>
        </x:is>
      </x:c>
      <x:c r="G122" s="33" t="n"/>
      <x:c r="H122" s="34" t="inlineStr">
        <x:is>
          <x:t xml:space="preserve">Pe. Weber (volumes) · vol. 25</x:t>
        </x:is>
      </x:c>
      <x:c r="I122" s="34" t="inlineStr">
        <x:is>
          <x:t xml:space="preserve">Canto dos volumes</x:t>
        </x:is>
      </x:c>
      <x:c r="J122" s="35" t="inlineStr">
        <x:is>
          <x:t xml:space="preserve">abrir partitura</x:t>
        </x:is>
      </x:c>
    </x:row>
    <x:row r="123" s="29" customFormat="1" ht="23.850000381469727" customHeight="1">
      <x:c r="A123" s="41" t="inlineStr">
        <x:is>
          <x:t xml:space="preserve">Lc 9,22</x:t>
        </x:is>
      </x:c>
      <x:c r="B123" s="34" t="inlineStr">
        <x:is>
          <x:t xml:space="preserve">O mistério pascal da morte e ressurreição de Cristo</x:t>
        </x:is>
      </x:c>
      <x:c r="C123" s="34" t="n"/>
      <x:c r="D123" s="33" t="n"/>
      <x:c r="E123" s="33" t="n"/>
      <x:c r="F123" s="33" t="n"/>
      <x:c r="G123" s="33" t="n"/>
      <x:c r="H123" s="34" t="inlineStr">
        <x:is>
          <x:t xml:space="preserve">Pe. Weber (volumes) · vol. 2</x:t>
        </x:is>
      </x:c>
      <x:c r="I123" s="34" t="inlineStr">
        <x:is>
          <x:t xml:space="preserve">Canto dos volumes</x:t>
        </x:is>
      </x:c>
      <x:c r="J123" s="35" t="inlineStr">
        <x:is>
          <x:t xml:space="preserve">abrir partitura</x:t>
        </x:is>
      </x:c>
    </x:row>
    <x:row r="124" s="29" customFormat="1" ht="23.850000381469727" customHeight="1">
      <x:c r="A124" s="42" t="inlineStr">
        <x:is>
          <x:t xml:space="preserve">Lc 9,23</x:t>
        </x:is>
      </x:c>
      <x:c r="B124" s="37" t="inlineStr">
        <x:is>
          <x:t xml:space="preserve">Se alguém quiser me seguir</x:t>
        </x:is>
      </x:c>
      <x:c r="C124" s="37" t="inlineStr">
        <x:is>
          <x:t xml:space="preserve">22. A</x:t>
        </x:is>
      </x:c>
      <x:c r="D124" s="36" t="inlineStr">
        <x:is>
          <x:t xml:space="preserve">Sl 62</x:t>
        </x:is>
      </x:c>
      <x:c r="E124" s="36" t="inlineStr">
        <x:is>
          <x:t xml:space="preserve">Mt 16,24</x:t>
        </x:is>
      </x:c>
      <x:c r="F124" s="36" t="inlineStr">
        <x:is>
          <x:t xml:space="preserve">Mc 8,34</x:t>
        </x:is>
      </x:c>
      <x:c r="G124" s="36" t="n"/>
      <x:c r="H124" s="37" t="inlineStr">
        <x:is>
          <x:t xml:space="preserve">Pe. Weber</x:t>
        </x:is>
      </x:c>
      <x:c r="I124" s="37" t="inlineStr">
        <x:is>
          <x:t xml:space="preserve">Canto do Evangelho</x:t>
        </x:is>
      </x:c>
      <x:c r="J124" s="38" t="inlineStr">
        <x:is>
          <x:t xml:space="preserve">abrir partitura</x:t>
        </x:is>
      </x:c>
    </x:row>
    <x:row r="125" s="29" customFormat="1" ht="15" customHeight="1">
      <x:c r="A125" s="41" t="inlineStr">
        <x:is>
          <x:t xml:space="preserve">Lc 9,23</x:t>
        </x:is>
      </x:c>
      <x:c r="B125" s="34" t="inlineStr">
        <x:is>
          <x:t xml:space="preserve">Se alguém quiser me seguir</x:t>
        </x:is>
      </x:c>
      <x:c r="C125" s="34" t="inlineStr">
        <x:is>
          <x:t xml:space="preserve">24. B</x:t>
        </x:is>
      </x:c>
      <x:c r="D125" s="33" t="inlineStr">
        <x:is>
          <x:t xml:space="preserve">Sl 118</x:t>
        </x:is>
      </x:c>
      <x:c r="E125" s="33" t="inlineStr">
        <x:is>
          <x:t xml:space="preserve">Mt 16,24</x:t>
        </x:is>
      </x:c>
      <x:c r="F125" s="33" t="inlineStr">
        <x:is>
          <x:t xml:space="preserve">Mc 8,34</x:t>
        </x:is>
      </x:c>
      <x:c r="G125" s="33" t="n"/>
      <x:c r="H125" s="34" t="inlineStr">
        <x:is>
          <x:t xml:space="preserve">Pe. Weber</x:t>
        </x:is>
      </x:c>
      <x:c r="I125" s="34" t="inlineStr">
        <x:is>
          <x:t xml:space="preserve">Canto do Evangelho</x:t>
        </x:is>
      </x:c>
      <x:c r="J125" s="35" t="inlineStr">
        <x:is>
          <x:t xml:space="preserve">abrir partitura</x:t>
        </x:is>
      </x:c>
    </x:row>
    <x:row r="126" s="29" customFormat="1" ht="23.850000381469727" customHeight="1">
      <x:c r="A126" s="42" t="inlineStr">
        <x:is>
          <x:t xml:space="preserve">Lc 9,23</x:t>
        </x:is>
      </x:c>
      <x:c r="B126" s="37" t="inlineStr">
        <x:is>
          <x:t xml:space="preserve">Se alguém quiser me seguir</x:t>
        </x:is>
      </x:c>
      <x:c r="C126" s="37" t="inlineStr">
        <x:is>
          <x:t xml:space="preserve">12. C</x:t>
        </x:is>
      </x:c>
      <x:c r="D126" s="36" t="inlineStr">
        <x:is>
          <x:t xml:space="preserve">Sl 62</x:t>
        </x:is>
      </x:c>
      <x:c r="E126" s="36" t="inlineStr">
        <x:is>
          <x:t xml:space="preserve">Mt 16,24</x:t>
        </x:is>
      </x:c>
      <x:c r="F126" s="36" t="inlineStr">
        <x:is>
          <x:t xml:space="preserve">Mc 8,34</x:t>
        </x:is>
      </x:c>
      <x:c r="G126" s="36" t="n"/>
      <x:c r="H126" s="37" t="inlineStr">
        <x:is>
          <x:t xml:space="preserve">Pe. Weber</x:t>
        </x:is>
      </x:c>
      <x:c r="I126" s="37" t="inlineStr">
        <x:is>
          <x:t xml:space="preserve">Canto do Evangelho</x:t>
        </x:is>
      </x:c>
      <x:c r="J126" s="38" t="inlineStr">
        <x:is>
          <x:t xml:space="preserve">abrir partitura</x:t>
        </x:is>
      </x:c>
    </x:row>
    <x:row r="127" s="29" customFormat="1" ht="23.850000381469727" customHeight="1">
      <x:c r="A127" s="41" t="inlineStr">
        <x:is>
          <x:t xml:space="preserve">Lc 9,23</x:t>
        </x:is>
      </x:c>
      <x:c r="B127" s="34" t="inlineStr">
        <x:is>
          <x:t xml:space="preserve">Quem quiser me seguir, renegue-se a si mesmo</x:t>
        </x:is>
      </x:c>
      <x:c r="C127" s="34" t="inlineStr">
        <x:is>
          <x:t xml:space="preserve">22. A</x:t>
        </x:is>
      </x:c>
      <x:c r="D127" s="33" t="inlineStr">
        <x:is>
          <x:t xml:space="preserve">Sl 27</x:t>
        </x:is>
      </x:c>
      <x:c r="E127" s="33" t="inlineStr">
        <x:is>
          <x:t xml:space="preserve">Mt 16,24</x:t>
        </x:is>
      </x:c>
      <x:c r="F127" s="33" t="inlineStr">
        <x:is>
          <x:t xml:space="preserve">Mc 8,34</x:t>
        </x:is>
      </x:c>
      <x:c r="G127" s="33" t="n"/>
      <x:c r="H127" s="34" t="inlineStr">
        <x:is>
          <x:t xml:space="preserve">Abadia da Ressurreição</x:t>
        </x:is>
      </x:c>
      <x:c r="I127" s="34" t="inlineStr">
        <x:is>
          <x:t xml:space="preserve">Antífona das oferendas</x:t>
        </x:is>
      </x:c>
      <x:c r="J127" s="35" t="inlineStr">
        <x:is>
          <x:t xml:space="preserve">abrir partitura</x:t>
        </x:is>
      </x:c>
    </x:row>
    <x:row r="128" s="29" customFormat="1" ht="15" customHeight="1">
      <x:c r="A128" s="42" t="inlineStr">
        <x:is>
          <x:t xml:space="preserve">Lc 9,23</x:t>
        </x:is>
      </x:c>
      <x:c r="B128" s="37" t="inlineStr">
        <x:is>
          <x:t xml:space="preserve">Quem quiser me seguir, renegue-se a si mesmo</x:t>
        </x:is>
      </x:c>
      <x:c r="C128" s="37" t="inlineStr">
        <x:is>
          <x:t xml:space="preserve">24. B</x:t>
        </x:is>
      </x:c>
      <x:c r="D128" s="36" t="inlineStr">
        <x:is>
          <x:t xml:space="preserve">Sl 69</x:t>
        </x:is>
      </x:c>
      <x:c r="E128" s="36" t="inlineStr">
        <x:is>
          <x:t xml:space="preserve">Mt 16,24</x:t>
        </x:is>
      </x:c>
      <x:c r="F128" s="36" t="inlineStr">
        <x:is>
          <x:t xml:space="preserve">Mc 8,34</x:t>
        </x:is>
      </x:c>
      <x:c r="G128" s="36" t="n"/>
      <x:c r="H128" s="37" t="inlineStr">
        <x:is>
          <x:t xml:space="preserve">Abadia da Ressurreição</x:t>
        </x:is>
      </x:c>
      <x:c r="I128" s="37" t="inlineStr">
        <x:is>
          <x:t xml:space="preserve">Antífona das oferendas</x:t>
        </x:is>
      </x:c>
      <x:c r="J128" s="38" t="inlineStr">
        <x:is>
          <x:t xml:space="preserve">abrir partitura</x:t>
        </x:is>
      </x:c>
    </x:row>
    <x:row r="129" s="29" customFormat="1" ht="23.850000381469727" customHeight="1">
      <x:c r="A129" s="41" t="inlineStr">
        <x:is>
          <x:t xml:space="preserve">Lc 9,24</x:t>
        </x:is>
      </x:c>
      <x:c r="B129" s="34" t="inlineStr">
        <x:is>
          <x:t xml:space="preserve">Quem perde a sua vida</x:t>
        </x:is>
      </x:c>
      <x:c r="C129" s="34" t="n"/>
      <x:c r="D129" s="33" t="inlineStr">
        <x:is>
          <x:t xml:space="preserve">Sl 90</x:t>
        </x:is>
      </x:c>
      <x:c r="E129" s="33" t="inlineStr">
        <x:is>
          <x:t xml:space="preserve">Mt 10,39</x:t>
        </x:is>
      </x:c>
      <x:c r="F129" s="33" t="inlineStr">
        <x:is>
          <x:t xml:space="preserve">Mc 8,35</x:t>
        </x:is>
      </x:c>
      <x:c r="G129" s="33" t="n"/>
      <x:c r="H129" s="34" t="inlineStr">
        <x:is>
          <x:t xml:space="preserve">Delphim</x:t>
        </x:is>
      </x:c>
      <x:c r="I129" s="34" t="inlineStr">
        <x:is>
          <x:t xml:space="preserve">Antífona de comunhão</x:t>
        </x:is>
      </x:c>
      <x:c r="J129" s="35" t="inlineStr">
        <x:is>
          <x:t xml:space="preserve">abrir partitura</x:t>
        </x:is>
      </x:c>
    </x:row>
    <x:row r="130" s="29" customFormat="1" ht="23.850000381469727" customHeight="1">
      <x:c r="A130" s="42" t="inlineStr">
        <x:is>
          <x:t xml:space="preserve">Lc 9,28-36</x:t>
        </x:is>
      </x:c>
      <x:c r="B130" s="37" t="inlineStr">
        <x:is>
          <x:t xml:space="preserve">Jesus Cristo, Luz da luz</x:t>
        </x:is>
      </x:c>
      <x:c r="C130" s="37" t="inlineStr">
        <x:is>
          <x:t xml:space="preserve">Transfiguração do Senhor</x:t>
        </x:is>
      </x:c>
      <x:c r="D130" s="36" t="n"/>
      <x:c r="E130" s="36" t="inlineStr">
        <x:is>
          <x:t xml:space="preserve">Mt 17,1-9</x:t>
        </x:is>
      </x:c>
      <x:c r="F130" s="36" t="inlineStr">
        <x:is>
          <x:t xml:space="preserve">Mc 9,2-10</x:t>
        </x:is>
      </x:c>
      <x:c r="G130" s="36" t="n"/>
      <x:c r="H130" s="37" t="inlineStr">
        <x:is>
          <x:t xml:space="preserve">Pe. Weber (volumes) · vol. 13</x:t>
        </x:is>
      </x:c>
      <x:c r="I130" s="37" t="inlineStr">
        <x:is>
          <x:t xml:space="preserve">Canto dos volumes</x:t>
        </x:is>
      </x:c>
      <x:c r="J130" s="38" t="inlineStr">
        <x:is>
          <x:t xml:space="preserve">abrir partitura</x:t>
        </x:is>
      </x:c>
    </x:row>
    <x:row r="131" s="29" customFormat="1" ht="23.850000381469727" customHeight="1">
      <x:c r="A131" s="41" t="inlineStr">
        <x:is>
          <x:t xml:space="preserve">Lc 9,35</x:t>
        </x:is>
      </x:c>
      <x:c r="B131" s="34" t="inlineStr">
        <x:is>
          <x:t xml:space="preserve">Veio uma voz da nuvem, dizendo</x:t>
        </x:is>
      </x:c>
      <x:c r="C131" s="34" t="inlineStr">
        <x:is>
          <x:t xml:space="preserve">2 Quar ABC</x:t>
        </x:is>
      </x:c>
      <x:c r="D131" s="33" t="inlineStr">
        <x:is>
          <x:t xml:space="preserve">Sl 35</x:t>
        </x:is>
      </x:c>
      <x:c r="E131" s="33" t="inlineStr">
        <x:is>
          <x:t xml:space="preserve">Mt 17,5</x:t>
        </x:is>
      </x:c>
      <x:c r="F131" s="33" t="inlineStr">
        <x:is>
          <x:t xml:space="preserve">Mc 9,7</x:t>
        </x:is>
      </x:c>
      <x:c r="G131" s="33" t="n"/>
      <x:c r="H131" s="34" t="inlineStr">
        <x:is>
          <x:t xml:space="preserve">Abadia da Ressurreição</x:t>
        </x:is>
      </x:c>
      <x:c r="I131" s="34" t="inlineStr">
        <x:is>
          <x:t xml:space="preserve">Antífona de comunhão</x:t>
        </x:is>
      </x:c>
      <x:c r="J131" s="35" t="inlineStr">
        <x:is>
          <x:t xml:space="preserve">abrir partitura</x:t>
        </x:is>
      </x:c>
    </x:row>
    <x:row r="132" s="29" customFormat="1" ht="23.850000381469727" customHeight="1">
      <x:c r="A132" s="42" t="inlineStr">
        <x:is>
          <x:t xml:space="preserve">Lc 9,35</x:t>
        </x:is>
      </x:c>
      <x:c r="B132" s="37" t="inlineStr">
        <x:is>
          <x:t xml:space="preserve">Da nuvem uma voz</x:t>
        </x:is>
      </x:c>
      <x:c r="C132" s="37" t="inlineStr">
        <x:is>
          <x:t xml:space="preserve">Batismo do Senhor | 2º Domingo da Quaresma</x:t>
        </x:is>
      </x:c>
      <x:c r="D132" s="36" t="n"/>
      <x:c r="E132" s="36" t="inlineStr">
        <x:is>
          <x:t xml:space="preserve">Mt 17,5</x:t>
        </x:is>
      </x:c>
      <x:c r="F132" s="36" t="inlineStr">
        <x:is>
          <x:t xml:space="preserve">Mc 9,7</x:t>
        </x:is>
      </x:c>
      <x:c r="G132" s="36" t="n"/>
      <x:c r="H132" s="37" t="inlineStr">
        <x:is>
          <x:t xml:space="preserve">Pe. Weber (volumes) · vol. 20</x:t>
        </x:is>
      </x:c>
      <x:c r="I132" s="37" t="inlineStr">
        <x:is>
          <x:t xml:space="preserve">Canto dos volumes</x:t>
        </x:is>
      </x:c>
      <x:c r="J132" s="38" t="inlineStr">
        <x:is>
          <x:t xml:space="preserve">abrir partitura</x:t>
        </x:is>
      </x:c>
    </x:row>
    <x:row r="133" s="29" customFormat="1" ht="23.850000381469727" customHeight="1">
      <x:c r="A133" s="41" t="inlineStr">
        <x:is>
          <x:t xml:space="preserve">Lc 9,35</x:t>
        </x:is>
      </x:c>
      <x:c r="B133" s="34" t="inlineStr">
        <x:is>
          <x:t xml:space="preserve">Uma voz do céu ressoa</x:t>
        </x:is>
      </x:c>
      <x:c r="C133" s="34" t="n"/>
      <x:c r="D133" s="33" t="n"/>
      <x:c r="E133" s="33" t="n"/>
      <x:c r="F133" s="33" t="n"/>
      <x:c r="G133" s="33" t="n"/>
      <x:c r="H133" s="34" t="inlineStr">
        <x:is>
          <x:t xml:space="preserve">Pe. Weber (volumes) · vol. 2</x:t>
        </x:is>
      </x:c>
      <x:c r="I133" s="34" t="inlineStr">
        <x:is>
          <x:t xml:space="preserve">Canto dos volumes</x:t>
        </x:is>
      </x:c>
      <x:c r="J133" s="35" t="inlineStr">
        <x:is>
          <x:t xml:space="preserve">abrir partitura</x:t>
        </x:is>
      </x:c>
    </x:row>
    <x:row r="134" s="29" customFormat="1" ht="15" customHeight="1">
      <x:c r="A134" s="41" t="inlineStr">
        <x:is>
          <x:t xml:space="preserve">Lc 9,48c</x:t>
        </x:is>
      </x:c>
      <x:c r="B134" s="34" t="inlineStr">
        <x:is>
          <x:t xml:space="preserve">Se alguém quiser ser o primeiro</x:t>
        </x:is>
      </x:c>
      <x:c r="C134" s="34" t="inlineStr">
        <x:is>
          <x:t xml:space="preserve">25. B</x:t>
        </x:is>
      </x:c>
      <x:c r="D134" s="33" t="inlineStr">
        <x:is>
          <x:t xml:space="preserve">Sl 130</x:t>
        </x:is>
      </x:c>
      <x:c r="E134" s="33" t="inlineStr">
        <x:is>
          <x:t xml:space="preserve">Mt 18,4b</x:t>
        </x:is>
      </x:c>
      <x:c r="F134" s="33" t="inlineStr">
        <x:is>
          <x:t xml:space="preserve">Mc 9,35</x:t>
        </x:is>
      </x:c>
      <x:c r="G134" s="33" t="n"/>
      <x:c r="H134" s="34" t="inlineStr">
        <x:is>
          <x:t xml:space="preserve">Pe. Weber</x:t>
        </x:is>
      </x:c>
      <x:c r="I134" s="34" t="inlineStr">
        <x:is>
          <x:t xml:space="preserve">Canto do Evangelho</x:t>
        </x:is>
      </x:c>
      <x:c r="J134" s="35" t="inlineStr">
        <x:is>
          <x:t xml:space="preserve">abrir partitura</x:t>
        </x:is>
      </x:c>
    </x:row>
    <x:row r="135" s="29" customFormat="1" ht="15" customHeight="1">
      <x:c r="A135" s="42" t="inlineStr">
        <x:is>
          <x:t xml:space="preserve">Lc 9,50</x:t>
        </x:is>
      </x:c>
      <x:c r="B135" s="37" t="inlineStr">
        <x:is>
          <x:t xml:space="preserve">Quem não é contra nós é a nosso favor</x:t>
        </x:is>
      </x:c>
      <x:c r="C135" s="37" t="inlineStr">
        <x:is>
          <x:t xml:space="preserve">26. B</x:t>
        </x:is>
      </x:c>
      <x:c r="D135" s="36" t="inlineStr">
        <x:is>
          <x:t xml:space="preserve">Sl 39</x:t>
        </x:is>
      </x:c>
      <x:c r="E135" s="36" t="n"/>
      <x:c r="F135" s="36" t="inlineStr">
        <x:is>
          <x:t xml:space="preserve">Mc 9,40</x:t>
        </x:is>
      </x:c>
      <x:c r="G135" s="36" t="n"/>
      <x:c r="H135" s="37" t="inlineStr">
        <x:is>
          <x:t xml:space="preserve">Abadia da Ressurreição</x:t>
        </x:is>
      </x:c>
      <x:c r="I135" s="37" t="inlineStr">
        <x:is>
          <x:t xml:space="preserve">Antífona das oferendas</x:t>
        </x:is>
      </x:c>
      <x:c r="J135" s="38" t="inlineStr">
        <x:is>
          <x:t xml:space="preserve">abrir partitura</x:t>
        </x:is>
      </x:c>
    </x:row>
    <x:row r="136" s="29" customFormat="1" ht="23.850000381469727" customHeight="1">
      <x:c r="A136" s="41" t="inlineStr">
        <x:is>
          <x:t xml:space="preserve">Lc 9,50</x:t>
        </x:is>
      </x:c>
      <x:c r="B136" s="34" t="inlineStr">
        <x:is>
          <x:t xml:space="preserve">Quem não é contra nós</x:t>
        </x:is>
      </x:c>
      <x:c r="C136" s="34" t="n"/>
      <x:c r="D136" s="33" t="n"/>
      <x:c r="E136" s="33" t="n"/>
      <x:c r="F136" s="33" t="inlineStr">
        <x:is>
          <x:t xml:space="preserve">Mc 9,40</x:t>
        </x:is>
      </x:c>
      <x:c r="G136" s="33" t="n"/>
      <x:c r="H136" s="34" t="inlineStr">
        <x:is>
          <x:t xml:space="preserve">Pe. Weber (volumes) · vol. 22</x:t>
        </x:is>
      </x:c>
      <x:c r="I136" s="34" t="inlineStr">
        <x:is>
          <x:t xml:space="preserve">Canto dos volumes</x:t>
        </x:is>
      </x:c>
      <x:c r="J136" s="35" t="inlineStr">
        <x:is>
          <x:t xml:space="preserve">abrir partitura</x:t>
        </x:is>
      </x:c>
    </x:row>
    <x:row r="137" s="29" customFormat="1" ht="15" customHeight="1">
      <x:c r="A137" s="42" t="inlineStr">
        <x:is>
          <x:t xml:space="preserve">Lc 9,60</x:t>
        </x:is>
      </x:c>
      <x:c r="B137" s="37" t="inlineStr">
        <x:is>
          <x:t xml:space="preserve">Deixa que os mortos enterrem seus mortos</x:t>
        </x:is>
      </x:c>
      <x:c r="C137" s="37" t="inlineStr">
        <x:is>
          <x:t xml:space="preserve">13. C</x:t>
        </x:is>
      </x:c>
      <x:c r="D137" s="36" t="inlineStr">
        <x:is>
          <x:t xml:space="preserve">Sl 15</x:t>
        </x:is>
      </x:c>
      <x:c r="E137" s="36" t="inlineStr">
        <x:is>
          <x:t xml:space="preserve">Mt 8,22</x:t>
        </x:is>
      </x:c>
      <x:c r="F137" s="36" t="n"/>
      <x:c r="G137" s="36" t="n"/>
      <x:c r="H137" s="37" t="inlineStr">
        <x:is>
          <x:t xml:space="preserve">Pe. Weber</x:t>
        </x:is>
      </x:c>
      <x:c r="I137" s="37" t="inlineStr">
        <x:is>
          <x:t xml:space="preserve">Canto do Evangelho</x:t>
        </x:is>
      </x:c>
      <x:c r="J137" s="38" t="inlineStr">
        <x:is>
          <x:t xml:space="preserve">abrir partitura</x:t>
        </x:is>
      </x:c>
    </x:row>
    <x:row r="138" s="29" customFormat="1" ht="15" customHeight="1">
      <x:c r="A138" s="41" t="inlineStr">
        <x:is>
          <x:t xml:space="preserve">Lc 9,62</x:t>
        </x:is>
      </x:c>
      <x:c r="B138" s="34" t="inlineStr">
        <x:is>
          <x:t xml:space="preserve">Quem põe a mão no arado e olha para trás não serve para o Reino</x:t>
        </x:is>
      </x:c>
      <x:c r="C138" s="34" t="inlineStr">
        <x:is>
          <x:t xml:space="preserve">13. C</x:t>
        </x:is>
      </x:c>
      <x:c r="D138" s="33" t="inlineStr">
        <x:is>
          <x:t xml:space="preserve">Sl 83</x:t>
        </x:is>
      </x:c>
      <x:c r="E138" s="33" t="n"/>
      <x:c r="F138" s="33" t="n"/>
      <x:c r="G138" s="33" t="n"/>
      <x:c r="H138" s="34" t="inlineStr">
        <x:is>
          <x:t xml:space="preserve">Abadia da Ressurreição</x:t>
        </x:is>
      </x:c>
      <x:c r="I138" s="34" t="inlineStr">
        <x:is>
          <x:t xml:space="preserve">Antífona das oferendas</x:t>
        </x:is>
      </x:c>
      <x:c r="J138" s="35" t="inlineStr">
        <x:is>
          <x:t xml:space="preserve">abrir partitura</x:t>
        </x:is>
      </x:c>
    </x:row>
    <x:row r="139" s="29" customFormat="1" ht="15" customHeight="1">
      <x:c r="A139" s="42" t="inlineStr">
        <x:is>
          <x:t xml:space="preserve">Lc 10,2</x:t>
        </x:is>
      </x:c>
      <x:c r="B139" s="37" t="inlineStr">
        <x:is>
          <x:t xml:space="preserve">É grande a colheita e os operários são poucos</x:t>
        </x:is>
      </x:c>
      <x:c r="C139" s="37" t="inlineStr">
        <x:is>
          <x:t xml:space="preserve">14. C</x:t>
        </x:is>
      </x:c>
      <x:c r="D139" s="36" t="inlineStr">
        <x:is>
          <x:t xml:space="preserve">Sl 118</x:t>
        </x:is>
      </x:c>
      <x:c r="E139" s="36" t="inlineStr">
        <x:is>
          <x:t xml:space="preserve">Mt 9,37-38</x:t>
        </x:is>
      </x:c>
      <x:c r="F139" s="36" t="n"/>
      <x:c r="G139" s="36" t="n"/>
      <x:c r="H139" s="37" t="inlineStr">
        <x:is>
          <x:t xml:space="preserve">Abadia da Ressurreição</x:t>
        </x:is>
      </x:c>
      <x:c r="I139" s="37" t="inlineStr">
        <x:is>
          <x:t xml:space="preserve">Antífona das oferendas</x:t>
        </x:is>
      </x:c>
      <x:c r="J139" s="38" t="inlineStr">
        <x:is>
          <x:t xml:space="preserve">abrir partitura</x:t>
        </x:is>
      </x:c>
    </x:row>
    <x:row r="140" s="29" customFormat="1" ht="23.850000381469727" customHeight="1">
      <x:c r="A140" s="41" t="inlineStr">
        <x:is>
          <x:t xml:space="preserve">Lc 10,2</x:t>
        </x:is>
      </x:c>
      <x:c r="B140" s="34" t="inlineStr">
        <x:is>
          <x:t xml:space="preserve">Enviai operários...</x:t>
        </x:is>
      </x:c>
      <x:c r="C140" s="34" t="n"/>
      <x:c r="D140" s="33" t="n"/>
      <x:c r="E140" s="33" t="inlineStr">
        <x:is>
          <x:t xml:space="preserve">Mt 9,37-38</x:t>
        </x:is>
      </x:c>
      <x:c r="F140" s="33" t="n"/>
      <x:c r="G140" s="33" t="n"/>
      <x:c r="H140" s="34" t="inlineStr">
        <x:is>
          <x:t xml:space="preserve">Pe. Weber (volumes) · vol. 9</x:t>
        </x:is>
      </x:c>
      <x:c r="I140" s="34" t="inlineStr">
        <x:is>
          <x:t xml:space="preserve">Canto dos volumes</x:t>
        </x:is>
      </x:c>
      <x:c r="J140" s="35" t="inlineStr">
        <x:is>
          <x:t xml:space="preserve">abrir partitura</x:t>
        </x:is>
      </x:c>
    </x:row>
    <x:row r="141" s="29" customFormat="1" ht="15" customHeight="1">
      <x:c r="A141" s="42" t="inlineStr">
        <x:is>
          <x:t xml:space="preserve">Lc 10,2</x:t>
        </x:is>
      </x:c>
      <x:c r="B141" s="37" t="inlineStr">
        <x:is>
          <x:t xml:space="preserve">A messe é tão grande, é tanto o trabalho</x:t>
        </x:is>
      </x:c>
      <x:c r="C141" s="37" t="n"/>
      <x:c r="D141" s="36" t="inlineStr">
        <x:is>
          <x:t xml:space="preserve">Sl 22</x:t>
        </x:is>
      </x:c>
      <x:c r="E141" s="36" t="inlineStr">
        <x:is>
          <x:t xml:space="preserve">Mt 9,37-38</x:t>
        </x:is>
      </x:c>
      <x:c r="F141" s="36" t="n"/>
      <x:c r="G141" s="36" t="n"/>
      <x:c r="H141" s="37" t="inlineStr">
        <x:is>
          <x:t xml:space="preserve">Pe. Weber (volumes) · vol. 17</x:t>
        </x:is>
      </x:c>
      <x:c r="I141" s="37" t="inlineStr">
        <x:is>
          <x:t xml:space="preserve">Canto dos volumes</x:t>
        </x:is>
      </x:c>
      <x:c r="J141" s="38" t="inlineStr">
        <x:is>
          <x:t xml:space="preserve">abrir partitura</x:t>
        </x:is>
      </x:c>
    </x:row>
    <x:row r="142" s="29" customFormat="1" ht="23.850000381469727" customHeight="1">
      <x:c r="A142" s="41" t="inlineStr">
        <x:is>
          <x:t xml:space="preserve">Lc 10,2</x:t>
        </x:is>
      </x:c>
      <x:c r="B142" s="34" t="inlineStr">
        <x:is>
          <x:t xml:space="preserve">Como membro dessa Igreja peregrina</x:t>
        </x:is>
      </x:c>
      <x:c r="C142" s="34" t="inlineStr">
        <x:is>
          <x:t xml:space="preserve">Messe e missão</x:t>
        </x:is>
      </x:c>
      <x:c r="D142" s="33" t="n"/>
      <x:c r="E142" s="33" t="inlineStr">
        <x:is>
          <x:t xml:space="preserve">Mt 9,37-38</x:t>
        </x:is>
      </x:c>
      <x:c r="F142" s="33" t="n"/>
      <x:c r="G142" s="33" t="n"/>
      <x:c r="H142" s="34" t="inlineStr">
        <x:is>
          <x:t xml:space="preserve">Pe. Weber (volumes) · vol. 28</x:t>
        </x:is>
      </x:c>
      <x:c r="I142" s="34" t="inlineStr">
        <x:is>
          <x:t xml:space="preserve">Canto dos volumes</x:t>
        </x:is>
      </x:c>
      <x:c r="J142" s="35" t="inlineStr">
        <x:is>
          <x:t xml:space="preserve">abrir partitura</x:t>
        </x:is>
      </x:c>
    </x:row>
    <x:row r="143" s="29" customFormat="1" ht="15" customHeight="1">
      <x:c r="A143" s="42" t="inlineStr">
        <x:is>
          <x:t xml:space="preserve">Lc 10,5</x:t>
        </x:is>
      </x:c>
      <x:c r="B143" s="37" t="inlineStr">
        <x:is>
          <x:t xml:space="preserve">Ao entrardes numa casa</x:t>
        </x:is>
      </x:c>
      <x:c r="C143" s="37" t="inlineStr">
        <x:is>
          <x:t xml:space="preserve">14. C</x:t>
        </x:is>
      </x:c>
      <x:c r="D143" s="36" t="inlineStr">
        <x:is>
          <x:t xml:space="preserve">Sl 33</x:t>
        </x:is>
      </x:c>
      <x:c r="E143" s="36" t="inlineStr">
        <x:is>
          <x:t xml:space="preserve">Mt 10,11</x:t>
        </x:is>
      </x:c>
      <x:c r="F143" s="36" t="inlineStr">
        <x:is>
          <x:t xml:space="preserve">Mc 6,10</x:t>
        </x:is>
      </x:c>
      <x:c r="G143" s="36" t="n"/>
      <x:c r="H143" s="37" t="inlineStr">
        <x:is>
          <x:t xml:space="preserve">Pe. Weber</x:t>
        </x:is>
      </x:c>
      <x:c r="I143" s="37" t="inlineStr">
        <x:is>
          <x:t xml:space="preserve">Canto do Evangelho</x:t>
        </x:is>
      </x:c>
      <x:c r="J143" s="38" t="inlineStr">
        <x:is>
          <x:t xml:space="preserve">abrir partitura</x:t>
        </x:is>
      </x:c>
    </x:row>
    <x:row r="144" s="29" customFormat="1" ht="23.850000381469727" customHeight="1">
      <x:c r="A144" s="41" t="inlineStr">
        <x:is>
          <x:t xml:space="preserve">Lc 10,16</x:t>
        </x:is>
      </x:c>
      <x:c r="B144" s="34" t="inlineStr">
        <x:is>
          <x:t xml:space="preserve">Quem vos recebe</x:t>
        </x:is>
      </x:c>
      <x:c r="C144" s="34" t="inlineStr">
        <x:is>
          <x:t xml:space="preserve">13. A</x:t>
        </x:is>
      </x:c>
      <x:c r="D144" s="33" t="inlineStr">
        <x:is>
          <x:t xml:space="preserve">Sl 32</x:t>
        </x:is>
      </x:c>
      <x:c r="E144" s="39" t="inlineStr">
        <x:is>
          <x:t xml:space="preserve">Mt 10,40</x:t>
        </x:is>
      </x:c>
      <x:c r="F144" s="33" t="n"/>
      <x:c r="G144" s="33" t="n"/>
      <x:c r="H144" s="34" t="inlineStr">
        <x:is>
          <x:t xml:space="preserve">Pe. Weber</x:t>
        </x:is>
      </x:c>
      <x:c r="I144" s="34" t="inlineStr">
        <x:is>
          <x:t xml:space="preserve">Canto do Evangelho</x:t>
        </x:is>
      </x:c>
      <x:c r="J144" s="35" t="inlineStr">
        <x:is>
          <x:t xml:space="preserve">abrir partitura</x:t>
        </x:is>
      </x:c>
    </x:row>
    <x:row r="145" s="29" customFormat="1" ht="15" customHeight="1">
      <x:c r="A145" s="42" t="inlineStr">
        <x:is>
          <x:t xml:space="preserve">Lc 10,16</x:t>
        </x:is>
      </x:c>
      <x:c r="B145" s="37" t="inlineStr">
        <x:is>
          <x:t xml:space="preserve">Quem vos recebe a mim recebe</x:t>
        </x:is>
      </x:c>
      <x:c r="C145" s="37" t="inlineStr">
        <x:is>
          <x:t xml:space="preserve">13. A</x:t>
        </x:is>
      </x:c>
      <x:c r="D145" s="36" t="inlineStr">
        <x:is>
          <x:t xml:space="preserve">Sl 111</x:t>
        </x:is>
      </x:c>
      <x:c r="E145" s="36" t="inlineStr">
        <x:is>
          <x:t xml:space="preserve">Mt 10,40</x:t>
        </x:is>
      </x:c>
      <x:c r="F145" s="36" t="n"/>
      <x:c r="G145" s="36" t="inlineStr">
        <x:is>
          <x:t xml:space="preserve">Jo 13,20</x:t>
        </x:is>
      </x:c>
      <x:c r="H145" s="37" t="inlineStr">
        <x:is>
          <x:t xml:space="preserve">Abadia da Ressurreição</x:t>
        </x:is>
      </x:c>
      <x:c r="I145" s="37" t="inlineStr">
        <x:is>
          <x:t xml:space="preserve">Antífona das oferendas</x:t>
        </x:is>
      </x:c>
      <x:c r="J145" s="38" t="inlineStr">
        <x:is>
          <x:t xml:space="preserve">abrir partitura</x:t>
        </x:is>
      </x:c>
    </x:row>
    <x:row r="146" s="29" customFormat="1" ht="23.850000381469727" customHeight="1">
      <x:c r="A146" s="41" t="inlineStr">
        <x:is>
          <x:t xml:space="preserve">Lc 10,21</x:t>
        </x:is>
      </x:c>
      <x:c r="B146" s="34" t="inlineStr">
        <x:is>
          <x:t xml:space="preserve">Eu te louvo Pai do céu</x:t>
        </x:is>
      </x:c>
      <x:c r="C146" s="34" t="inlineStr">
        <x:is>
          <x:t xml:space="preserve">14. A</x:t>
        </x:is>
      </x:c>
      <x:c r="D146" s="33" t="inlineStr">
        <x:is>
          <x:t xml:space="preserve">Sl 144</x:t>
        </x:is>
      </x:c>
      <x:c r="E146" s="33" t="inlineStr">
        <x:is>
          <x:t xml:space="preserve">Mt 11,25</x:t>
        </x:is>
      </x:c>
      <x:c r="F146" s="33" t="n"/>
      <x:c r="G146" s="33" t="n"/>
      <x:c r="H146" s="34" t="inlineStr">
        <x:is>
          <x:t xml:space="preserve">Pe. Weber</x:t>
        </x:is>
      </x:c>
      <x:c r="I146" s="34" t="inlineStr">
        <x:is>
          <x:t xml:space="preserve">Canto do Evangelho</x:t>
        </x:is>
      </x:c>
      <x:c r="J146" s="35" t="inlineStr">
        <x:is>
          <x:t xml:space="preserve">abrir partitura</x:t>
        </x:is>
      </x:c>
    </x:row>
    <x:row r="147" s="29" customFormat="1" ht="23.850000381469727" customHeight="1">
      <x:c r="A147" s="42" t="inlineStr">
        <x:is>
          <x:t xml:space="preserve">Lc 10,27</x:t>
        </x:is>
      </x:c>
      <x:c r="B147" s="37" t="inlineStr">
        <x:is>
          <x:t xml:space="preserve">Amarás o Senhor o teu Deus</x:t>
        </x:is>
      </x:c>
      <x:c r="C147" s="37" t="inlineStr">
        <x:is>
          <x:t xml:space="preserve">30. A</x:t>
        </x:is>
      </x:c>
      <x:c r="D147" s="36" t="inlineStr">
        <x:is>
          <x:t xml:space="preserve">Sl 17</x:t>
        </x:is>
      </x:c>
      <x:c r="E147" s="36" t="inlineStr">
        <x:is>
          <x:t xml:space="preserve">Mt 22,37</x:t>
        </x:is>
      </x:c>
      <x:c r="F147" s="36" t="inlineStr">
        <x:is>
          <x:t xml:space="preserve">Mc 12,30</x:t>
        </x:is>
      </x:c>
      <x:c r="G147" s="36" t="n"/>
      <x:c r="H147" s="37" t="inlineStr">
        <x:is>
          <x:t xml:space="preserve">Pe. Weber</x:t>
        </x:is>
      </x:c>
      <x:c r="I147" s="37" t="inlineStr">
        <x:is>
          <x:t xml:space="preserve">Canto do Evangelho</x:t>
        </x:is>
      </x:c>
      <x:c r="J147" s="38" t="inlineStr">
        <x:is>
          <x:t xml:space="preserve">abrir partitura</x:t>
        </x:is>
      </x:c>
    </x:row>
    <x:row r="148" s="29" customFormat="1" ht="23.850000381469727" customHeight="1">
      <x:c r="A148" s="41" t="inlineStr">
        <x:is>
          <x:t xml:space="preserve">Lc 10,27</x:t>
        </x:is>
      </x:c>
      <x:c r="B148" s="34" t="inlineStr">
        <x:is>
          <x:t xml:space="preserve">Amarás o Senhor o teu Deus</x:t>
        </x:is>
      </x:c>
      <x:c r="C148" s="34" t="inlineStr">
        <x:is>
          <x:t xml:space="preserve">31. B</x:t>
        </x:is>
      </x:c>
      <x:c r="D148" s="33" t="inlineStr">
        <x:is>
          <x:t xml:space="preserve">Sl 17</x:t>
        </x:is>
      </x:c>
      <x:c r="E148" s="33" t="inlineStr">
        <x:is>
          <x:t xml:space="preserve">Mt 22,37</x:t>
        </x:is>
      </x:c>
      <x:c r="F148" s="33" t="inlineStr">
        <x:is>
          <x:t xml:space="preserve">Mc 12,30</x:t>
        </x:is>
      </x:c>
      <x:c r="G148" s="33" t="n"/>
      <x:c r="H148" s="34" t="inlineStr">
        <x:is>
          <x:t xml:space="preserve">Pe. Weber</x:t>
        </x:is>
      </x:c>
      <x:c r="I148" s="34" t="inlineStr">
        <x:is>
          <x:t xml:space="preserve">Canto do Evangelho</x:t>
        </x:is>
      </x:c>
      <x:c r="J148" s="35" t="inlineStr">
        <x:is>
          <x:t xml:space="preserve">abrir partitura</x:t>
        </x:is>
      </x:c>
    </x:row>
    <x:row r="149" s="29" customFormat="1" ht="23.850000381469727" customHeight="1">
      <x:c r="A149" s="42" t="inlineStr">
        <x:is>
          <x:t xml:space="preserve">Lc 10,27</x:t>
        </x:is>
      </x:c>
      <x:c r="B149" s="37" t="inlineStr">
        <x:is>
          <x:t xml:space="preserve">É este o maior mandamento: Amarás o Senhor teu Deus</x:t>
        </x:is>
      </x:c>
      <x:c r="C149" s="37" t="inlineStr">
        <x:is>
          <x:t xml:space="preserve">30. A</x:t>
        </x:is>
      </x:c>
      <x:c r="D149" s="36" t="inlineStr">
        <x:is>
          <x:t xml:space="preserve">Sl 102</x:t>
        </x:is>
      </x:c>
      <x:c r="E149" s="36" t="inlineStr">
        <x:is>
          <x:t xml:space="preserve">Mt 22,37-38</x:t>
        </x:is>
      </x:c>
      <x:c r="F149" s="36" t="inlineStr">
        <x:is>
          <x:t xml:space="preserve">Mc 12,30</x:t>
        </x:is>
      </x:c>
      <x:c r="G149" s="36" t="n"/>
      <x:c r="H149" s="37" t="inlineStr">
        <x:is>
          <x:t xml:space="preserve">Abadia da Ressurreição</x:t>
        </x:is>
      </x:c>
      <x:c r="I149" s="37" t="inlineStr">
        <x:is>
          <x:t xml:space="preserve">Antífona das oferendas</x:t>
        </x:is>
      </x:c>
      <x:c r="J149" s="38" t="inlineStr">
        <x:is>
          <x:t xml:space="preserve">abrir partitura</x:t>
        </x:is>
      </x:c>
    </x:row>
    <x:row r="150" s="29" customFormat="1" ht="23.850000381469727" customHeight="1">
      <x:c r="A150" s="41" t="inlineStr">
        <x:is>
          <x:t xml:space="preserve">Lc 10,33</x:t>
        </x:is>
      </x:c>
      <x:c r="B150" s="34" t="inlineStr">
        <x:is>
          <x:t xml:space="preserve">O bom samaritano</x:t>
        </x:is>
      </x:c>
      <x:c r="C150" s="34" t="inlineStr">
        <x:is>
          <x:t xml:space="preserve">15. C</x:t>
        </x:is>
      </x:c>
      <x:c r="D150" s="33" t="inlineStr">
        <x:is>
          <x:t xml:space="preserve">Sl 40</x:t>
        </x:is>
      </x:c>
      <x:c r="E150" s="33" t="n"/>
      <x:c r="F150" s="33" t="n"/>
      <x:c r="G150" s="33" t="n"/>
      <x:c r="H150" s="34" t="inlineStr">
        <x:is>
          <x:t xml:space="preserve">Pe. Weber</x:t>
        </x:is>
      </x:c>
      <x:c r="I150" s="34" t="inlineStr">
        <x:is>
          <x:t xml:space="preserve">Canto do Evangelho</x:t>
        </x:is>
      </x:c>
      <x:c r="J150" s="35" t="inlineStr">
        <x:is>
          <x:t xml:space="preserve">abrir partitura</x:t>
        </x:is>
      </x:c>
    </x:row>
    <x:row r="151" s="29" customFormat="1" ht="23.850000381469727" customHeight="1">
      <x:c r="A151" s="42" t="inlineStr">
        <x:is>
          <x:t xml:space="preserve">Lc 10,35</x:t>
        </x:is>
      </x:c>
      <x:c r="B151" s="37" t="inlineStr">
        <x:is>
          <x:t xml:space="preserve">Tem cuidado deste teu irmão que foi ferido</x:t>
        </x:is>
      </x:c>
      <x:c r="C151" s="37" t="inlineStr">
        <x:is>
          <x:t xml:space="preserve">15. C</x:t>
        </x:is>
      </x:c>
      <x:c r="D151" s="36" t="inlineStr">
        <x:is>
          <x:t xml:space="preserve">Sl 102</x:t>
        </x:is>
      </x:c>
      <x:c r="E151" s="36" t="n"/>
      <x:c r="F151" s="36" t="n"/>
      <x:c r="G151" s="36" t="n"/>
      <x:c r="H151" s="37" t="inlineStr">
        <x:is>
          <x:t xml:space="preserve">Abadia da Ressurreição</x:t>
        </x:is>
      </x:c>
      <x:c r="I151" s="37" t="inlineStr">
        <x:is>
          <x:t xml:space="preserve">Antífona das oferendas</x:t>
        </x:is>
      </x:c>
      <x:c r="J151" s="38" t="inlineStr">
        <x:is>
          <x:t xml:space="preserve">abrir partitura</x:t>
        </x:is>
      </x:c>
    </x:row>
    <x:row r="152" s="29" customFormat="1" ht="23.850000381469727" customHeight="1">
      <x:c r="A152" s="41" t="inlineStr">
        <x:is>
          <x:t xml:space="preserve">Lc 10,42</x:t>
        </x:is>
      </x:c>
      <x:c r="B152" s="34" t="inlineStr">
        <x:is>
          <x:t xml:space="preserve">Maria escolheu a parte melhor</x:t>
        </x:is>
      </x:c>
      <x:c r="C152" s="34" t="inlineStr">
        <x:is>
          <x:t xml:space="preserve">16. C</x:t>
        </x:is>
      </x:c>
      <x:c r="D152" s="33" t="inlineStr">
        <x:is>
          <x:t xml:space="preserve">Sl 18B</x:t>
        </x:is>
      </x:c>
      <x:c r="E152" s="33" t="n"/>
      <x:c r="F152" s="33" t="n"/>
      <x:c r="G152" s="33" t="n"/>
      <x:c r="H152" s="34" t="inlineStr">
        <x:is>
          <x:t xml:space="preserve">Pe. Weber</x:t>
        </x:is>
      </x:c>
      <x:c r="I152" s="34" t="inlineStr">
        <x:is>
          <x:t xml:space="preserve">Canto do Evangelho</x:t>
        </x:is>
      </x:c>
      <x:c r="J152" s="35" t="inlineStr">
        <x:is>
          <x:t xml:space="preserve">abrir partitura</x:t>
        </x:is>
      </x:c>
    </x:row>
    <x:row r="153" s="29" customFormat="1" ht="23.850000381469727" customHeight="1">
      <x:c r="A153" s="42" t="inlineStr">
        <x:is>
          <x:t xml:space="preserve">Lc 10,42</x:t>
        </x:is>
      </x:c>
      <x:c r="B153" s="37" t="inlineStr">
        <x:is>
          <x:t xml:space="preserve">Só uma coisa vos é necessária</x:t>
        </x:is>
      </x:c>
      <x:c r="C153" s="37" t="inlineStr">
        <x:is>
          <x:t xml:space="preserve">16. C</x:t>
        </x:is>
      </x:c>
      <x:c r="D153" s="36" t="inlineStr">
        <x:is>
          <x:t xml:space="preserve">Sl 18</x:t>
        </x:is>
      </x:c>
      <x:c r="E153" s="36" t="n"/>
      <x:c r="F153" s="36" t="n"/>
      <x:c r="G153" s="36" t="n"/>
      <x:c r="H153" s="37" t="inlineStr">
        <x:is>
          <x:t xml:space="preserve">Abadia da Ressurreição</x:t>
        </x:is>
      </x:c>
      <x:c r="I153" s="37" t="inlineStr">
        <x:is>
          <x:t xml:space="preserve">Antífona das oferendas</x:t>
        </x:is>
      </x:c>
      <x:c r="J153" s="38" t="inlineStr">
        <x:is>
          <x:t xml:space="preserve">abrir partitura</x:t>
        </x:is>
      </x:c>
    </x:row>
    <x:row r="154" s="29" customFormat="1" ht="23.850000381469727" customHeight="1">
      <x:c r="A154" s="41" t="inlineStr">
        <x:is>
          <x:t xml:space="preserve">Lc 10,42</x:t>
        </x:is>
      </x:c>
      <x:c r="B154" s="34" t="inlineStr">
        <x:is>
          <x:t xml:space="preserve">Maria escolheu a parte melhor</x:t>
        </x:is>
      </x:c>
      <x:c r="C154" s="34" t="n"/>
      <x:c r="D154" s="33" t="n"/>
      <x:c r="E154" s="33" t="n"/>
      <x:c r="F154" s="33" t="n"/>
      <x:c r="G154" s="33" t="n"/>
      <x:c r="H154" s="34" t="inlineStr">
        <x:is>
          <x:t xml:space="preserve">Pe. Weber (volumes) · vol. 2</x:t>
        </x:is>
      </x:c>
      <x:c r="I154" s="34" t="inlineStr">
        <x:is>
          <x:t xml:space="preserve">Canto dos volumes</x:t>
        </x:is>
      </x:c>
      <x:c r="J154" s="35" t="inlineStr">
        <x:is>
          <x:t xml:space="preserve">abrir partitura</x:t>
        </x:is>
      </x:c>
    </x:row>
    <x:row r="155" s="29" customFormat="1" ht="23.850000381469727" customHeight="1">
      <x:c r="A155" s="41" t="inlineStr">
        <x:is>
          <x:t xml:space="preserve">Lc 11,1</x:t>
        </x:is>
      </x:c>
      <x:c r="B155" s="34" t="inlineStr">
        <x:is>
          <x:t xml:space="preserve">Ensinai-nos, Senhor, a rezar</x:t>
        </x:is>
      </x:c>
      <x:c r="C155" s="34" t="inlineStr">
        <x:is>
          <x:t xml:space="preserve">17. C</x:t>
        </x:is>
      </x:c>
      <x:c r="D155" s="33" t="inlineStr">
        <x:is>
          <x:t xml:space="preserve">Sl 140</x:t>
        </x:is>
      </x:c>
      <x:c r="E155" s="33" t="inlineStr">
        <x:is>
          <x:t xml:space="preserve">Mt 6,9</x:t>
        </x:is>
      </x:c>
      <x:c r="F155" s="33" t="n"/>
      <x:c r="G155" s="33" t="n"/>
      <x:c r="H155" s="34" t="inlineStr">
        <x:is>
          <x:t xml:space="preserve">Pe. Weber</x:t>
        </x:is>
      </x:c>
      <x:c r="I155" s="34" t="inlineStr">
        <x:is>
          <x:t xml:space="preserve">Canto do Evangelho</x:t>
        </x:is>
      </x:c>
      <x:c r="J155" s="35" t="inlineStr">
        <x:is>
          <x:t xml:space="preserve">abrir partitura</x:t>
        </x:is>
      </x:c>
    </x:row>
    <x:row r="156" s="29" customFormat="1" ht="23.850000381469727" customHeight="1">
      <x:c r="A156" s="41" t="inlineStr">
        <x:is>
          <x:t xml:space="preserve">Lc 11,1</x:t>
        </x:is>
      </x:c>
      <x:c r="B156" s="34" t="inlineStr">
        <x:is>
          <x:t xml:space="preserve">Estando Jesus a rezar</x:t>
        </x:is>
      </x:c>
      <x:c r="C156" s="34" t="n"/>
      <x:c r="D156" s="33" t="n"/>
      <x:c r="E156" s="33" t="n"/>
      <x:c r="F156" s="33" t="n"/>
      <x:c r="G156" s="33" t="n"/>
      <x:c r="H156" s="34" t="inlineStr">
        <x:is>
          <x:t xml:space="preserve">Pe. Weber (volumes) · vol. 2</x:t>
        </x:is>
      </x:c>
      <x:c r="I156" s="34" t="inlineStr">
        <x:is>
          <x:t xml:space="preserve">Canto dos volumes</x:t>
        </x:is>
      </x:c>
      <x:c r="J156" s="35" t="inlineStr">
        <x:is>
          <x:t xml:space="preserve">abrir partitura</x:t>
        </x:is>
      </x:c>
    </x:row>
    <x:row r="157" s="29" customFormat="1" ht="15" customHeight="1">
      <x:c r="A157" s="42" t="inlineStr">
        <x:is>
          <x:t xml:space="preserve">Lc 11,2-4</x:t>
        </x:is>
      </x:c>
      <x:c r="B157" s="37" t="inlineStr">
        <x:is>
          <x:t xml:space="preserve">Pai Nosso</x:t>
        </x:is>
      </x:c>
      <x:c r="C157" s="37" t="n"/>
      <x:c r="D157" s="36" t="n"/>
      <x:c r="E157" s="36" t="inlineStr">
        <x:is>
          <x:t xml:space="preserve">Mt 6,9-13</x:t>
        </x:is>
      </x:c>
      <x:c r="F157" s="36" t="n"/>
      <x:c r="G157" s="36" t="n"/>
      <x:c r="H157" s="37" t="inlineStr">
        <x:is>
          <x:t xml:space="preserve">Pe. Weber (volumes) · vol. 9</x:t>
        </x:is>
      </x:c>
      <x:c r="I157" s="37" t="inlineStr">
        <x:is>
          <x:t xml:space="preserve">Canto dos volumes</x:t>
        </x:is>
      </x:c>
      <x:c r="J157" s="38" t="inlineStr">
        <x:is>
          <x:t xml:space="preserve">abrir partitura</x:t>
        </x:is>
      </x:c>
    </x:row>
    <x:row r="158" s="29" customFormat="1" ht="23.850000381469727" customHeight="1">
      <x:c r="A158" s="41" t="inlineStr">
        <x:is>
          <x:t xml:space="preserve">Lc 11,2-4</x:t>
        </x:is>
      </x:c>
      <x:c r="B158" s="34" t="inlineStr">
        <x:is>
          <x:t xml:space="preserve">Pai-nosso</x:t>
        </x:is>
      </x:c>
      <x:c r="C158" s="34" t="n"/>
      <x:c r="D158" s="33" t="n"/>
      <x:c r="E158" s="33" t="inlineStr">
        <x:is>
          <x:t xml:space="preserve">Mt 6,9-13</x:t>
        </x:is>
      </x:c>
      <x:c r="F158" s="33" t="n"/>
      <x:c r="G158" s="33" t="n"/>
      <x:c r="H158" s="34" t="inlineStr">
        <x:is>
          <x:t xml:space="preserve">Pe. Weber (volumes) · vol. 24</x:t>
        </x:is>
      </x:c>
      <x:c r="I158" s="34" t="inlineStr">
        <x:is>
          <x:t xml:space="preserve">Canto dos volumes</x:t>
        </x:is>
      </x:c>
      <x:c r="J158" s="35" t="inlineStr">
        <x:is>
          <x:t xml:space="preserve">abrir partitura</x:t>
        </x:is>
      </x:c>
    </x:row>
    <x:row r="159" s="29" customFormat="1" ht="15" customHeight="1">
      <x:c r="A159" s="42" t="inlineStr">
        <x:is>
          <x:t xml:space="preserve">Lc 11,2</x:t>
        </x:is>
      </x:c>
      <x:c r="B159" s="37" t="inlineStr">
        <x:is>
          <x:t xml:space="preserve">Glória a Deus pelos séculos</x:t>
        </x:is>
      </x:c>
      <x:c r="C159" s="37" t="n"/>
      <x:c r="D159" s="36" t="n"/>
      <x:c r="E159" s="36" t="inlineStr">
        <x:is>
          <x:t xml:space="preserve">Mt 6,10</x:t>
        </x:is>
      </x:c>
      <x:c r="F159" s="36" t="n"/>
      <x:c r="G159" s="36" t="n"/>
      <x:c r="H159" s="37" t="inlineStr">
        <x:is>
          <x:t xml:space="preserve">Pe. Weber (volumes) · vol. 10</x:t>
        </x:is>
      </x:c>
      <x:c r="I159" s="37" t="inlineStr">
        <x:is>
          <x:t xml:space="preserve">Canto dos volumes</x:t>
        </x:is>
      </x:c>
      <x:c r="J159" s="38" t="inlineStr">
        <x:is>
          <x:t xml:space="preserve">abrir partitura</x:t>
        </x:is>
      </x:c>
    </x:row>
    <x:row r="160" s="29" customFormat="1" ht="15" customHeight="1">
      <x:c r="A160" s="41" t="inlineStr">
        <x:is>
          <x:t xml:space="preserve">Lc 11,4</x:t>
        </x:is>
      </x:c>
      <x:c r="B160" s="34" t="inlineStr">
        <x:is>
          <x:t xml:space="preserve">Perdoai-nos, ó Pai, como nós perdoamos</x:t>
        </x:is>
      </x:c>
      <x:c r="C160" s="34" t="inlineStr">
        <x:is>
          <x:t xml:space="preserve">Pai Nosso | Penitência</x:t>
        </x:is>
      </x:c>
      <x:c r="D160" s="33" t="n"/>
      <x:c r="E160" s="33" t="inlineStr">
        <x:is>
          <x:t xml:space="preserve">Mt 6,12.14-15</x:t>
        </x:is>
      </x:c>
      <x:c r="F160" s="33" t="n"/>
      <x:c r="G160" s="33" t="n"/>
      <x:c r="H160" s="34" t="inlineStr">
        <x:is>
          <x:t xml:space="preserve">Pe. Weber (volumes) · vol. 13</x:t>
        </x:is>
      </x:c>
      <x:c r="I160" s="34" t="inlineStr">
        <x:is>
          <x:t xml:space="preserve">Canto dos volumes</x:t>
        </x:is>
      </x:c>
      <x:c r="J160" s="35" t="inlineStr">
        <x:is>
          <x:t xml:space="preserve">abrir partitura</x:t>
        </x:is>
      </x:c>
    </x:row>
    <x:row r="161" s="29" customFormat="1" ht="23.850000381469727" customHeight="1">
      <x:c r="A161" s="42" t="inlineStr">
        <x:is>
          <x:t xml:space="preserve">Lc 11,9</x:t>
        </x:is>
      </x:c>
      <x:c r="B161" s="37" t="inlineStr">
        <x:is>
          <x:t xml:space="preserve">Pedi e recebereis, procurai e achareis, batei e vos será aberto</x:t>
        </x:is>
      </x:c>
      <x:c r="C161" s="37" t="inlineStr">
        <x:is>
          <x:t xml:space="preserve">17. C</x:t>
        </x:is>
      </x:c>
      <x:c r="D161" s="36" t="inlineStr">
        <x:is>
          <x:t xml:space="preserve">Sl 24</x:t>
        </x:is>
      </x:c>
      <x:c r="E161" s="36" t="inlineStr">
        <x:is>
          <x:t xml:space="preserve">Mt 7,7</x:t>
        </x:is>
      </x:c>
      <x:c r="F161" s="36" t="n"/>
      <x:c r="G161" s="36" t="n"/>
      <x:c r="H161" s="37" t="inlineStr">
        <x:is>
          <x:t xml:space="preserve">Abadia da Ressurreição</x:t>
        </x:is>
      </x:c>
      <x:c r="I161" s="37" t="inlineStr">
        <x:is>
          <x:t xml:space="preserve">Antífona das oferendas</x:t>
        </x:is>
      </x:c>
      <x:c r="J161" s="38" t="inlineStr">
        <x:is>
          <x:t xml:space="preserve">abrir partitura</x:t>
        </x:is>
      </x:c>
    </x:row>
    <x:row r="162" s="29" customFormat="1" ht="15" customHeight="1">
      <x:c r="A162" s="41" t="inlineStr">
        <x:is>
          <x:t xml:space="preserve">Lc 11,9-13</x:t>
        </x:is>
      </x:c>
      <x:c r="B162" s="34" t="inlineStr">
        <x:is>
          <x:t xml:space="preserve">Aquele que aos filhos só dá o que é bom</x:t>
        </x:is>
      </x:c>
      <x:c r="C162" s="34" t="n"/>
      <x:c r="D162" s="33" t="n"/>
      <x:c r="E162" s="33" t="inlineStr">
        <x:is>
          <x:t xml:space="preserve">Mt 7,7-11</x:t>
        </x:is>
      </x:c>
      <x:c r="F162" s="33" t="n"/>
      <x:c r="G162" s="33" t="n"/>
      <x:c r="H162" s="34" t="inlineStr">
        <x:is>
          <x:t xml:space="preserve">Pe. Weber (volumes) · vol. 25</x:t>
        </x:is>
      </x:c>
      <x:c r="I162" s="34" t="inlineStr">
        <x:is>
          <x:t xml:space="preserve">Canto dos volumes</x:t>
        </x:is>
      </x:c>
      <x:c r="J162" s="35" t="inlineStr">
        <x:is>
          <x:t xml:space="preserve">abrir partitura</x:t>
        </x:is>
      </x:c>
    </x:row>
    <x:row r="163" s="29" customFormat="1" ht="23.850000381469727" customHeight="1">
      <x:c r="A163" s="42" t="inlineStr">
        <x:is>
          <x:t xml:space="preserve">Lc 11,27-28</x:t>
        </x:is>
      </x:c>
      <x:c r="B163" s="37" t="inlineStr">
        <x:is>
          <x:t xml:space="preserve">Aleluia! Alguém do povo exclama</x:t>
        </x:is>
      </x:c>
      <x:c r="C163" s="37" t="n"/>
      <x:c r="D163" s="36" t="n"/>
      <x:c r="E163" s="36" t="n"/>
      <x:c r="F163" s="36" t="n"/>
      <x:c r="G163" s="36" t="n"/>
      <x:c r="H163" s="37" t="inlineStr">
        <x:is>
          <x:t xml:space="preserve">Pe. Weber (volumes) · vol. 27</x:t>
        </x:is>
      </x:c>
      <x:c r="I163" s="37" t="inlineStr">
        <x:is>
          <x:t xml:space="preserve">Canto dos volumes</x:t>
        </x:is>
      </x:c>
      <x:c r="J163" s="38" t="inlineStr">
        <x:is>
          <x:t xml:space="preserve">abrir partitura</x:t>
        </x:is>
      </x:c>
    </x:row>
    <x:row r="164" s="29" customFormat="1" ht="15" customHeight="1">
      <x:c r="A164" s="41" t="inlineStr">
        <x:is>
          <x:t xml:space="preserve">Lc 11,28</x:t>
        </x:is>
      </x:c>
      <x:c r="B164" s="34" t="inlineStr">
        <x:is>
          <x:t xml:space="preserve">Felizes os que ouvem a Palavra do Senhor!</x:t>
        </x:is>
      </x:c>
      <x:c r="C164" s="34" t="n"/>
      <x:c r="D164" s="33" t="n"/>
      <x:c r="E164" s="33" t="n"/>
      <x:c r="F164" s="33" t="n"/>
      <x:c r="G164" s="33" t="n"/>
      <x:c r="H164" s="34" t="inlineStr">
        <x:is>
          <x:t xml:space="preserve">Pe. Weber (volumes) · vol. 26</x:t>
        </x:is>
      </x:c>
      <x:c r="I164" s="34" t="inlineStr">
        <x:is>
          <x:t xml:space="preserve">Canto dos volumes</x:t>
        </x:is>
      </x:c>
      <x:c r="J164" s="35" t="inlineStr">
        <x:is>
          <x:t xml:space="preserve">abrir partitura</x:t>
        </x:is>
      </x:c>
    </x:row>
    <x:row r="165" s="29" customFormat="1" ht="23.850000381469727" customHeight="1">
      <x:c r="A165" s="41" t="inlineStr">
        <x:is>
          <x:t xml:space="preserve">Lc 12,4</x:t>
        </x:is>
      </x:c>
      <x:c r="B165" s="34" t="inlineStr">
        <x:is>
          <x:t xml:space="preserve">Não temais os que matam o corpo</x:t>
        </x:is>
      </x:c>
      <x:c r="C165" s="34" t="inlineStr">
        <x:is>
          <x:t xml:space="preserve">12. A</x:t>
        </x:is>
      </x:c>
      <x:c r="D165" s="33" t="inlineStr">
        <x:is>
          <x:t xml:space="preserve">Sl 118</x:t>
        </x:is>
      </x:c>
      <x:c r="E165" s="33" t="inlineStr">
        <x:is>
          <x:t xml:space="preserve">Mt 10,28</x:t>
        </x:is>
      </x:c>
      <x:c r="F165" s="33" t="n"/>
      <x:c r="G165" s="33" t="n"/>
      <x:c r="H165" s="34" t="inlineStr">
        <x:is>
          <x:t xml:space="preserve">Abadia da Ressurreição</x:t>
        </x:is>
      </x:c>
      <x:c r="I165" s="34" t="inlineStr">
        <x:is>
          <x:t xml:space="preserve">Antífona das oferendas</x:t>
        </x:is>
      </x:c>
      <x:c r="J165" s="35" t="inlineStr">
        <x:is>
          <x:t xml:space="preserve">abrir partitura</x:t>
        </x:is>
      </x:c>
    </x:row>
    <x:row r="166" s="29" customFormat="1" ht="23.850000381469727" customHeight="1">
      <x:c r="A166" s="42" t="inlineStr">
        <x:is>
          <x:t xml:space="preserve">Lc 12,10</x:t>
        </x:is>
      </x:c>
      <x:c r="B166" s="37" t="inlineStr">
        <x:is>
          <x:t xml:space="preserve">Qualquer dos pecados será perdoado aos filhos dos homens</x:t>
        </x:is>
      </x:c>
      <x:c r="C166" s="37" t="inlineStr">
        <x:is>
          <x:t xml:space="preserve">10. B</x:t>
        </x:is>
      </x:c>
      <x:c r="D166" s="36" t="inlineStr">
        <x:is>
          <x:t xml:space="preserve">Sl 31</x:t>
        </x:is>
      </x:c>
      <x:c r="E166" s="36" t="inlineStr">
        <x:is>
          <x:t xml:space="preserve">Mt 12,31</x:t>
        </x:is>
      </x:c>
      <x:c r="F166" s="36" t="inlineStr">
        <x:is>
          <x:t xml:space="preserve">Mc 3,28-29</x:t>
        </x:is>
      </x:c>
      <x:c r="G166" s="36" t="n"/>
      <x:c r="H166" s="37" t="inlineStr">
        <x:is>
          <x:t xml:space="preserve">Abadia da Ressurreição</x:t>
        </x:is>
      </x:c>
      <x:c r="I166" s="37" t="inlineStr">
        <x:is>
          <x:t xml:space="preserve">Antífona das oferendas</x:t>
        </x:is>
      </x:c>
      <x:c r="J166" s="38" t="inlineStr">
        <x:is>
          <x:t xml:space="preserve">abrir partitura</x:t>
        </x:is>
      </x:c>
    </x:row>
    <x:row r="167" s="29" customFormat="1" ht="23.850000381469727" customHeight="1">
      <x:c r="A167" s="41" t="inlineStr">
        <x:is>
          <x:t xml:space="preserve">Lc 12,24.28</x:t>
        </x:is>
      </x:c>
      <x:c r="B167" s="34" t="inlineStr">
        <x:is>
          <x:t xml:space="preserve">Deus Pai, que alimenta as aves do céu</x:t>
        </x:is>
      </x:c>
      <x:c r="C167" s="34" t="inlineStr">
        <x:is>
          <x:t xml:space="preserve">8. A</x:t>
        </x:is>
      </x:c>
      <x:c r="D167" s="33" t="inlineStr">
        <x:is>
          <x:t xml:space="preserve">Sl 148</x:t>
        </x:is>
      </x:c>
      <x:c r="E167" s="33" t="inlineStr">
        <x:is>
          <x:t xml:space="preserve">Mt 6,26.30</x:t>
        </x:is>
      </x:c>
      <x:c r="F167" s="33" t="n"/>
      <x:c r="G167" s="33" t="n"/>
      <x:c r="H167" s="34" t="inlineStr">
        <x:is>
          <x:t xml:space="preserve">Abadia da Ressurreição</x:t>
        </x:is>
      </x:c>
      <x:c r="I167" s="34" t="inlineStr">
        <x:is>
          <x:t xml:space="preserve">Antífona das oferendas</x:t>
        </x:is>
      </x:c>
      <x:c r="J167" s="35" t="inlineStr">
        <x:is>
          <x:t xml:space="preserve">abrir partitura</x:t>
        </x:is>
      </x:c>
    </x:row>
    <x:row r="168" s="29" customFormat="1" ht="15" customHeight="1">
      <x:c r="A168" s="42" t="inlineStr">
        <x:is>
          <x:t xml:space="preserve">Lc 12,24.27</x:t>
        </x:is>
      </x:c>
      <x:c r="B168" s="37" t="inlineStr">
        <x:is>
          <x:t xml:space="preserve">Espero em ti, Senhor!</x:t>
        </x:is>
      </x:c>
      <x:c r="C168" s="37" t="n"/>
      <x:c r="D168" s="36" t="n"/>
      <x:c r="E168" s="36" t="inlineStr">
        <x:is>
          <x:t xml:space="preserve">Mt 6,26.28</x:t>
        </x:is>
      </x:c>
      <x:c r="F168" s="36" t="n"/>
      <x:c r="G168" s="36" t="n"/>
      <x:c r="H168" s="37" t="inlineStr">
        <x:is>
          <x:t xml:space="preserve">Pe. Weber (volumes) · vol. 27</x:t>
        </x:is>
      </x:c>
      <x:c r="I168" s="37" t="inlineStr">
        <x:is>
          <x:t xml:space="preserve">Canto dos volumes</x:t>
        </x:is>
      </x:c>
      <x:c r="J168" s="38" t="inlineStr">
        <x:is>
          <x:t xml:space="preserve">abrir partitura</x:t>
        </x:is>
      </x:c>
    </x:row>
    <x:row r="169" s="29" customFormat="1" ht="15" customHeight="1">
      <x:c r="A169" s="41" t="inlineStr">
        <x:is>
          <x:t xml:space="preserve">Lc 12,31</x:t>
        </x:is>
      </x:c>
      <x:c r="B169" s="34" t="inlineStr">
        <x:is>
          <x:t xml:space="preserve">Buscai primeiro o Reino</x:t>
        </x:is>
      </x:c>
      <x:c r="C169" s="34" t="inlineStr">
        <x:is>
          <x:t xml:space="preserve">8. A</x:t>
        </x:is>
      </x:c>
      <x:c r="D169" s="33" t="inlineStr">
        <x:is>
          <x:t xml:space="preserve">Sl 61</x:t>
        </x:is>
      </x:c>
      <x:c r="E169" s="33" t="inlineStr">
        <x:is>
          <x:t xml:space="preserve">Mt 6,33</x:t>
        </x:is>
      </x:c>
      <x:c r="F169" s="33" t="n"/>
      <x:c r="G169" s="33" t="n"/>
      <x:c r="H169" s="34" t="inlineStr">
        <x:is>
          <x:t xml:space="preserve">Pe. Weber</x:t>
        </x:is>
      </x:c>
      <x:c r="I169" s="34" t="inlineStr">
        <x:is>
          <x:t xml:space="preserve">Canto do Evangelho</x:t>
        </x:is>
      </x:c>
      <x:c r="J169" s="35" t="inlineStr">
        <x:is>
          <x:t xml:space="preserve">abrir partitura</x:t>
        </x:is>
      </x:c>
    </x:row>
    <x:row r="170" s="29" customFormat="1" ht="23.850000381469727" customHeight="1">
      <x:c r="A170" s="42" t="inlineStr">
        <x:is>
          <x:t xml:space="preserve">Lc 12,31</x:t>
        </x:is>
      </x:c>
      <x:c r="B170" s="37" t="inlineStr">
        <x:is>
          <x:t xml:space="preserve">Buscai primeiro o Reino de Deus</x:t>
        </x:is>
      </x:c>
      <x:c r="C170" s="37" t="n"/>
      <x:c r="D170" s="36" t="n"/>
      <x:c r="E170" s="36" t="inlineStr">
        <x:is>
          <x:t xml:space="preserve">Mt 6,33</x:t>
        </x:is>
      </x:c>
      <x:c r="F170" s="36" t="n"/>
      <x:c r="G170" s="36" t="n"/>
      <x:c r="H170" s="37" t="inlineStr">
        <x:is>
          <x:t xml:space="preserve">Pe. Weber (volumes) · vol. 29</x:t>
        </x:is>
      </x:c>
      <x:c r="I170" s="37" t="inlineStr">
        <x:is>
          <x:t xml:space="preserve">Canto dos volumes</x:t>
        </x:is>
      </x:c>
      <x:c r="J170" s="38" t="inlineStr">
        <x:is>
          <x:t xml:space="preserve">abrir partitura</x:t>
        </x:is>
      </x:c>
    </x:row>
    <x:row r="171" s="29" customFormat="1" ht="15" customHeight="1">
      <x:c r="A171" s="41" t="inlineStr">
        <x:is>
          <x:t xml:space="preserve">Lc 12,33</x:t>
        </x:is>
      </x:c>
      <x:c r="B171" s="34" t="inlineStr">
        <x:is>
          <x:t xml:space="preserve">Ajuntai vosso tesouro</x:t>
        </x:is>
      </x:c>
      <x:c r="C171" s="34" t="inlineStr">
        <x:is>
          <x:t xml:space="preserve">18. C</x:t>
        </x:is>
      </x:c>
      <x:c r="D171" s="33" t="inlineStr">
        <x:is>
          <x:t xml:space="preserve">Sl 36</x:t>
        </x:is>
      </x:c>
      <x:c r="E171" s="33" t="inlineStr">
        <x:is>
          <x:t xml:space="preserve">Mt 6,19</x:t>
        </x:is>
      </x:c>
      <x:c r="F171" s="33" t="n"/>
      <x:c r="G171" s="33" t="n"/>
      <x:c r="H171" s="34" t="inlineStr">
        <x:is>
          <x:t xml:space="preserve">Pe. Weber</x:t>
        </x:is>
      </x:c>
      <x:c r="I171" s="34" t="inlineStr">
        <x:is>
          <x:t xml:space="preserve">Canto do Evangelho</x:t>
        </x:is>
      </x:c>
      <x:c r="J171" s="35" t="inlineStr">
        <x:is>
          <x:t xml:space="preserve">abrir partitura</x:t>
        </x:is>
      </x:c>
    </x:row>
    <x:row r="172" s="29" customFormat="1" ht="23.850000381469727" customHeight="1">
      <x:c r="A172" s="41" t="inlineStr">
        <x:is>
          <x:t xml:space="preserve">Lc 12,33</x:t>
        </x:is>
      </x:c>
      <x:c r="B172" s="34" t="inlineStr">
        <x:is>
          <x:t xml:space="preserve">O tesouro que a traça e a ferrugem não estragam</x:t>
        </x:is>
      </x:c>
      <x:c r="C172" s="34" t="n"/>
      <x:c r="D172" s="33" t="n"/>
      <x:c r="E172" s="33" t="inlineStr">
        <x:is>
          <x:t xml:space="preserve">Mt 6,20</x:t>
        </x:is>
      </x:c>
      <x:c r="F172" s="33" t="n"/>
      <x:c r="G172" s="33" t="n"/>
      <x:c r="H172" s="34" t="inlineStr">
        <x:is>
          <x:t xml:space="preserve">Pe. Weber (volumes) · vol. 2</x:t>
        </x:is>
      </x:c>
      <x:c r="I172" s="34" t="inlineStr">
        <x:is>
          <x:t xml:space="preserve">Canto dos volumes</x:t>
        </x:is>
      </x:c>
      <x:c r="J172" s="35" t="inlineStr">
        <x:is>
          <x:t xml:space="preserve">abrir partitura</x:t>
        </x:is>
      </x:c>
    </x:row>
    <x:row r="173" s="29" customFormat="1" ht="23.850000381469727" customHeight="1">
      <x:c r="A173" s="42" t="inlineStr">
        <x:is>
          <x:t xml:space="preserve">Lc 12,34</x:t>
        </x:is>
      </x:c>
      <x:c r="B173" s="37" t="inlineStr">
        <x:is>
          <x:t xml:space="preserve">Onde está o teu tesouro</x:t>
        </x:is>
      </x:c>
      <x:c r="C173" s="37" t="inlineStr">
        <x:is>
          <x:t xml:space="preserve">19. C</x:t>
        </x:is>
      </x:c>
      <x:c r="D173" s="36" t="inlineStr">
        <x:is>
          <x:t xml:space="preserve">Sl 48</x:t>
        </x:is>
      </x:c>
      <x:c r="E173" s="36" t="inlineStr">
        <x:is>
          <x:t xml:space="preserve">Mt 6,21</x:t>
        </x:is>
      </x:c>
      <x:c r="F173" s="36" t="n"/>
      <x:c r="G173" s="36" t="n"/>
      <x:c r="H173" s="37" t="inlineStr">
        <x:is>
          <x:t xml:space="preserve">Pe. Weber</x:t>
        </x:is>
      </x:c>
      <x:c r="I173" s="37" t="inlineStr">
        <x:is>
          <x:t xml:space="preserve">Canto do Evangelho</x:t>
        </x:is>
      </x:c>
      <x:c r="J173" s="38" t="inlineStr">
        <x:is>
          <x:t xml:space="preserve">abrir partitura</x:t>
        </x:is>
      </x:c>
    </x:row>
    <x:row r="174" s="29" customFormat="1" ht="23.850000381469727" customHeight="1">
      <x:c r="A174" s="41" t="inlineStr">
        <x:is>
          <x:t xml:space="preserve">Lc 12,34</x:t>
        </x:is>
      </x:c>
      <x:c r="B174" s="34" t="inlineStr">
        <x:is>
          <x:t xml:space="preserve">Onde está o teu tesouro, ali está teu coração</x:t>
        </x:is>
      </x:c>
      <x:c r="C174" s="34" t="inlineStr">
        <x:is>
          <x:t xml:space="preserve">19. C</x:t>
        </x:is>
      </x:c>
      <x:c r="D174" s="33" t="inlineStr">
        <x:is>
          <x:t xml:space="preserve">Sl 118</x:t>
        </x:is>
      </x:c>
      <x:c r="E174" s="33" t="inlineStr">
        <x:is>
          <x:t xml:space="preserve">Mt 6,21</x:t>
        </x:is>
      </x:c>
      <x:c r="F174" s="33" t="n"/>
      <x:c r="G174" s="33" t="n"/>
      <x:c r="H174" s="34" t="inlineStr">
        <x:is>
          <x:t xml:space="preserve">Abadia da Ressurreição</x:t>
        </x:is>
      </x:c>
      <x:c r="I174" s="34" t="inlineStr">
        <x:is>
          <x:t xml:space="preserve">Antífona das oferendas</x:t>
        </x:is>
      </x:c>
      <x:c r="J174" s="35" t="inlineStr">
        <x:is>
          <x:t xml:space="preserve">abrir partitura</x:t>
        </x:is>
      </x:c>
    </x:row>
    <x:row r="175" s="29" customFormat="1" ht="15" customHeight="1">
      <x:c r="A175" s="41" t="inlineStr">
        <x:is>
          <x:t xml:space="preserve">Lc 12,34</x:t>
        </x:is>
      </x:c>
      <x:c r="B175" s="34" t="inlineStr">
        <x:is>
          <x:t xml:space="preserve">O tesouro e o coração</x:t>
        </x:is>
      </x:c>
      <x:c r="C175" s="34" t="n"/>
      <x:c r="D175" s="33" t="n"/>
      <x:c r="E175" s="33" t="n"/>
      <x:c r="F175" s="33" t="n"/>
      <x:c r="G175" s="33" t="n"/>
      <x:c r="H175" s="34" t="inlineStr">
        <x:is>
          <x:t xml:space="preserve">Pe. Weber (volumes) · vol. 2</x:t>
        </x:is>
      </x:c>
      <x:c r="I175" s="34" t="inlineStr">
        <x:is>
          <x:t xml:space="preserve">Canto dos volumes</x:t>
        </x:is>
      </x:c>
      <x:c r="J175" s="35" t="inlineStr">
        <x:is>
          <x:t xml:space="preserve">abrir partitura</x:t>
        </x:is>
      </x:c>
    </x:row>
    <x:row r="176" s="29" customFormat="1" ht="15" customHeight="1">
      <x:c r="A176" s="42" t="inlineStr">
        <x:is>
          <x:t xml:space="preserve">Lc 12,42</x:t>
        </x:is>
      </x:c>
      <x:c r="B176" s="37" t="inlineStr">
        <x:is>
          <x:t xml:space="preserve">Eis o servo prudente e fiel</x:t>
        </x:is>
      </x:c>
      <x:c r="C176" s="37" t="n"/>
      <x:c r="D176" s="36" t="inlineStr">
        <x:is>
          <x:t xml:space="preserve">Sl 22</x:t>
        </x:is>
      </x:c>
      <x:c r="E176" s="36" t="inlineStr">
        <x:is>
          <x:t xml:space="preserve">Mt 24,45</x:t>
        </x:is>
      </x:c>
      <x:c r="F176" s="36" t="n"/>
      <x:c r="G176" s="36" t="n"/>
      <x:c r="H176" s="37" t="inlineStr">
        <x:is>
          <x:t xml:space="preserve">Delphim</x:t>
        </x:is>
      </x:c>
      <x:c r="I176" s="37" t="inlineStr">
        <x:is>
          <x:t xml:space="preserve">Antífona de comunhão</x:t>
        </x:is>
      </x:c>
      <x:c r="J176" s="38" t="inlineStr">
        <x:is>
          <x:t xml:space="preserve">abrir partitura</x:t>
        </x:is>
      </x:c>
    </x:row>
    <x:row r="177" s="29" customFormat="1" ht="23.850000381469727" customHeight="1">
      <x:c r="A177" s="41" t="inlineStr">
        <x:is>
          <x:t xml:space="preserve">Lc 12,49</x:t>
        </x:is>
      </x:c>
      <x:c r="B177" s="34" t="inlineStr">
        <x:is>
          <x:t xml:space="preserve">Vim trazer o fogo à terra</x:t>
        </x:is>
      </x:c>
      <x:c r="C177" s="34" t="inlineStr">
        <x:is>
          <x:t xml:space="preserve">20. C</x:t>
        </x:is>
      </x:c>
      <x:c r="D177" s="33" t="inlineStr">
        <x:is>
          <x:t xml:space="preserve">Sl 32</x:t>
        </x:is>
      </x:c>
      <x:c r="E177" s="33" t="n"/>
      <x:c r="F177" s="33" t="n"/>
      <x:c r="G177" s="33" t="n"/>
      <x:c r="H177" s="34" t="inlineStr">
        <x:is>
          <x:t xml:space="preserve">Abadia da Ressurreição</x:t>
        </x:is>
      </x:c>
      <x:c r="I177" s="34" t="inlineStr">
        <x:is>
          <x:t xml:space="preserve">Antífona das oferendas</x:t>
        </x:is>
      </x:c>
      <x:c r="J177" s="35" t="inlineStr">
        <x:is>
          <x:t xml:space="preserve">abrir partitura</x:t>
        </x:is>
      </x:c>
    </x:row>
    <x:row r="178" s="29" customFormat="1" ht="23.850000381469727" customHeight="1">
      <x:c r="A178" s="42" t="inlineStr">
        <x:is>
          <x:t xml:space="preserve">Lc 12,51</x:t>
        </x:is>
      </x:c>
      <x:c r="B178" s="37" t="inlineStr">
        <x:is>
          <x:t xml:space="preserve">Pensai que eu vim trazer paz à terra?</x:t>
        </x:is>
      </x:c>
      <x:c r="C178" s="37" t="inlineStr">
        <x:is>
          <x:t xml:space="preserve">20. C</x:t>
        </x:is>
      </x:c>
      <x:c r="D178" s="36" t="inlineStr">
        <x:is>
          <x:t xml:space="preserve">Sl 33</x:t>
        </x:is>
      </x:c>
      <x:c r="E178" s="36" t="inlineStr">
        <x:is>
          <x:t xml:space="preserve">Mt 10,34</x:t>
        </x:is>
      </x:c>
      <x:c r="F178" s="36" t="n"/>
      <x:c r="G178" s="36" t="n"/>
      <x:c r="H178" s="37" t="inlineStr">
        <x:is>
          <x:t xml:space="preserve">Pe. Weber</x:t>
        </x:is>
      </x:c>
      <x:c r="I178" s="37" t="inlineStr">
        <x:is>
          <x:t xml:space="preserve">Canto do Evangelho</x:t>
        </x:is>
      </x:c>
      <x:c r="J178" s="38" t="inlineStr">
        <x:is>
          <x:t xml:space="preserve">abrir partitura</x:t>
        </x:is>
      </x:c>
    </x:row>
    <x:row r="179" s="29" customFormat="1" ht="23.850000381469727" customHeight="1">
      <x:c r="A179" s="41" t="inlineStr">
        <x:is>
          <x:t xml:space="preserve">Lc 13,1-9</x:t>
        </x:is>
      </x:c>
      <x:c r="B179" s="34" t="inlineStr">
        <x:is>
          <x:t xml:space="preserve">3º Domingo da Quaresma, Ano C</x:t>
        </x:is>
      </x:c>
      <x:c r="C179" s="34" t="n"/>
      <x:c r="D179" s="33" t="n"/>
      <x:c r="E179" s="33" t="n"/>
      <x:c r="F179" s="33" t="n"/>
      <x:c r="G179" s="33" t="n"/>
      <x:c r="H179" s="34" t="inlineStr">
        <x:is>
          <x:t xml:space="preserve">Pe. Weber (volumes) · vol. 11</x:t>
        </x:is>
      </x:c>
      <x:c r="I179" s="34" t="inlineStr">
        <x:is>
          <x:t xml:space="preserve">Canto dos volumes</x:t>
        </x:is>
      </x:c>
      <x:c r="J179" s="35" t="inlineStr">
        <x:is>
          <x:t xml:space="preserve">abrir partitura</x:t>
        </x:is>
      </x:c>
    </x:row>
    <x:row r="180" s="29" customFormat="1" ht="23.850000381469727" customHeight="1">
      <x:c r="A180" s="42" t="inlineStr">
        <x:is>
          <x:t xml:space="preserve">Lc 13,5</x:t>
        </x:is>
      </x:c>
      <x:c r="B180" s="37" t="inlineStr">
        <x:is>
          <x:t xml:space="preserve">Quaresma: Caminho para a Páscoa</x:t>
        </x:is>
      </x:c>
      <x:c r="C180" s="37" t="inlineStr">
        <x:is>
          <x:t xml:space="preserve">Quaresma; Penitencial</x:t>
        </x:is>
      </x:c>
      <x:c r="D180" s="36" t="n"/>
      <x:c r="E180" s="36" t="n"/>
      <x:c r="F180" s="36" t="n"/>
      <x:c r="G180" s="36" t="n"/>
      <x:c r="H180" s="37" t="inlineStr">
        <x:is>
          <x:t xml:space="preserve">Pe. Weber (volumes) · vol. 3</x:t>
        </x:is>
      </x:c>
      <x:c r="I180" s="37" t="inlineStr">
        <x:is>
          <x:t xml:space="preserve">Canto dos volumes</x:t>
        </x:is>
      </x:c>
      <x:c r="J180" s="38" t="inlineStr">
        <x:is>
          <x:t xml:space="preserve">abrir partitura</x:t>
        </x:is>
      </x:c>
    </x:row>
    <x:row r="181" s="29" customFormat="1" ht="23.850000381469727" customHeight="1">
      <x:c r="A181" s="41" t="inlineStr">
        <x:is>
          <x:t xml:space="preserve">Lc 13,5</x:t>
        </x:is>
      </x:c>
      <x:c r="B181" s="34" t="inlineStr">
        <x:is>
          <x:t xml:space="preserve">Quaresma: Caminho para a Páscoa</x:t>
        </x:is>
      </x:c>
      <x:c r="C181" s="34" t="inlineStr">
        <x:is>
          <x:t xml:space="preserve">Quaresma</x:t>
        </x:is>
      </x:c>
      <x:c r="D181" s="33" t="n"/>
      <x:c r="E181" s="33" t="n"/>
      <x:c r="F181" s="33" t="n"/>
      <x:c r="G181" s="33" t="n"/>
      <x:c r="H181" s="34" t="inlineStr">
        <x:is>
          <x:t xml:space="preserve">Pe. Weber (volumes) · vol. 9</x:t>
        </x:is>
      </x:c>
      <x:c r="I181" s="34" t="inlineStr">
        <x:is>
          <x:t xml:space="preserve">Canto dos volumes</x:t>
        </x:is>
      </x:c>
      <x:c r="J181" s="35" t="inlineStr">
        <x:is>
          <x:t xml:space="preserve">abrir partitura</x:t>
        </x:is>
      </x:c>
    </x:row>
    <x:row r="182" s="29" customFormat="1" ht="23.850000381469727" customHeight="1">
      <x:c r="A182" s="42" t="inlineStr">
        <x:is>
          <x:t xml:space="preserve">Lc 13,8</x:t>
        </x:is>
      </x:c>
      <x:c r="B182" s="37" t="inlineStr">
        <x:is>
          <x:t xml:space="preserve">Senhor, deixa a figueira</x:t>
        </x:is>
      </x:c>
      <x:c r="C182" s="37" t="inlineStr">
        <x:is>
          <x:t xml:space="preserve">3 Quar C</x:t>
        </x:is>
      </x:c>
      <x:c r="D182" s="36" t="inlineStr">
        <x:is>
          <x:t xml:space="preserve">Sl 102</x:t>
        </x:is>
      </x:c>
      <x:c r="E182" s="36" t="n"/>
      <x:c r="F182" s="36" t="n"/>
      <x:c r="G182" s="36" t="n"/>
      <x:c r="H182" s="37" t="inlineStr">
        <x:is>
          <x:t xml:space="preserve">Pe. Weber</x:t>
        </x:is>
      </x:c>
      <x:c r="I182" s="37" t="inlineStr">
        <x:is>
          <x:t xml:space="preserve">Canto do Evangelho</x:t>
        </x:is>
      </x:c>
      <x:c r="J182" s="38" t="inlineStr">
        <x:is>
          <x:t xml:space="preserve">abrir partitura</x:t>
        </x:is>
      </x:c>
    </x:row>
    <x:row r="183" s="29" customFormat="1" ht="23.850000381469727" customHeight="1">
      <x:c r="A183" s="41" t="inlineStr">
        <x:is>
          <x:t xml:space="preserve">Lc 13,8</x:t>
        </x:is>
      </x:c>
      <x:c r="B183" s="34" t="inlineStr">
        <x:is>
          <x:t xml:space="preserve">Senhor, deixa a figueira</x:t>
        </x:is>
      </x:c>
      <x:c r="C183" s="34" t="n"/>
      <x:c r="D183" s="33" t="n"/>
      <x:c r="E183" s="33" t="n"/>
      <x:c r="F183" s="33" t="n"/>
      <x:c r="G183" s="33" t="n"/>
      <x:c r="H183" s="34" t="inlineStr">
        <x:is>
          <x:t xml:space="preserve">Pe. Weber (volumes) · vol. 2</x:t>
        </x:is>
      </x:c>
      <x:c r="I183" s="34" t="inlineStr">
        <x:is>
          <x:t xml:space="preserve">Canto dos volumes</x:t>
        </x:is>
      </x:c>
      <x:c r="J183" s="35" t="inlineStr">
        <x:is>
          <x:t xml:space="preserve">abrir partitura</x:t>
        </x:is>
      </x:c>
    </x:row>
    <x:row r="184" s="29" customFormat="1" ht="23.850000381469727" customHeight="1">
      <x:c r="A184" s="41" t="inlineStr">
        <x:is>
          <x:t xml:space="preserve">Lc 13,24</x:t>
        </x:is>
      </x:c>
      <x:c r="B184" s="34" t="inlineStr">
        <x:is>
          <x:t xml:space="preserve">Esforçai-vos por entrar</x:t>
        </x:is>
      </x:c>
      <x:c r="C184" s="34" t="inlineStr">
        <x:is>
          <x:t xml:space="preserve">21. C</x:t>
        </x:is>
      </x:c>
      <x:c r="D184" s="33" t="inlineStr">
        <x:is>
          <x:t xml:space="preserve">Sl 117</x:t>
        </x:is>
      </x:c>
      <x:c r="E184" s="33" t="inlineStr">
        <x:is>
          <x:t xml:space="preserve">Mt 7,13</x:t>
        </x:is>
      </x:c>
      <x:c r="F184" s="33" t="n"/>
      <x:c r="G184" s="33" t="n"/>
      <x:c r="H184" s="34" t="inlineStr">
        <x:is>
          <x:t xml:space="preserve">Pe. Weber</x:t>
        </x:is>
      </x:c>
      <x:c r="I184" s="34" t="inlineStr">
        <x:is>
          <x:t xml:space="preserve">Canto do Evangelho</x:t>
        </x:is>
      </x:c>
      <x:c r="J184" s="35" t="inlineStr">
        <x:is>
          <x:t xml:space="preserve">abrir partitura</x:t>
        </x:is>
      </x:c>
    </x:row>
    <x:row r="185" s="29" customFormat="1" ht="23.850000381469727" customHeight="1">
      <x:c r="A185" s="41" t="inlineStr">
        <x:is>
          <x:t xml:space="preserve">Lc 13,24</x:t>
        </x:is>
      </x:c>
      <x:c r="B185" s="34" t="inlineStr">
        <x:is>
          <x:t xml:space="preserve">Confiança na salvação e esforço</x:t>
        </x:is>
      </x:c>
      <x:c r="C185" s="34" t="n"/>
      <x:c r="D185" s="33" t="n"/>
      <x:c r="E185" s="33" t="n"/>
      <x:c r="F185" s="33" t="n"/>
      <x:c r="G185" s="33" t="n"/>
      <x:c r="H185" s="34" t="inlineStr">
        <x:is>
          <x:t xml:space="preserve">Pe. Weber (volumes) · vol. 2</x:t>
        </x:is>
      </x:c>
      <x:c r="I185" s="34" t="inlineStr">
        <x:is>
          <x:t xml:space="preserve">Canto dos volumes</x:t>
        </x:is>
      </x:c>
      <x:c r="J185" s="35" t="inlineStr">
        <x:is>
          <x:t xml:space="preserve">abrir partitura</x:t>
        </x:is>
      </x:c>
    </x:row>
    <x:row r="186" s="29" customFormat="1" ht="15" customHeight="1">
      <x:c r="A186" s="42" t="inlineStr">
        <x:is>
          <x:t xml:space="preserve">Lc 13,29</x:t>
        </x:is>
      </x:c>
      <x:c r="B186" s="37" t="inlineStr">
        <x:is>
          <x:t xml:space="preserve">Virão muitos do Oriente e do Ocidente sentar-se à mesa do Reino</x:t>
        </x:is>
      </x:c>
      <x:c r="C186" s="37" t="inlineStr">
        <x:is>
          <x:t xml:space="preserve">21. C</x:t>
        </x:is>
      </x:c>
      <x:c r="D186" s="36" t="inlineStr">
        <x:is>
          <x:t xml:space="preserve">Sl 95</x:t>
        </x:is>
      </x:c>
      <x:c r="E186" s="36" t="inlineStr">
        <x:is>
          <x:t xml:space="preserve">Mt 8,11</x:t>
        </x:is>
      </x:c>
      <x:c r="F186" s="36" t="n"/>
      <x:c r="G186" s="36" t="n"/>
      <x:c r="H186" s="37" t="inlineStr">
        <x:is>
          <x:t xml:space="preserve">Abadia da Ressurreição</x:t>
        </x:is>
      </x:c>
      <x:c r="I186" s="37" t="inlineStr">
        <x:is>
          <x:t xml:space="preserve">Antífona das oferendas</x:t>
        </x:is>
      </x:c>
      <x:c r="J186" s="38" t="inlineStr">
        <x:is>
          <x:t xml:space="preserve">abrir partitura</x:t>
        </x:is>
      </x:c>
    </x:row>
    <x:row r="187" s="29" customFormat="1" ht="15" customHeight="1">
      <x:c r="A187" s="41" t="inlineStr">
        <x:is>
          <x:t xml:space="preserve">Lc 14,11</x:t>
        </x:is>
      </x:c>
      <x:c r="B187" s="34" t="inlineStr">
        <x:is>
          <x:t xml:space="preserve">Quem se exaltar será humilhado</x:t>
        </x:is>
      </x:c>
      <x:c r="C187" s="34" t="inlineStr">
        <x:is>
          <x:t xml:space="preserve">22. C</x:t>
        </x:is>
      </x:c>
      <x:c r="D187" s="33" t="inlineStr">
        <x:is>
          <x:t xml:space="preserve">Sl 130</x:t>
        </x:is>
      </x:c>
      <x:c r="E187" s="33" t="inlineStr">
        <x:is>
          <x:t xml:space="preserve">Mt 23,12</x:t>
        </x:is>
      </x:c>
      <x:c r="F187" s="33" t="n"/>
      <x:c r="G187" s="33" t="n"/>
      <x:c r="H187" s="34" t="inlineStr">
        <x:is>
          <x:t xml:space="preserve">Pe. Weber</x:t>
        </x:is>
      </x:c>
      <x:c r="I187" s="34" t="inlineStr">
        <x:is>
          <x:t xml:space="preserve">Canto do Evangelho</x:t>
        </x:is>
      </x:c>
      <x:c r="J187" s="35" t="inlineStr">
        <x:is>
          <x:t xml:space="preserve">abrir partitura</x:t>
        </x:is>
      </x:c>
    </x:row>
    <x:row r="188" s="29" customFormat="1" ht="23.850000381469727" customHeight="1">
      <x:c r="A188" s="41" t="inlineStr">
        <x:is>
          <x:t xml:space="preserve">Lc 14,11</x:t>
        </x:is>
      </x:c>
      <x:c r="B188" s="34" t="inlineStr">
        <x:is>
          <x:t xml:space="preserve">Orgulho e humildade</x:t>
        </x:is>
      </x:c>
      <x:c r="C188" s="34" t="n"/>
      <x:c r="D188" s="33" t="n"/>
      <x:c r="E188" s="33" t="n"/>
      <x:c r="F188" s="33" t="n"/>
      <x:c r="G188" s="33" t="n"/>
      <x:c r="H188" s="34" t="inlineStr">
        <x:is>
          <x:t xml:space="preserve">Pe. Weber (volumes) · vol. 2</x:t>
        </x:is>
      </x:c>
      <x:c r="I188" s="34" t="inlineStr">
        <x:is>
          <x:t xml:space="preserve">Canto dos volumes</x:t>
        </x:is>
      </x:c>
      <x:c r="J188" s="35" t="inlineStr">
        <x:is>
          <x:t xml:space="preserve">abrir partitura</x:t>
        </x:is>
      </x:c>
    </x:row>
    <x:row r="189" s="29" customFormat="1" ht="15" customHeight="1">
      <x:c r="A189" s="42" t="inlineStr">
        <x:is>
          <x:t xml:space="preserve">Lc 14,13-14</x:t>
        </x:is>
      </x:c>
      <x:c r="B189" s="37" t="inlineStr">
        <x:is>
          <x:t xml:space="preserve">Convida à tua mesa os pobres, e serás recompensado</x:t>
        </x:is>
      </x:c>
      <x:c r="C189" s="37" t="inlineStr">
        <x:is>
          <x:t xml:space="preserve">22. C</x:t>
        </x:is>
      </x:c>
      <x:c r="D189" s="36" t="inlineStr">
        <x:is>
          <x:t xml:space="preserve">Sl 22</x:t>
        </x:is>
      </x:c>
      <x:c r="E189" s="36" t="n"/>
      <x:c r="F189" s="36" t="n"/>
      <x:c r="G189" s="36" t="n"/>
      <x:c r="H189" s="37" t="inlineStr">
        <x:is>
          <x:t xml:space="preserve">Abadia da Ressurreição</x:t>
        </x:is>
      </x:c>
      <x:c r="I189" s="37" t="inlineStr">
        <x:is>
          <x:t xml:space="preserve">Antífona das oferendas</x:t>
        </x:is>
      </x:c>
      <x:c r="J189" s="38" t="inlineStr">
        <x:is>
          <x:t xml:space="preserve">abrir partitura</x:t>
        </x:is>
      </x:c>
    </x:row>
    <x:row r="190" s="29" customFormat="1" ht="23.850000381469727" customHeight="1">
      <x:c r="A190" s="41" t="inlineStr">
        <x:is>
          <x:t xml:space="preserve">Lc 14,16-17</x:t>
        </x:is>
      </x:c>
      <x:c r="B190" s="34" t="inlineStr">
        <x:is>
          <x:t xml:space="preserve">Um homem deu uma grande ceia e a muitos convidou</x:t>
        </x:is>
      </x:c>
      <x:c r="C190" s="34" t="inlineStr">
        <x:is>
          <x:t xml:space="preserve">28. A</x:t>
        </x:is>
      </x:c>
      <x:c r="D190" s="33" t="inlineStr">
        <x:is>
          <x:t xml:space="preserve">Is 66 (AT 39)</x:t>
        </x:is>
      </x:c>
      <x:c r="E190" s="33" t="inlineStr">
        <x:is>
          <x:t xml:space="preserve">Mt 22,2-4</x:t>
        </x:is>
      </x:c>
      <x:c r="F190" s="33" t="n"/>
      <x:c r="G190" s="33" t="n"/>
      <x:c r="H190" s="34" t="inlineStr">
        <x:is>
          <x:t xml:space="preserve">Abadia da Ressurreição</x:t>
        </x:is>
      </x:c>
      <x:c r="I190" s="34" t="inlineStr">
        <x:is>
          <x:t xml:space="preserve">Antífona das oferendas</x:t>
        </x:is>
      </x:c>
      <x:c r="J190" s="35" t="inlineStr">
        <x:is>
          <x:t xml:space="preserve">abrir partitura</x:t>
        </x:is>
      </x:c>
    </x:row>
    <x:row r="191" s="29" customFormat="1" ht="15" customHeight="1">
      <x:c r="A191" s="42" t="inlineStr">
        <x:is>
          <x:t xml:space="preserve">Lc 14,27</x:t>
        </x:is>
      </x:c>
      <x:c r="B191" s="37" t="inlineStr">
        <x:is>
          <x:t xml:space="preserve">Quem não carrega a sua cruz não pode ser meu discípulo</x:t>
        </x:is>
      </x:c>
      <x:c r="C191" s="37" t="inlineStr">
        <x:is>
          <x:t xml:space="preserve">23. C</x:t>
        </x:is>
      </x:c>
      <x:c r="D191" s="36" t="inlineStr">
        <x:is>
          <x:t xml:space="preserve">Sl 110</x:t>
        </x:is>
      </x:c>
      <x:c r="E191" s="36" t="inlineStr">
        <x:is>
          <x:t xml:space="preserve">Mt 10,38</x:t>
        </x:is>
      </x:c>
      <x:c r="F191" s="36" t="n"/>
      <x:c r="G191" s="36" t="n"/>
      <x:c r="H191" s="37" t="inlineStr">
        <x:is>
          <x:t xml:space="preserve">Abadia da Ressurreição</x:t>
        </x:is>
      </x:c>
      <x:c r="I191" s="37" t="inlineStr">
        <x:is>
          <x:t xml:space="preserve">Antífona das oferendas</x:t>
        </x:is>
      </x:c>
      <x:c r="J191" s="38" t="inlineStr">
        <x:is>
          <x:t xml:space="preserve">abrir partitura</x:t>
        </x:is>
      </x:c>
    </x:row>
    <x:row r="192" s="29" customFormat="1" ht="23.850000381469727" customHeight="1">
      <x:c r="A192" s="41" t="inlineStr">
        <x:is>
          <x:t xml:space="preserve">Lc 14,33</x:t>
        </x:is>
      </x:c>
      <x:c r="B192" s="34" t="inlineStr">
        <x:is>
          <x:t xml:space="preserve">Quem não renunciar</x:t>
        </x:is>
      </x:c>
      <x:c r="C192" s="34" t="inlineStr">
        <x:is>
          <x:t xml:space="preserve">23. C</x:t>
        </x:is>
      </x:c>
      <x:c r="D192" s="33" t="inlineStr">
        <x:is>
          <x:t xml:space="preserve">Sl 120</x:t>
        </x:is>
      </x:c>
      <x:c r="E192" s="33" t="n"/>
      <x:c r="F192" s="33" t="n"/>
      <x:c r="G192" s="33" t="n"/>
      <x:c r="H192" s="34" t="inlineStr">
        <x:is>
          <x:t xml:space="preserve">Pe. Weber</x:t>
        </x:is>
      </x:c>
      <x:c r="I192" s="34" t="inlineStr">
        <x:is>
          <x:t xml:space="preserve">Canto do Evangelho</x:t>
        </x:is>
      </x:c>
      <x:c r="J192" s="35" t="inlineStr">
        <x:is>
          <x:t xml:space="preserve">abrir partitura</x:t>
        </x:is>
      </x:c>
    </x:row>
    <x:row r="193" s="29" customFormat="1" ht="15" customHeight="1">
      <x:c r="A193" s="42" t="inlineStr">
        <x:is>
          <x:t xml:space="preserve">Lc 14,34</x:t>
        </x:is>
      </x:c>
      <x:c r="B193" s="37" t="inlineStr">
        <x:is>
          <x:t xml:space="preserve">Jesus nos disse: "sois o sal da terra"</x:t>
        </x:is>
      </x:c>
      <x:c r="C193" s="37" t="inlineStr">
        <x:is>
          <x:t xml:space="preserve">5. A</x:t>
        </x:is>
      </x:c>
      <x:c r="D193" s="36" t="inlineStr">
        <x:is>
          <x:t xml:space="preserve">Sl 111</x:t>
        </x:is>
      </x:c>
      <x:c r="E193" s="36" t="inlineStr">
        <x:is>
          <x:t xml:space="preserve">Mt 5,13</x:t>
        </x:is>
      </x:c>
      <x:c r="F193" s="36" t="inlineStr">
        <x:is>
          <x:t xml:space="preserve">Mc 9,49</x:t>
        </x:is>
      </x:c>
      <x:c r="G193" s="36" t="n"/>
      <x:c r="H193" s="37" t="inlineStr">
        <x:is>
          <x:t xml:space="preserve">Pe. Weber</x:t>
        </x:is>
      </x:c>
      <x:c r="I193" s="37" t="inlineStr">
        <x:is>
          <x:t xml:space="preserve">Canto do Evangelho</x:t>
        </x:is>
      </x:c>
      <x:c r="J193" s="38" t="inlineStr">
        <x:is>
          <x:t xml:space="preserve">abrir partitura</x:t>
        </x:is>
      </x:c>
    </x:row>
    <x:row r="194" s="29" customFormat="1" ht="15" customHeight="1">
      <x:c r="A194" s="41" t="inlineStr">
        <x:is>
          <x:t xml:space="preserve">Lc 15,10</x:t>
        </x:is>
      </x:c>
      <x:c r="B194" s="34" t="inlineStr">
        <x:is>
          <x:t xml:space="preserve">Haverá alegria entre os anjos de Deus por um só pecador que se converte</x:t>
        </x:is>
      </x:c>
      <x:c r="C194" s="34" t="inlineStr">
        <x:is>
          <x:t xml:space="preserve">24. C</x:t>
        </x:is>
      </x:c>
      <x:c r="D194" s="33" t="inlineStr">
        <x:is>
          <x:t xml:space="preserve">Sl 31</x:t>
        </x:is>
      </x:c>
      <x:c r="E194" s="33" t="n"/>
      <x:c r="F194" s="33" t="n"/>
      <x:c r="G194" s="33" t="n"/>
      <x:c r="H194" s="34" t="inlineStr">
        <x:is>
          <x:t xml:space="preserve">Abadia da Ressurreição</x:t>
        </x:is>
      </x:c>
      <x:c r="I194" s="34" t="inlineStr">
        <x:is>
          <x:t xml:space="preserve">Antífona das oferendas</x:t>
        </x:is>
      </x:c>
      <x:c r="J194" s="35" t="inlineStr">
        <x:is>
          <x:t xml:space="preserve">abrir partitura</x:t>
        </x:is>
      </x:c>
    </x:row>
    <x:row r="195" s="29" customFormat="1" ht="23.850000381469727" customHeight="1">
      <x:c r="A195" s="42" t="inlineStr">
        <x:is>
          <x:t xml:space="preserve">Lc 15,11-32</x:t>
        </x:is>
      </x:c>
      <x:c r="B195" s="37" t="inlineStr">
        <x:is>
          <x:t xml:space="preserve">Feliz o homem absolvido</x:t>
        </x:is>
      </x:c>
      <x:c r="C195" s="37" t="inlineStr">
        <x:is>
          <x:t xml:space="preserve">Comunhão | 4º Domingo da Quaresma</x:t>
        </x:is>
      </x:c>
      <x:c r="D195" s="36" t="inlineStr">
        <x:is>
          <x:t xml:space="preserve">Sl 31</x:t>
        </x:is>
      </x:c>
      <x:c r="E195" s="36" t="n"/>
      <x:c r="F195" s="36" t="n"/>
      <x:c r="G195" s="36" t="n"/>
      <x:c r="H195" s="37" t="inlineStr">
        <x:is>
          <x:t xml:space="preserve">Pe. Weber (volumes) · vol. 14</x:t>
        </x:is>
      </x:c>
      <x:c r="I195" s="37" t="inlineStr">
        <x:is>
          <x:t xml:space="preserve">Canto dos volumes</x:t>
        </x:is>
      </x:c>
      <x:c r="J195" s="38" t="inlineStr">
        <x:is>
          <x:t xml:space="preserve">abrir partitura</x:t>
        </x:is>
      </x:c>
    </x:row>
    <x:row r="196" s="29" customFormat="1" ht="15" customHeight="1">
      <x:c r="A196" s="41" t="inlineStr">
        <x:is>
          <x:t xml:space="preserve">Lc 15,11-32</x:t>
        </x:is>
      </x:c>
      <x:c r="B196" s="34" t="inlineStr">
        <x:is>
          <x:t xml:space="preserve">Sabe quanto custa</x:t>
        </x:is>
      </x:c>
      <x:c r="C196" s="34" t="inlineStr">
        <x:is>
          <x:t xml:space="preserve">Entrada</x:t>
        </x:is>
      </x:c>
      <x:c r="D196" s="33" t="n"/>
      <x:c r="E196" s="33" t="n"/>
      <x:c r="F196" s="33" t="n"/>
      <x:c r="G196" s="33" t="n"/>
      <x:c r="H196" s="34" t="inlineStr">
        <x:is>
          <x:t xml:space="preserve">Pe. Weber (volumes) · vol. 19</x:t>
        </x:is>
      </x:c>
      <x:c r="I196" s="34" t="inlineStr">
        <x:is>
          <x:t xml:space="preserve">Canto dos volumes</x:t>
        </x:is>
      </x:c>
      <x:c r="J196" s="35" t="inlineStr">
        <x:is>
          <x:t xml:space="preserve">abrir partitura</x:t>
        </x:is>
      </x:c>
    </x:row>
    <x:row r="197" s="29" customFormat="1" ht="23.850000381469727" customHeight="1">
      <x:c r="A197" s="42" t="inlineStr">
        <x:is>
          <x:t xml:space="preserve">Lc 15,18-19</x:t>
        </x:is>
      </x:c>
      <x:c r="B197" s="37" t="inlineStr">
        <x:is>
          <x:t xml:space="preserve">Aclamação a Cristo, Palavra de Deus</x:t>
        </x:is>
      </x:c>
      <x:c r="C197" s="37" t="inlineStr">
        <x:is>
          <x:t xml:space="preserve">Quaresma</x:t>
        </x:is>
      </x:c>
      <x:c r="D197" s="36" t="n"/>
      <x:c r="E197" s="36" t="inlineStr">
        <x:is>
          <x:t xml:space="preserve">Mt 4,4; 17,5</x:t>
        </x:is>
      </x:c>
      <x:c r="F197" s="36" t="n"/>
      <x:c r="G197" s="36" t="inlineStr">
        <x:is>
          <x:t xml:space="preserve">Jo 4,15; 11,25</x:t>
        </x:is>
      </x:c>
      <x:c r="H197" s="37" t="inlineStr">
        <x:is>
          <x:t xml:space="preserve">Pe. Weber (volumes) · vol. 5</x:t>
        </x:is>
      </x:c>
      <x:c r="I197" s="37" t="inlineStr">
        <x:is>
          <x:t xml:space="preserve">Canto dos volumes</x:t>
        </x:is>
      </x:c>
      <x:c r="J197" s="38" t="inlineStr">
        <x:is>
          <x:t xml:space="preserve">abrir partitura</x:t>
        </x:is>
      </x:c>
    </x:row>
    <x:row r="198" s="29" customFormat="1" ht="23.850000381469727" customHeight="1">
      <x:c r="A198" s="41" t="inlineStr">
        <x:is>
          <x:t xml:space="preserve">Lc 15,18-19</x:t>
        </x:is>
      </x:c>
      <x:c r="B198" s="34" t="inlineStr">
        <x:is>
          <x:t xml:space="preserve">4º Domingo da Quaresma, Ano C</x:t>
        </x:is>
      </x:c>
      <x:c r="C198" s="34" t="inlineStr">
        <x:is>
          <x:t xml:space="preserve">4º Domingo da Quaresma, Ano C</x:t>
        </x:is>
      </x:c>
      <x:c r="D198" s="33" t="inlineStr">
        <x:is>
          <x:t xml:space="preserve">Sl 50</x:t>
        </x:is>
      </x:c>
      <x:c r="E198" s="33" t="n"/>
      <x:c r="F198" s="33" t="n"/>
      <x:c r="G198" s="33" t="n"/>
      <x:c r="H198" s="34" t="inlineStr">
        <x:is>
          <x:t xml:space="preserve">Pe. Weber (volumes) · vol. 11</x:t>
        </x:is>
      </x:c>
      <x:c r="I198" s="34" t="inlineStr">
        <x:is>
          <x:t xml:space="preserve">Canto dos volumes</x:t>
        </x:is>
      </x:c>
      <x:c r="J198" s="35" t="inlineStr">
        <x:is>
          <x:t xml:space="preserve">abrir partitura</x:t>
        </x:is>
      </x:c>
    </x:row>
    <x:row r="199" s="29" customFormat="1" ht="15" customHeight="1">
      <x:c r="A199" s="42" t="inlineStr">
        <x:is>
          <x:t xml:space="preserve">Lc 15,18-20</x:t>
        </x:is>
      </x:c>
      <x:c r="B199" s="37" t="inlineStr">
        <x:is>
          <x:t xml:space="preserve">Eu vou levantar-me e voltar</x:t>
        </x:is>
      </x:c>
      <x:c r="C199" s="37" t="inlineStr">
        <x:is>
          <x:t xml:space="preserve">4º Domingo da Quaresma | 24º DTC | "O Filho pródigo"</x:t>
        </x:is>
      </x:c>
      <x:c r="D199" s="36" t="inlineStr">
        <x:is>
          <x:t xml:space="preserve">Sl 50</x:t>
        </x:is>
      </x:c>
      <x:c r="E199" s="36" t="n"/>
      <x:c r="F199" s="36" t="n"/>
      <x:c r="G199" s="36" t="n"/>
      <x:c r="H199" s="37" t="inlineStr">
        <x:is>
          <x:t xml:space="preserve">Pe. Weber (volumes) · vol. 14</x:t>
        </x:is>
      </x:c>
      <x:c r="I199" s="37" t="inlineStr">
        <x:is>
          <x:t xml:space="preserve">Canto dos volumes</x:t>
        </x:is>
      </x:c>
      <x:c r="J199" s="38" t="inlineStr">
        <x:is>
          <x:t xml:space="preserve">abrir partitura</x:t>
        </x:is>
      </x:c>
    </x:row>
    <x:row r="200" s="29" customFormat="1" ht="15" customHeight="1">
      <x:c r="A200" s="41" t="inlineStr">
        <x:is>
          <x:t xml:space="preserve">Lc 15,22-24</x:t>
        </x:is>
      </x:c>
      <x:c r="B200" s="34" t="inlineStr">
        <x:is>
          <x:t xml:space="preserve">Feliz o homem</x:t>
        </x:is>
      </x:c>
      <x:c r="C200" s="34" t="inlineStr">
        <x:is>
          <x:t xml:space="preserve">Penitencial para comunhão</x:t>
        </x:is>
      </x:c>
      <x:c r="D200" s="33" t="inlineStr">
        <x:is>
          <x:t xml:space="preserve">Sl 31</x:t>
        </x:is>
      </x:c>
      <x:c r="E200" s="33" t="n"/>
      <x:c r="F200" s="33" t="n"/>
      <x:c r="G200" s="33" t="n"/>
      <x:c r="H200" s="34" t="inlineStr">
        <x:is>
          <x:t xml:space="preserve">Pe. Weber (volumes) · vol. 1</x:t>
        </x:is>
      </x:c>
      <x:c r="I200" s="34" t="inlineStr">
        <x:is>
          <x:t xml:space="preserve">Canto dos volumes</x:t>
        </x:is>
      </x:c>
      <x:c r="J200" s="35" t="inlineStr">
        <x:is>
          <x:t xml:space="preserve">abrir partitura</x:t>
        </x:is>
      </x:c>
    </x:row>
    <x:row r="201" s="29" customFormat="1" ht="23.850000381469727" customHeight="1">
      <x:c r="A201" s="42" t="inlineStr">
        <x:is>
          <x:t xml:space="preserve">Lc 15,31-32</x:t>
        </x:is>
      </x:c>
      <x:c r="B201" s="37" t="inlineStr">
        <x:is>
          <x:t xml:space="preserve">O filho que não perdoa o seu irmão, e é ciumento</x:t>
        </x:is>
      </x:c>
      <x:c r="C201" s="37" t="n"/>
      <x:c r="D201" s="36" t="inlineStr">
        <x:is>
          <x:t xml:space="preserve">Sl 129</x:t>
        </x:is>
      </x:c>
      <x:c r="E201" s="36" t="n"/>
      <x:c r="F201" s="36" t="n"/>
      <x:c r="G201" s="36" t="n"/>
      <x:c r="H201" s="37" t="inlineStr">
        <x:is>
          <x:t xml:space="preserve">Pe. Weber (volumes) · vol. 11</x:t>
        </x:is>
      </x:c>
      <x:c r="I201" s="37" t="inlineStr">
        <x:is>
          <x:t xml:space="preserve">Canto dos volumes</x:t>
        </x:is>
      </x:c>
      <x:c r="J201" s="38" t="inlineStr">
        <x:is>
          <x:t xml:space="preserve">abrir partitura</x:t>
        </x:is>
      </x:c>
    </x:row>
    <x:row r="202" s="29" customFormat="1" ht="15" customHeight="1">
      <x:c r="A202" s="41" t="inlineStr">
        <x:is>
          <x:t xml:space="preserve">Lc 15,31-32</x:t>
        </x:is>
      </x:c>
      <x:c r="B202" s="34" t="inlineStr">
        <x:is>
          <x:t xml:space="preserve">Meu filho, tu sempre estás comigo</x:t>
        </x:is>
      </x:c>
      <x:c r="C202" s="34" t="inlineStr">
        <x:is>
          <x:t xml:space="preserve">4º Domingo da Quaresma e 24º DTC | O filho intolerante</x:t>
        </x:is>
      </x:c>
      <x:c r="D202" s="33" t="inlineStr">
        <x:is>
          <x:t xml:space="preserve">Sl 129</x:t>
        </x:is>
      </x:c>
      <x:c r="E202" s="33" t="n"/>
      <x:c r="F202" s="33" t="n"/>
      <x:c r="G202" s="33" t="n"/>
      <x:c r="H202" s="34" t="inlineStr">
        <x:is>
          <x:t xml:space="preserve">Pe. Weber (volumes) · vol. 14</x:t>
        </x:is>
      </x:c>
      <x:c r="I202" s="34" t="inlineStr">
        <x:is>
          <x:t xml:space="preserve">Canto dos volumes</x:t>
        </x:is>
      </x:c>
      <x:c r="J202" s="35" t="inlineStr">
        <x:is>
          <x:t xml:space="preserve">abrir partitura</x:t>
        </x:is>
      </x:c>
    </x:row>
    <x:row r="203" s="29" customFormat="1" ht="23.850000381469727" customHeight="1">
      <x:c r="A203" s="41" t="inlineStr">
        <x:is>
          <x:t xml:space="preserve">Lc 15,31-32</x:t>
        </x:is>
      </x:c>
      <x:c r="B203" s="34" t="inlineStr">
        <x:is>
          <x:t xml:space="preserve">O Pai misericordioso</x:t>
        </x:is>
      </x:c>
      <x:c r="C203" s="34" t="n"/>
      <x:c r="D203" s="33" t="n"/>
      <x:c r="E203" s="33" t="n"/>
      <x:c r="F203" s="33" t="n"/>
      <x:c r="G203" s="33" t="n"/>
      <x:c r="H203" s="34" t="inlineStr">
        <x:is>
          <x:t xml:space="preserve">Pe. Weber (volumes) · vol. 26</x:t>
        </x:is>
      </x:c>
      <x:c r="I203" s="34" t="inlineStr">
        <x:is>
          <x:t xml:space="preserve">Canto dos volumes</x:t>
        </x:is>
      </x:c>
      <x:c r="J203" s="35" t="inlineStr">
        <x:is>
          <x:t xml:space="preserve">abrir partitura</x:t>
        </x:is>
      </x:c>
    </x:row>
    <x:row r="204" s="29" customFormat="1" ht="23.850000381469727" customHeight="1">
      <x:c r="A204" s="42" t="inlineStr">
        <x:is>
          <x:t xml:space="preserve">Lc 15,32</x:t>
        </x:is>
      </x:c>
      <x:c r="B204" s="37" t="inlineStr">
        <x:is>
          <x:t xml:space="preserve">É necessário festejar</x:t>
        </x:is>
      </x:c>
      <x:c r="C204" s="37" t="inlineStr">
        <x:is>
          <x:t xml:space="preserve">24. C</x:t>
        </x:is>
      </x:c>
      <x:c r="D204" s="36" t="inlineStr">
        <x:is>
          <x:t xml:space="preserve">Sl 33</x:t>
        </x:is>
      </x:c>
      <x:c r="E204" s="36" t="n"/>
      <x:c r="F204" s="36" t="n"/>
      <x:c r="G204" s="36" t="n"/>
      <x:c r="H204" s="37" t="inlineStr">
        <x:is>
          <x:t xml:space="preserve">Pe. Weber</x:t>
        </x:is>
      </x:c>
      <x:c r="I204" s="37" t="inlineStr">
        <x:is>
          <x:t xml:space="preserve">Canto do Evangelho</x:t>
        </x:is>
      </x:c>
      <x:c r="J204" s="38" t="inlineStr">
        <x:is>
          <x:t xml:space="preserve">abrir partitura</x:t>
        </x:is>
      </x:c>
    </x:row>
    <x:row r="205" s="29" customFormat="1" ht="15" customHeight="1">
      <x:c r="A205" s="41" t="inlineStr">
        <x:is>
          <x:t xml:space="preserve">Lc 15,32</x:t>
        </x:is>
      </x:c>
      <x:c r="B205" s="34" t="inlineStr">
        <x:is>
          <x:t xml:space="preserve">É necessário festejar</x:t>
        </x:is>
      </x:c>
      <x:c r="C205" s="34" t="inlineStr">
        <x:is>
          <x:t xml:space="preserve">4 Quar C</x:t>
        </x:is>
      </x:c>
      <x:c r="D205" s="33" t="inlineStr">
        <x:is>
          <x:t xml:space="preserve">Sl 70</x:t>
        </x:is>
      </x:c>
      <x:c r="E205" s="33" t="n"/>
      <x:c r="F205" s="33" t="n"/>
      <x:c r="G205" s="33" t="n"/>
      <x:c r="H205" s="34" t="inlineStr">
        <x:is>
          <x:t xml:space="preserve">Pe. Weber</x:t>
        </x:is>
      </x:c>
      <x:c r="I205" s="34" t="inlineStr">
        <x:is>
          <x:t xml:space="preserve">Canto do Evangelho</x:t>
        </x:is>
      </x:c>
      <x:c r="J205" s="35" t="inlineStr">
        <x:is>
          <x:t xml:space="preserve">abrir partitura</x:t>
        </x:is>
      </x:c>
    </x:row>
    <x:row r="206" s="29" customFormat="1" ht="23.850000381469727" customHeight="1">
      <x:c r="A206" s="42" t="inlineStr">
        <x:is>
          <x:t xml:space="preserve">Lc 15,32</x:t>
        </x:is>
      </x:c>
      <x:c r="B206" s="37" t="inlineStr">
        <x:is>
          <x:t xml:space="preserve">É preciso festejar e alegrar-nos</x:t>
        </x:is>
      </x:c>
      <x:c r="C206" s="37" t="inlineStr">
        <x:is>
          <x:t xml:space="preserve">4 Quar C</x:t>
        </x:is>
      </x:c>
      <x:c r="D206" s="36" t="inlineStr">
        <x:is>
          <x:t xml:space="preserve">Sl 102</x:t>
        </x:is>
      </x:c>
      <x:c r="E206" s="36" t="n"/>
      <x:c r="F206" s="36" t="n"/>
      <x:c r="G206" s="36" t="n"/>
      <x:c r="H206" s="37" t="inlineStr">
        <x:is>
          <x:t xml:space="preserve">Abadia da Ressurreição</x:t>
        </x:is>
      </x:c>
      <x:c r="I206" s="37" t="inlineStr">
        <x:is>
          <x:t xml:space="preserve">Antífona de comunhão</x:t>
        </x:is>
      </x:c>
      <x:c r="J206" s="38" t="inlineStr">
        <x:is>
          <x:t xml:space="preserve">abrir partitura</x:t>
        </x:is>
      </x:c>
    </x:row>
    <x:row r="207" s="29" customFormat="1" ht="23.850000381469727" customHeight="1">
      <x:c r="A207" s="41" t="inlineStr">
        <x:is>
          <x:t xml:space="preserve">Lc 15,32</x:t>
        </x:is>
      </x:c>
      <x:c r="B207" s="34" t="inlineStr">
        <x:is>
          <x:t xml:space="preserve">É necessário festejar</x:t>
        </x:is>
      </x:c>
      <x:c r="C207" s="34" t="n"/>
      <x:c r="D207" s="33" t="n"/>
      <x:c r="E207" s="33" t="n"/>
      <x:c r="F207" s="33" t="n"/>
      <x:c r="G207" s="33" t="n"/>
      <x:c r="H207" s="34" t="inlineStr">
        <x:is>
          <x:t xml:space="preserve">Pe. Weber (volumes) · vol. 2</x:t>
        </x:is>
      </x:c>
      <x:c r="I207" s="34" t="inlineStr">
        <x:is>
          <x:t xml:space="preserve">Canto dos volumes</x:t>
        </x:is>
      </x:c>
      <x:c r="J207" s="35" t="inlineStr">
        <x:is>
          <x:t xml:space="preserve">abrir partitura</x:t>
        </x:is>
      </x:c>
    </x:row>
    <x:row r="208" s="29" customFormat="1" ht="15" customHeight="1">
      <x:c r="A208" s="41" t="inlineStr">
        <x:is>
          <x:t xml:space="preserve">Lc 16,10</x:t>
        </x:is>
      </x:c>
      <x:c r="B208" s="34" t="inlineStr">
        <x:is>
          <x:t xml:space="preserve">Quem é fiel no pouco</x:t>
        </x:is>
      </x:c>
      <x:c r="C208" s="34" t="inlineStr">
        <x:is>
          <x:t xml:space="preserve">25. C</x:t>
        </x:is>
      </x:c>
      <x:c r="D208" s="33" t="inlineStr">
        <x:is>
          <x:t xml:space="preserve">Sl 111</x:t>
        </x:is>
      </x:c>
      <x:c r="E208" s="33" t="n"/>
      <x:c r="F208" s="33" t="n"/>
      <x:c r="G208" s="33" t="n"/>
      <x:c r="H208" s="34" t="inlineStr">
        <x:is>
          <x:t xml:space="preserve">Pe. Weber</x:t>
        </x:is>
      </x:c>
      <x:c r="I208" s="34" t="inlineStr">
        <x:is>
          <x:t xml:space="preserve">Canto do Evangelho</x:t>
        </x:is>
      </x:c>
      <x:c r="J208" s="35" t="inlineStr">
        <x:is>
          <x:t xml:space="preserve">abrir partitura</x:t>
        </x:is>
      </x:c>
    </x:row>
    <x:row r="209" s="29" customFormat="1" ht="15" customHeight="1">
      <x:c r="A209" s="41" t="inlineStr">
        <x:is>
          <x:t xml:space="preserve">Lc 16,10</x:t>
        </x:is>
      </x:c>
      <x:c r="B209" s="34" t="inlineStr">
        <x:is>
          <x:t xml:space="preserve">Fidelidade no pouco e no muito</x:t>
        </x:is>
      </x:c>
      <x:c r="C209" s="34" t="n"/>
      <x:c r="D209" s="33" t="n"/>
      <x:c r="E209" s="33" t="n"/>
      <x:c r="F209" s="33" t="n"/>
      <x:c r="G209" s="33" t="n"/>
      <x:c r="H209" s="34" t="inlineStr">
        <x:is>
          <x:t xml:space="preserve">Pe. Weber (volumes) · vol. 2</x:t>
        </x:is>
      </x:c>
      <x:c r="I209" s="34" t="inlineStr">
        <x:is>
          <x:t xml:space="preserve">Canto dos volumes</x:t>
        </x:is>
      </x:c>
      <x:c r="J209" s="35" t="inlineStr">
        <x:is>
          <x:t xml:space="preserve">abrir partitura</x:t>
        </x:is>
      </x:c>
    </x:row>
    <x:row r="210" s="29" customFormat="1" ht="23.850000381469727" customHeight="1">
      <x:c r="A210" s="42" t="inlineStr">
        <x:is>
          <x:t xml:space="preserve">Lc 16,13</x:t>
        </x:is>
      </x:c>
      <x:c r="B210" s="37" t="inlineStr">
        <x:is>
          <x:t xml:space="preserve">Não podeis servir a Deus e ao dinheiro</x:t>
        </x:is>
      </x:c>
      <x:c r="C210" s="37" t="inlineStr">
        <x:is>
          <x:t xml:space="preserve">25. C</x:t>
        </x:is>
      </x:c>
      <x:c r="D210" s="36" t="inlineStr">
        <x:is>
          <x:t xml:space="preserve">Sl 48</x:t>
        </x:is>
      </x:c>
      <x:c r="E210" s="36" t="inlineStr">
        <x:is>
          <x:t xml:space="preserve">Mt 6,24</x:t>
        </x:is>
      </x:c>
      <x:c r="F210" s="36" t="n"/>
      <x:c r="G210" s="36" t="n"/>
      <x:c r="H210" s="37" t="inlineStr">
        <x:is>
          <x:t xml:space="preserve">Abadia da Ressurreição</x:t>
        </x:is>
      </x:c>
      <x:c r="I210" s="37" t="inlineStr">
        <x:is>
          <x:t xml:space="preserve">Antífona das oferendas</x:t>
        </x:is>
      </x:c>
      <x:c r="J210" s="38" t="inlineStr">
        <x:is>
          <x:t xml:space="preserve">abrir partitura</x:t>
        </x:is>
      </x:c>
    </x:row>
    <x:row r="211" s="29" customFormat="1" ht="23.850000381469727" customHeight="1">
      <x:c r="A211" s="41" t="inlineStr">
        <x:is>
          <x:t xml:space="preserve">Lc 16,25</x:t>
        </x:is>
      </x:c>
      <x:c r="B211" s="34" t="inlineStr">
        <x:is>
          <x:t xml:space="preserve">Recorda-te meu filho</x:t>
        </x:is>
      </x:c>
      <x:c r="C211" s="34" t="inlineStr">
        <x:is>
          <x:t xml:space="preserve">26. C</x:t>
        </x:is>
      </x:c>
      <x:c r="D211" s="33" t="inlineStr">
        <x:is>
          <x:t xml:space="preserve">Sl 145</x:t>
        </x:is>
      </x:c>
      <x:c r="E211" s="33" t="n"/>
      <x:c r="F211" s="33" t="n"/>
      <x:c r="G211" s="33" t="n"/>
      <x:c r="H211" s="34" t="inlineStr">
        <x:is>
          <x:t xml:space="preserve">Pe. Weber</x:t>
        </x:is>
      </x:c>
      <x:c r="I211" s="34" t="inlineStr">
        <x:is>
          <x:t xml:space="preserve">Canto do Evangelho</x:t>
        </x:is>
      </x:c>
      <x:c r="J211" s="35" t="inlineStr">
        <x:is>
          <x:t xml:space="preserve">abrir partitura</x:t>
        </x:is>
      </x:c>
    </x:row>
    <x:row r="212" s="29" customFormat="1" ht="23.850000381469727" customHeight="1">
      <x:c r="A212" s="42" t="inlineStr">
        <x:is>
          <x:t xml:space="preserve">Lc 16,31</x:t>
        </x:is>
      </x:c>
      <x:c r="B212" s="37" t="inlineStr">
        <x:is>
          <x:t xml:space="preserve">Se não ouvem a Moisés e aos profetas</x:t>
        </x:is>
      </x:c>
      <x:c r="C212" s="37" t="inlineStr">
        <x:is>
          <x:t xml:space="preserve">26. C</x:t>
        </x:is>
      </x:c>
      <x:c r="D212" s="36" t="inlineStr">
        <x:is>
          <x:t xml:space="preserve">Sl 111</x:t>
        </x:is>
      </x:c>
      <x:c r="E212" s="36" t="n"/>
      <x:c r="F212" s="36" t="n"/>
      <x:c r="G212" s="36" t="n"/>
      <x:c r="H212" s="37" t="inlineStr">
        <x:is>
          <x:t xml:space="preserve">Abadia da Ressurreição</x:t>
        </x:is>
      </x:c>
      <x:c r="I212" s="37" t="inlineStr">
        <x:is>
          <x:t xml:space="preserve">Antífona das oferendas</x:t>
        </x:is>
      </x:c>
      <x:c r="J212" s="38" t="inlineStr">
        <x:is>
          <x:t xml:space="preserve">abrir partitura</x:t>
        </x:is>
      </x:c>
    </x:row>
    <x:row r="213" s="29" customFormat="1" ht="23.850000381469727" customHeight="1">
      <x:c r="A213" s="41" t="inlineStr">
        <x:is>
          <x:t xml:space="preserve">Lc 17,3</x:t>
        </x:is>
      </x:c>
      <x:c r="B213" s="34" t="inlineStr">
        <x:is>
          <x:t xml:space="preserve">Se teu irmão errar e pecar</x:t>
        </x:is>
      </x:c>
      <x:c r="C213" s="34" t="inlineStr">
        <x:is>
          <x:t xml:space="preserve">23. A</x:t>
        </x:is>
      </x:c>
      <x:c r="D213" s="33" t="inlineStr">
        <x:is>
          <x:t xml:space="preserve">Sl 142</x:t>
        </x:is>
      </x:c>
      <x:c r="E213" s="33" t="inlineStr">
        <x:is>
          <x:t xml:space="preserve">Mt 18,15</x:t>
        </x:is>
      </x:c>
      <x:c r="F213" s="33" t="n"/>
      <x:c r="G213" s="33" t="n"/>
      <x:c r="H213" s="34" t="inlineStr">
        <x:is>
          <x:t xml:space="preserve">Pe. Weber</x:t>
        </x:is>
      </x:c>
      <x:c r="I213" s="34" t="inlineStr">
        <x:is>
          <x:t xml:space="preserve">Canto do Evangelho</x:t>
        </x:is>
      </x:c>
      <x:c r="J213" s="35" t="inlineStr">
        <x:is>
          <x:t xml:space="preserve">abrir partitura</x:t>
        </x:is>
      </x:c>
    </x:row>
    <x:row r="214" s="29" customFormat="1" ht="23.850000381469727" customHeight="1">
      <x:c r="A214" s="42" t="inlineStr">
        <x:is>
          <x:t xml:space="preserve">Lc 17,4</x:t>
        </x:is>
      </x:c>
      <x:c r="B214" s="37" t="inlineStr">
        <x:is>
          <x:t xml:space="preserve">Ó Pedro, não te digo sete vezes</x:t>
        </x:is>
      </x:c>
      <x:c r="C214" s="37" t="inlineStr">
        <x:is>
          <x:t xml:space="preserve">24. A</x:t>
        </x:is>
      </x:c>
      <x:c r="D214" s="36" t="inlineStr">
        <x:is>
          <x:t xml:space="preserve">Sl 102</x:t>
        </x:is>
      </x:c>
      <x:c r="E214" s="36" t="inlineStr">
        <x:is>
          <x:t xml:space="preserve">Mt 18,22</x:t>
        </x:is>
      </x:c>
      <x:c r="F214" s="36" t="n"/>
      <x:c r="G214" s="36" t="n"/>
      <x:c r="H214" s="37" t="inlineStr">
        <x:is>
          <x:t xml:space="preserve">Pe. Weber</x:t>
        </x:is>
      </x:c>
      <x:c r="I214" s="37" t="inlineStr">
        <x:is>
          <x:t xml:space="preserve">Canto do Evangelho</x:t>
        </x:is>
      </x:c>
      <x:c r="J214" s="38" t="inlineStr">
        <x:is>
          <x:t xml:space="preserve">abrir partitura</x:t>
        </x:is>
      </x:c>
    </x:row>
    <x:row r="215" s="29" customFormat="1" ht="15" customHeight="1">
      <x:c r="A215" s="41" t="inlineStr">
        <x:is>
          <x:t xml:space="preserve">Lc 17,4</x:t>
        </x:is>
      </x:c>
      <x:c r="B215" s="34" t="inlineStr">
        <x:is>
          <x:t xml:space="preserve">Respondeu Jesus a Pedro: deves perdoar setenta vezes sete</x:t>
        </x:is>
      </x:c>
      <x:c r="C215" s="34" t="inlineStr">
        <x:is>
          <x:t xml:space="preserve">24. A</x:t>
        </x:is>
      </x:c>
      <x:c r="D215" s="33" t="inlineStr">
        <x:is>
          <x:t xml:space="preserve">Sl 31</x:t>
        </x:is>
      </x:c>
      <x:c r="E215" s="33" t="inlineStr">
        <x:is>
          <x:t xml:space="preserve">Mt 18,22</x:t>
        </x:is>
      </x:c>
      <x:c r="F215" s="33" t="n"/>
      <x:c r="G215" s="33" t="n"/>
      <x:c r="H215" s="34" t="inlineStr">
        <x:is>
          <x:t xml:space="preserve">Abadia da Ressurreição</x:t>
        </x:is>
      </x:c>
      <x:c r="I215" s="34" t="inlineStr">
        <x:is>
          <x:t xml:space="preserve">Antífona das oferendas</x:t>
        </x:is>
      </x:c>
      <x:c r="J215" s="35" t="inlineStr">
        <x:is>
          <x:t xml:space="preserve">abrir partitura</x:t>
        </x:is>
      </x:c>
    </x:row>
    <x:row r="216" s="29" customFormat="1" ht="23.850000381469727" customHeight="1">
      <x:c r="A216" s="42" t="inlineStr">
        <x:is>
          <x:t xml:space="preserve">Lc 17,5</x:t>
        </x:is>
      </x:c>
      <x:c r="B216" s="37" t="inlineStr">
        <x:is>
          <x:t xml:space="preserve">Os Apóstolos disseram a Jesus</x:t>
        </x:is>
      </x:c>
      <x:c r="C216" s="37" t="inlineStr">
        <x:is>
          <x:t xml:space="preserve">27. C</x:t>
        </x:is>
      </x:c>
      <x:c r="D216" s="36" t="inlineStr">
        <x:is>
          <x:t xml:space="preserve">Sl 115</x:t>
        </x:is>
      </x:c>
      <x:c r="E216" s="36" t="n"/>
      <x:c r="F216" s="36" t="n"/>
      <x:c r="G216" s="36" t="n"/>
      <x:c r="H216" s="37" t="inlineStr">
        <x:is>
          <x:t xml:space="preserve">Pe. Weber</x:t>
        </x:is>
      </x:c>
      <x:c r="I216" s="37" t="inlineStr">
        <x:is>
          <x:t xml:space="preserve">Canto do Evangelho</x:t>
        </x:is>
      </x:c>
      <x:c r="J216" s="38" t="inlineStr">
        <x:is>
          <x:t xml:space="preserve">abrir partitura</x:t>
        </x:is>
      </x:c>
    </x:row>
    <x:row r="217" s="29" customFormat="1" ht="15" customHeight="1">
      <x:c r="A217" s="41" t="inlineStr">
        <x:is>
          <x:t xml:space="preserve">Lc 17,10</x:t>
        </x:is>
      </x:c>
      <x:c r="B217" s="34" t="inlineStr">
        <x:is>
          <x:t xml:space="preserve">Dizei: somos servos inúteis, só cumprimos nosso dever</x:t>
        </x:is>
      </x:c>
      <x:c r="C217" s="34" t="inlineStr">
        <x:is>
          <x:t xml:space="preserve">27. C</x:t>
        </x:is>
      </x:c>
      <x:c r="D217" s="33" t="inlineStr">
        <x:is>
          <x:t xml:space="preserve">Sl 145</x:t>
        </x:is>
      </x:c>
      <x:c r="E217" s="33" t="n"/>
      <x:c r="F217" s="33" t="n"/>
      <x:c r="G217" s="33" t="n"/>
      <x:c r="H217" s="34" t="inlineStr">
        <x:is>
          <x:t xml:space="preserve">Abadia da Ressurreição</x:t>
        </x:is>
      </x:c>
      <x:c r="I217" s="34" t="inlineStr">
        <x:is>
          <x:t xml:space="preserve">Antífona das oferendas</x:t>
        </x:is>
      </x:c>
      <x:c r="J217" s="35" t="inlineStr">
        <x:is>
          <x:t xml:space="preserve">abrir partitura</x:t>
        </x:is>
      </x:c>
    </x:row>
    <x:row r="218" s="29" customFormat="1" ht="23.850000381469727" customHeight="1">
      <x:c r="A218" s="42" t="inlineStr">
        <x:is>
          <x:t xml:space="preserve">Lc 17,15</x:t>
        </x:is>
      </x:c>
      <x:c r="B218" s="37" t="inlineStr">
        <x:is>
          <x:t xml:space="preserve">Um deles, ao ver-se curado, voltou dando graças a Deus</x:t>
        </x:is>
      </x:c>
      <x:c r="C218" s="37" t="inlineStr">
        <x:is>
          <x:t xml:space="preserve">28. C</x:t>
        </x:is>
      </x:c>
      <x:c r="D218" s="36" t="inlineStr">
        <x:is>
          <x:t xml:space="preserve">Sl 40</x:t>
        </x:is>
      </x:c>
      <x:c r="E218" s="36" t="n"/>
      <x:c r="F218" s="36" t="n"/>
      <x:c r="G218" s="36" t="n"/>
      <x:c r="H218" s="37" t="inlineStr">
        <x:is>
          <x:t xml:space="preserve">Abadia da Ressurreição</x:t>
        </x:is>
      </x:c>
      <x:c r="I218" s="37" t="inlineStr">
        <x:is>
          <x:t xml:space="preserve">Antífona das oferendas</x:t>
        </x:is>
      </x:c>
      <x:c r="J218" s="38" t="inlineStr">
        <x:is>
          <x:t xml:space="preserve">abrir partitura</x:t>
        </x:is>
      </x:c>
    </x:row>
    <x:row r="219" s="29" customFormat="1" ht="23.850000381469727" customHeight="1">
      <x:c r="A219" s="41" t="inlineStr">
        <x:is>
          <x:t xml:space="preserve">Lc 17,18</x:t>
        </x:is>
      </x:c>
      <x:c r="B219" s="34" t="inlineStr">
        <x:is>
          <x:t xml:space="preserve">Não houve quem voltasse</x:t>
        </x:is>
      </x:c>
      <x:c r="C219" s="34" t="inlineStr">
        <x:is>
          <x:t xml:space="preserve">28. C</x:t>
        </x:is>
      </x:c>
      <x:c r="D219" s="33" t="inlineStr">
        <x:is>
          <x:t xml:space="preserve">Sl 91</x:t>
        </x:is>
      </x:c>
      <x:c r="E219" s="33" t="n"/>
      <x:c r="F219" s="33" t="n"/>
      <x:c r="G219" s="33" t="n"/>
      <x:c r="H219" s="34" t="inlineStr">
        <x:is>
          <x:t xml:space="preserve">Pe. Weber</x:t>
        </x:is>
      </x:c>
      <x:c r="I219" s="34" t="inlineStr">
        <x:is>
          <x:t xml:space="preserve">Canto do Evangelho</x:t>
        </x:is>
      </x:c>
      <x:c r="J219" s="35" t="inlineStr">
        <x:is>
          <x:t xml:space="preserve">abrir partitura</x:t>
        </x:is>
      </x:c>
    </x:row>
    <x:row r="220" s="29" customFormat="1" ht="15" customHeight="1">
      <x:c r="A220" s="42" t="inlineStr">
        <x:is>
          <x:t xml:space="preserve">Lc 18,1</x:t>
        </x:is>
      </x:c>
      <x:c r="B220" s="37" t="inlineStr">
        <x:is>
          <x:t xml:space="preserve">Jesus disse, então, aos seus seguidores</x:t>
        </x:is>
      </x:c>
      <x:c r="C220" s="37" t="inlineStr">
        <x:is>
          <x:t xml:space="preserve">29. C</x:t>
        </x:is>
      </x:c>
      <x:c r="D220" s="36" t="inlineStr">
        <x:is>
          <x:t xml:space="preserve">Sl 91</x:t>
        </x:is>
      </x:c>
      <x:c r="E220" s="36" t="n"/>
      <x:c r="F220" s="36" t="n"/>
      <x:c r="G220" s="36" t="n"/>
      <x:c r="H220" s="37" t="inlineStr">
        <x:is>
          <x:t xml:space="preserve">Pe. Weber</x:t>
        </x:is>
      </x:c>
      <x:c r="I220" s="37" t="inlineStr">
        <x:is>
          <x:t xml:space="preserve">Canto do Evangelho</x:t>
        </x:is>
      </x:c>
      <x:c r="J220" s="38" t="inlineStr">
        <x:is>
          <x:t xml:space="preserve">abrir partitura</x:t>
        </x:is>
      </x:c>
    </x:row>
    <x:row r="221" s="29" customFormat="1" ht="15" customHeight="1">
      <x:c r="A221" s="41" t="inlineStr">
        <x:is>
          <x:t xml:space="preserve">Lc 18,1</x:t>
        </x:is>
      </x:c>
      <x:c r="B221" s="34" t="inlineStr">
        <x:is>
          <x:t xml:space="preserve">Orar sempre</x:t>
        </x:is>
      </x:c>
      <x:c r="C221" s="34" t="n"/>
      <x:c r="D221" s="33" t="n"/>
      <x:c r="E221" s="33" t="n"/>
      <x:c r="F221" s="33" t="n"/>
      <x:c r="G221" s="33" t="n"/>
      <x:c r="H221" s="34" t="inlineStr">
        <x:is>
          <x:t xml:space="preserve">Pe. Weber (volumes) · vol. 2</x:t>
        </x:is>
      </x:c>
      <x:c r="I221" s="34" t="inlineStr">
        <x:is>
          <x:t xml:space="preserve">Canto dos volumes</x:t>
        </x:is>
      </x:c>
      <x:c r="J221" s="35" t="inlineStr">
        <x:is>
          <x:t xml:space="preserve">abrir partitura</x:t>
        </x:is>
      </x:c>
    </x:row>
    <x:row r="222" s="29" customFormat="1" ht="23.850000381469727" customHeight="1">
      <x:c r="A222" s="41" t="inlineStr">
        <x:is>
          <x:t xml:space="preserve">Lc 18,8</x:t>
        </x:is>
      </x:c>
      <x:c r="B222" s="34" t="inlineStr">
        <x:is>
          <x:t xml:space="preserve">Quando o Filho do Homem vier, achará ainda fé sobre a terra?</x:t>
        </x:is>
      </x:c>
      <x:c r="C222" s="34" t="inlineStr">
        <x:is>
          <x:t xml:space="preserve">29. C</x:t>
        </x:is>
      </x:c>
      <x:c r="D222" s="33" t="inlineStr">
        <x:is>
          <x:t xml:space="preserve">Sl 115</x:t>
        </x:is>
      </x:c>
      <x:c r="E222" s="33" t="n"/>
      <x:c r="F222" s="33" t="n"/>
      <x:c r="G222" s="33" t="n"/>
      <x:c r="H222" s="34" t="inlineStr">
        <x:is>
          <x:t xml:space="preserve">Abadia da Ressurreição</x:t>
        </x:is>
      </x:c>
      <x:c r="I222" s="34" t="inlineStr">
        <x:is>
          <x:t xml:space="preserve">Antífona das oferendas</x:t>
        </x:is>
      </x:c>
      <x:c r="J222" s="35" t="inlineStr">
        <x:is>
          <x:t xml:space="preserve">abrir partitura</x:t>
        </x:is>
      </x:c>
    </x:row>
    <x:row r="223" s="29" customFormat="1" ht="23.850000381469727" customHeight="1">
      <x:c r="A223" s="42" t="inlineStr">
        <x:is>
          <x:t xml:space="preserve">Lc 18,13</x:t>
        </x:is>
      </x:c>
      <x:c r="B223" s="37" t="inlineStr">
        <x:is>
          <x:t xml:space="preserve">O publicano suplicava</x:t>
        </x:is>
      </x:c>
      <x:c r="C223" s="37" t="inlineStr">
        <x:is>
          <x:t xml:space="preserve">30. C</x:t>
        </x:is>
      </x:c>
      <x:c r="D223" s="36" t="inlineStr">
        <x:is>
          <x:t xml:space="preserve">Sl 50</x:t>
        </x:is>
      </x:c>
      <x:c r="E223" s="36" t="n"/>
      <x:c r="F223" s="36" t="n"/>
      <x:c r="G223" s="36" t="n"/>
      <x:c r="H223" s="37" t="inlineStr">
        <x:is>
          <x:t xml:space="preserve">Pe. Weber</x:t>
        </x:is>
      </x:c>
      <x:c r="I223" s="37" t="inlineStr">
        <x:is>
          <x:t xml:space="preserve">Canto do Evangelho</x:t>
        </x:is>
      </x:c>
      <x:c r="J223" s="38" t="inlineStr">
        <x:is>
          <x:t xml:space="preserve">abrir partitura</x:t>
        </x:is>
      </x:c>
    </x:row>
    <x:row r="224" s="29" customFormat="1" ht="15" customHeight="1">
      <x:c r="A224" s="41" t="inlineStr">
        <x:is>
          <x:t xml:space="preserve">Lc 18,13</x:t>
        </x:is>
      </x:c>
      <x:c r="B224" s="34" t="inlineStr">
        <x:is>
          <x:t xml:space="preserve">Meu Deus, tende piedade do pecador que eu sou</x:t>
        </x:is>
      </x:c>
      <x:c r="C224" s="34" t="inlineStr">
        <x:is>
          <x:t xml:space="preserve">30. C</x:t>
        </x:is>
      </x:c>
      <x:c r="D224" s="33" t="inlineStr">
        <x:is>
          <x:t xml:space="preserve">Sl 85</x:t>
        </x:is>
      </x:c>
      <x:c r="E224" s="33" t="n"/>
      <x:c r="F224" s="33" t="n"/>
      <x:c r="G224" s="33" t="n"/>
      <x:c r="H224" s="34" t="inlineStr">
        <x:is>
          <x:t xml:space="preserve">Abadia da Ressurreição</x:t>
        </x:is>
      </x:c>
      <x:c r="I224" s="34" t="inlineStr">
        <x:is>
          <x:t xml:space="preserve">Antífona das oferendas</x:t>
        </x:is>
      </x:c>
      <x:c r="J224" s="35" t="inlineStr">
        <x:is>
          <x:t xml:space="preserve">abrir partitura</x:t>
        </x:is>
      </x:c>
    </x:row>
    <x:row r="225" s="29" customFormat="1" ht="15" customHeight="1">
      <x:c r="A225" s="41" t="inlineStr">
        <x:is>
          <x:t xml:space="preserve">Lc 18,13</x:t>
        </x:is>
      </x:c>
      <x:c r="B225" s="34" t="inlineStr">
        <x:is>
          <x:t xml:space="preserve">Ó meu Deus, tende piedade!</x:t>
        </x:is>
      </x:c>
      <x:c r="C225" s="34" t="n"/>
      <x:c r="D225" s="33" t="n"/>
      <x:c r="E225" s="33" t="n"/>
      <x:c r="F225" s="33" t="n"/>
      <x:c r="G225" s="33" t="n"/>
      <x:c r="H225" s="34" t="inlineStr">
        <x:is>
          <x:t xml:space="preserve">Pe. Weber (volumes) · vol. 2</x:t>
        </x:is>
      </x:c>
      <x:c r="I225" s="34" t="inlineStr">
        <x:is>
          <x:t xml:space="preserve">Canto dos volumes</x:t>
        </x:is>
      </x:c>
      <x:c r="J225" s="35" t="inlineStr">
        <x:is>
          <x:t xml:space="preserve">abrir partitura</x:t>
        </x:is>
      </x:c>
    </x:row>
    <x:row r="226" s="29" customFormat="1" ht="23.850000381469727" customHeight="1">
      <x:c r="A226" s="42" t="inlineStr">
        <x:is>
          <x:t xml:space="preserve">Lc 18,16</x:t>
        </x:is>
      </x:c>
      <x:c r="B226" s="37" t="inlineStr">
        <x:is>
          <x:t xml:space="preserve">Deixai vir a mim os pequeninos: deles é o Reino dos céus</x:t>
        </x:is>
      </x:c>
      <x:c r="C226" s="37" t="inlineStr">
        <x:is>
          <x:t xml:space="preserve">27. B</x:t>
        </x:is>
      </x:c>
      <x:c r="D226" s="36" t="inlineStr">
        <x:is>
          <x:t xml:space="preserve">Sl 145</x:t>
        </x:is>
      </x:c>
      <x:c r="E226" s="36" t="inlineStr">
        <x:is>
          <x:t xml:space="preserve">Mt 19,14</x:t>
        </x:is>
      </x:c>
      <x:c r="F226" s="36" t="inlineStr">
        <x:is>
          <x:t xml:space="preserve">Mc 10,14</x:t>
        </x:is>
      </x:c>
      <x:c r="G226" s="36" t="n"/>
      <x:c r="H226" s="37" t="inlineStr">
        <x:is>
          <x:t xml:space="preserve">Abadia da Ressurreição</x:t>
        </x:is>
      </x:c>
      <x:c r="I226" s="37" t="inlineStr">
        <x:is>
          <x:t xml:space="preserve">Antífona das oferendas</x:t>
        </x:is>
      </x:c>
      <x:c r="J226" s="38" t="inlineStr">
        <x:is>
          <x:t xml:space="preserve">abrir partitura</x:t>
        </x:is>
      </x:c>
    </x:row>
    <x:row r="227" s="29" customFormat="1" ht="23.850000381469727" customHeight="1">
      <x:c r="A227" s="41" t="inlineStr">
        <x:is>
          <x:t xml:space="preserve">Lc 18,29</x:t>
        </x:is>
      </x:c>
      <x:c r="B227" s="34" t="inlineStr">
        <x:is>
          <x:t xml:space="preserve">Quem deixar sua família e os bens</x:t>
        </x:is>
      </x:c>
      <x:c r="C227" s="34" t="inlineStr">
        <x:is>
          <x:t xml:space="preserve">28. B</x:t>
        </x:is>
      </x:c>
      <x:c r="D227" s="33" t="inlineStr">
        <x:is>
          <x:t xml:space="preserve">Sl 15</x:t>
        </x:is>
      </x:c>
      <x:c r="E227" s="33" t="inlineStr">
        <x:is>
          <x:t xml:space="preserve">Mt 19,29</x:t>
        </x:is>
      </x:c>
      <x:c r="F227" s="33" t="inlineStr">
        <x:is>
          <x:t xml:space="preserve">Mc 10,29</x:t>
        </x:is>
      </x:c>
      <x:c r="G227" s="33" t="n"/>
      <x:c r="H227" s="34" t="inlineStr">
        <x:is>
          <x:t xml:space="preserve">Pe. Weber</x:t>
        </x:is>
      </x:c>
      <x:c r="I227" s="34" t="inlineStr">
        <x:is>
          <x:t xml:space="preserve">Canto do Evangelho</x:t>
        </x:is>
      </x:c>
      <x:c r="J227" s="35" t="inlineStr">
        <x:is>
          <x:t xml:space="preserve">abrir partitura</x:t>
        </x:is>
      </x:c>
    </x:row>
    <x:row r="228" s="29" customFormat="1" ht="15" customHeight="1">
      <x:c r="A228" s="42" t="inlineStr">
        <x:is>
          <x:t xml:space="preserve">Lc 18,35-43</x:t>
        </x:is>
      </x:c>
      <x:c r="B228" s="37" t="inlineStr">
        <x:is>
          <x:t xml:space="preserve">Senhor, abri os meus olhos</x:t>
        </x:is>
      </x:c>
      <x:c r="C228" s="37" t="n"/>
      <x:c r="D228" s="36" t="n"/>
      <x:c r="E228" s="36" t="n"/>
      <x:c r="F228" s="36" t="inlineStr">
        <x:is>
          <x:t xml:space="preserve">Mc 10,46-52</x:t>
        </x:is>
      </x:c>
      <x:c r="G228" s="36" t="n"/>
      <x:c r="H228" s="37" t="inlineStr">
        <x:is>
          <x:t xml:space="preserve">Pe. Weber (volumes) · vol. 16</x:t>
        </x:is>
      </x:c>
      <x:c r="I228" s="37" t="inlineStr">
        <x:is>
          <x:t xml:space="preserve">Canto dos volumes</x:t>
        </x:is>
      </x:c>
      <x:c r="J228" s="38" t="inlineStr">
        <x:is>
          <x:t xml:space="preserve">abrir partitura</x:t>
        </x:is>
      </x:c>
    </x:row>
    <x:row r="229" s="29" customFormat="1" ht="23.850000381469727" customHeight="1">
      <x:c r="A229" s="41" t="inlineStr">
        <x:is>
          <x:t xml:space="preserve">Lc 18,38-41</x:t>
        </x:is>
      </x:c>
      <x:c r="B229" s="34" t="inlineStr">
        <x:is>
          <x:t xml:space="preserve">Ó Filho de Davi, tende piedade de mim! Senhor, que eu possa ver!</x:t>
        </x:is>
      </x:c>
      <x:c r="C229" s="34" t="inlineStr">
        <x:is>
          <x:t xml:space="preserve">30. B</x:t>
        </x:is>
      </x:c>
      <x:c r="D229" s="33" t="inlineStr">
        <x:is>
          <x:t xml:space="preserve">Sl 145</x:t>
        </x:is>
      </x:c>
      <x:c r="E229" s="33" t="inlineStr">
        <x:is>
          <x:t xml:space="preserve">Mt 20,30-33</x:t>
        </x:is>
      </x:c>
      <x:c r="F229" s="33" t="inlineStr">
        <x:is>
          <x:t xml:space="preserve">Mc 10,47-51</x:t>
        </x:is>
      </x:c>
      <x:c r="G229" s="33" t="n"/>
      <x:c r="H229" s="34" t="inlineStr">
        <x:is>
          <x:t xml:space="preserve">Abadia da Ressurreição</x:t>
        </x:is>
      </x:c>
      <x:c r="I229" s="34" t="inlineStr">
        <x:is>
          <x:t xml:space="preserve">Antífona das oferendas</x:t>
        </x:is>
      </x:c>
      <x:c r="J229" s="35" t="inlineStr">
        <x:is>
          <x:t xml:space="preserve">abrir partitura</x:t>
        </x:is>
      </x:c>
    </x:row>
    <x:row r="230" s="29" customFormat="1" ht="23.850000381469727" customHeight="1">
      <x:c r="A230" s="41" t="inlineStr">
        <x:is>
          <x:t xml:space="preserve">Lc 18,38</x:t>
        </x:is>
      </x:c>
      <x:c r="B230" s="34" t="inlineStr">
        <x:is>
          <x:t xml:space="preserve">Senhor, filho de Davi, tem piedade de mim!</x:t>
        </x:is>
      </x:c>
      <x:c r="C230" s="34" t="n"/>
      <x:c r="D230" s="33" t="n"/>
      <x:c r="E230" s="33" t="inlineStr">
        <x:is>
          <x:t xml:space="preserve">Mt 20,30</x:t>
        </x:is>
      </x:c>
      <x:c r="F230" s="33" t="inlineStr">
        <x:is>
          <x:t xml:space="preserve">Mc 10,47</x:t>
        </x:is>
      </x:c>
      <x:c r="G230" s="33" t="n"/>
      <x:c r="H230" s="34" t="inlineStr">
        <x:is>
          <x:t xml:space="preserve">Pe. Weber (volumes) · vol. 2</x:t>
        </x:is>
      </x:c>
      <x:c r="I230" s="34" t="inlineStr">
        <x:is>
          <x:t xml:space="preserve">Canto dos volumes</x:t>
        </x:is>
      </x:c>
      <x:c r="J230" s="35" t="inlineStr">
        <x:is>
          <x:t xml:space="preserve">abrir partitura</x:t>
        </x:is>
      </x:c>
    </x:row>
    <x:row r="231" s="29" customFormat="1" ht="23.850000381469727" customHeight="1">
      <x:c r="A231" s="42" t="inlineStr">
        <x:is>
          <x:t xml:space="preserve">Lc 18,39</x:t>
        </x:is>
      </x:c>
      <x:c r="B231" s="37" t="inlineStr">
        <x:is>
          <x:t xml:space="preserve">Jesus, Filho de Davi</x:t>
        </x:is>
      </x:c>
      <x:c r="C231" s="37" t="inlineStr">
        <x:is>
          <x:t xml:space="preserve">30. B</x:t>
        </x:is>
      </x:c>
      <x:c r="D231" s="36" t="inlineStr">
        <x:is>
          <x:t xml:space="preserve">Sl 129</x:t>
        </x:is>
      </x:c>
      <x:c r="E231" s="39" t="inlineStr">
        <x:is>
          <x:t xml:space="preserve">Mt 20,30</x:t>
        </x:is>
      </x:c>
      <x:c r="F231" s="36" t="inlineStr">
        <x:is>
          <x:t xml:space="preserve">Mc 10,47</x:t>
        </x:is>
      </x:c>
      <x:c r="G231" s="36" t="n"/>
      <x:c r="H231" s="37" t="inlineStr">
        <x:is>
          <x:t xml:space="preserve">Pe. Weber</x:t>
        </x:is>
      </x:c>
      <x:c r="I231" s="37" t="inlineStr">
        <x:is>
          <x:t xml:space="preserve">Canto do Evangelho</x:t>
        </x:is>
      </x:c>
      <x:c r="J231" s="38" t="inlineStr">
        <x:is>
          <x:t xml:space="preserve">abrir partitura</x:t>
        </x:is>
      </x:c>
    </x:row>
    <x:row r="232" s="29" customFormat="1" ht="23.850000381469727" customHeight="1">
      <x:c r="A232" s="41" t="inlineStr">
        <x:is>
          <x:t xml:space="preserve">Lc 19,5</x:t>
        </x:is>
      </x:c>
      <x:c r="B232" s="34" t="inlineStr">
        <x:is>
          <x:t xml:space="preserve">Zaqueu, vem depressa</x:t>
        </x:is>
      </x:c>
      <x:c r="C232" s="34" t="inlineStr">
        <x:is>
          <x:t xml:space="preserve">31. C</x:t>
        </x:is>
      </x:c>
      <x:c r="D232" s="33" t="inlineStr">
        <x:is>
          <x:t xml:space="preserve">Sl 144</x:t>
        </x:is>
      </x:c>
      <x:c r="E232" s="33" t="n"/>
      <x:c r="F232" s="33" t="n"/>
      <x:c r="G232" s="33" t="n"/>
      <x:c r="H232" s="34" t="inlineStr">
        <x:is>
          <x:t xml:space="preserve">Pe. Weber</x:t>
        </x:is>
      </x:c>
      <x:c r="I232" s="34" t="inlineStr">
        <x:is>
          <x:t xml:space="preserve">Canto do Evangelho</x:t>
        </x:is>
      </x:c>
      <x:c r="J232" s="35" t="inlineStr">
        <x:is>
          <x:t xml:space="preserve">abrir partitura</x:t>
        </x:is>
      </x:c>
    </x:row>
    <x:row r="233" s="29" customFormat="1" ht="23.850000381469727" customHeight="1">
      <x:c r="A233" s="41" t="inlineStr">
        <x:is>
          <x:t xml:space="preserve">Lc 19,5</x:t>
        </x:is>
      </x:c>
      <x:c r="B233" s="34" t="inlineStr">
        <x:is>
          <x:t xml:space="preserve">Zaqueu, vem depressa</x:t>
        </x:is>
      </x:c>
      <x:c r="C233" s="34" t="n"/>
      <x:c r="D233" s="33" t="n"/>
      <x:c r="E233" s="33" t="n"/>
      <x:c r="F233" s="33" t="n"/>
      <x:c r="G233" s="33" t="n"/>
      <x:c r="H233" s="34" t="inlineStr">
        <x:is>
          <x:t xml:space="preserve">Pe. Weber (volumes) · vol. 2</x:t>
        </x:is>
      </x:c>
      <x:c r="I233" s="34" t="inlineStr">
        <x:is>
          <x:t xml:space="preserve">Canto dos volumes</x:t>
        </x:is>
      </x:c>
      <x:c r="J233" s="35" t="inlineStr">
        <x:is>
          <x:t xml:space="preserve">abrir partitura</x:t>
        </x:is>
      </x:c>
    </x:row>
    <x:row r="234" s="29" customFormat="1" ht="15" customHeight="1">
      <x:c r="A234" s="42" t="inlineStr">
        <x:is>
          <x:t xml:space="preserve">Lc 19,6.9</x:t>
        </x:is>
      </x:c>
      <x:c r="B234" s="37" t="inlineStr">
        <x:is>
          <x:t xml:space="preserve">A salvação hoje entrou nesta casa!</x:t>
        </x:is>
      </x:c>
      <x:c r="C234" s="37" t="inlineStr">
        <x:is>
          <x:t xml:space="preserve">31. C</x:t>
        </x:is>
      </x:c>
      <x:c r="D234" s="36" t="inlineStr">
        <x:is>
          <x:t xml:space="preserve">Sl 83</x:t>
        </x:is>
      </x:c>
      <x:c r="E234" s="36" t="n"/>
      <x:c r="F234" s="36" t="n"/>
      <x:c r="G234" s="36" t="n"/>
      <x:c r="H234" s="37" t="inlineStr">
        <x:is>
          <x:t xml:space="preserve">Abadia da Ressurreição</x:t>
        </x:is>
      </x:c>
      <x:c r="I234" s="37" t="inlineStr">
        <x:is>
          <x:t xml:space="preserve">Antífona das oferendas</x:t>
        </x:is>
      </x:c>
      <x:c r="J234" s="38" t="inlineStr">
        <x:is>
          <x:t xml:space="preserve">abrir partitura</x:t>
        </x:is>
      </x:c>
    </x:row>
    <x:row r="235" s="29" customFormat="1" ht="23.850000381469727" customHeight="1">
      <x:c r="A235" s="41" t="inlineStr">
        <x:is>
          <x:t xml:space="preserve">Lc 19,17</x:t>
        </x:is>
      </x:c>
      <x:c r="B235" s="34" t="inlineStr">
        <x:is>
          <x:t xml:space="preserve">Servo bom e fiel, porque foste fiel no pouco</x:t>
        </x:is>
      </x:c>
      <x:c r="C235" s="34" t="inlineStr">
        <x:is>
          <x:t xml:space="preserve">33. A</x:t>
        </x:is>
      </x:c>
      <x:c r="D235" s="33" t="inlineStr">
        <x:is>
          <x:t xml:space="preserve">Sl 111</x:t>
        </x:is>
      </x:c>
      <x:c r="E235" s="33" t="inlineStr">
        <x:is>
          <x:t xml:space="preserve">Mt 25,21</x:t>
        </x:is>
      </x:c>
      <x:c r="F235" s="33" t="n"/>
      <x:c r="G235" s="33" t="n"/>
      <x:c r="H235" s="34" t="inlineStr">
        <x:is>
          <x:t xml:space="preserve">Abadia da Ressurreição</x:t>
        </x:is>
      </x:c>
      <x:c r="I235" s="34" t="inlineStr">
        <x:is>
          <x:t xml:space="preserve">Antífona das oferendas</x:t>
        </x:is>
      </x:c>
      <x:c r="J235" s="35" t="inlineStr">
        <x:is>
          <x:t xml:space="preserve">abrir partitura</x:t>
        </x:is>
      </x:c>
    </x:row>
    <x:row r="236" s="29" customFormat="1" ht="23.850000381469727" customHeight="1">
      <x:c r="A236" s="42" t="inlineStr">
        <x:is>
          <x:t xml:space="preserve">Lc 19,17</x:t>
        </x:is>
      </x:c>
      <x:c r="B236" s="37" t="inlineStr">
        <x:is>
          <x:t xml:space="preserve">A recompensa do servo bom e fiel</x:t>
        </x:is>
      </x:c>
      <x:c r="C236" s="37" t="n"/>
      <x:c r="D236" s="36" t="inlineStr">
        <x:is>
          <x:t xml:space="preserve">Sl 111</x:t>
        </x:is>
      </x:c>
      <x:c r="E236" s="36" t="inlineStr">
        <x:is>
          <x:t xml:space="preserve">Mt 25,21</x:t>
        </x:is>
      </x:c>
      <x:c r="F236" s="36" t="n"/>
      <x:c r="G236" s="36" t="n"/>
      <x:c r="H236" s="37" t="inlineStr">
        <x:is>
          <x:t xml:space="preserve">Pe. Weber (volumes) · vol. 3</x:t>
        </x:is>
      </x:c>
      <x:c r="I236" s="37" t="inlineStr">
        <x:is>
          <x:t xml:space="preserve">Canto dos volumes</x:t>
        </x:is>
      </x:c>
      <x:c r="J236" s="38" t="inlineStr">
        <x:is>
          <x:t xml:space="preserve">abrir partitura</x:t>
        </x:is>
      </x:c>
    </x:row>
    <x:row r="237" s="29" customFormat="1" ht="15" customHeight="1">
      <x:c r="A237" s="41" t="inlineStr">
        <x:is>
          <x:t xml:space="preserve">Lc 19,40</x:t>
        </x:is>
      </x:c>
      <x:c r="B237" s="34" t="inlineStr">
        <x:is>
          <x:t xml:space="preserve">Se calarem a voz dos profetas</x:t>
        </x:is>
      </x:c>
      <x:c r="C237" s="34" t="inlineStr">
        <x:is>
          <x:t xml:space="preserve">Comunhão</x:t>
        </x:is>
      </x:c>
      <x:c r="D237" s="33" t="n"/>
      <x:c r="E237" s="33" t="n"/>
      <x:c r="F237" s="33" t="n"/>
      <x:c r="G237" s="33" t="n"/>
      <x:c r="H237" s="34" t="inlineStr">
        <x:is>
          <x:t xml:space="preserve">Pe. Weber (volumes) · vol. 17</x:t>
        </x:is>
      </x:c>
      <x:c r="I237" s="34" t="inlineStr">
        <x:is>
          <x:t xml:space="preserve">Canto dos volumes</x:t>
        </x:is>
      </x:c>
      <x:c r="J237" s="35" t="inlineStr">
        <x:is>
          <x:t xml:space="preserve">abrir partitura</x:t>
        </x:is>
      </x:c>
    </x:row>
    <x:row r="238" s="29" customFormat="1" ht="23.850000381469727" customHeight="1">
      <x:c r="A238" s="42" t="inlineStr">
        <x:is>
          <x:t xml:space="preserve">Lc 20,9-19</x:t>
        </x:is>
      </x:c>
      <x:c r="B238" s="37" t="inlineStr">
        <x:is>
          <x:t xml:space="preserve">Um homem plantou uma vinha</x:t>
        </x:is>
      </x:c>
      <x:c r="C238" s="37" t="n"/>
      <x:c r="D238" s="36" t="n"/>
      <x:c r="E238" s="36" t="inlineStr">
        <x:is>
          <x:t xml:space="preserve">Mt 21,33-46</x:t>
        </x:is>
      </x:c>
      <x:c r="F238" s="36" t="inlineStr">
        <x:is>
          <x:t xml:space="preserve">Mc 12,1-12</x:t>
        </x:is>
      </x:c>
      <x:c r="G238" s="36" t="n"/>
      <x:c r="H238" s="37" t="inlineStr">
        <x:is>
          <x:t xml:space="preserve">Pe. Weber (volumes) · vol. 1</x:t>
        </x:is>
      </x:c>
      <x:c r="I238" s="37" t="inlineStr">
        <x:is>
          <x:t xml:space="preserve">Canto dos volumes</x:t>
        </x:is>
      </x:c>
      <x:c r="J238" s="38" t="inlineStr">
        <x:is>
          <x:t xml:space="preserve">abrir partitura</x:t>
        </x:is>
      </x:c>
    </x:row>
    <x:row r="239" s="29" customFormat="1" ht="15" customHeight="1">
      <x:c r="A239" s="41" t="inlineStr">
        <x:is>
          <x:t xml:space="preserve">Lc 20,16</x:t>
        </x:is>
      </x:c>
      <x:c r="B239" s="34" t="inlineStr">
        <x:is>
          <x:t xml:space="preserve">O dono arrendará</x:t>
        </x:is>
      </x:c>
      <x:c r="C239" s="34" t="inlineStr">
        <x:is>
          <x:t xml:space="preserve">27. A</x:t>
        </x:is>
      </x:c>
      <x:c r="D239" s="33" t="inlineStr">
        <x:is>
          <x:t xml:space="preserve">Sl 79</x:t>
        </x:is>
      </x:c>
      <x:c r="E239" s="33" t="inlineStr">
        <x:is>
          <x:t xml:space="preserve">Mt 21,41</x:t>
        </x:is>
      </x:c>
      <x:c r="F239" s="33" t="inlineStr">
        <x:is>
          <x:t xml:space="preserve">Mc 12,9b</x:t>
        </x:is>
      </x:c>
      <x:c r="G239" s="33" t="n"/>
      <x:c r="H239" s="34" t="inlineStr">
        <x:is>
          <x:t xml:space="preserve">Pe. Weber</x:t>
        </x:is>
      </x:c>
      <x:c r="I239" s="34" t="inlineStr">
        <x:is>
          <x:t xml:space="preserve">Canto do Evangelho</x:t>
        </x:is>
      </x:c>
      <x:c r="J239" s="35" t="inlineStr">
        <x:is>
          <x:t xml:space="preserve">abrir partitura</x:t>
        </x:is>
      </x:c>
    </x:row>
    <x:row r="240" s="29" customFormat="1" ht="23.850000381469727" customHeight="1">
      <x:c r="A240" s="42" t="inlineStr">
        <x:is>
          <x:t xml:space="preserve">Lc 20,16</x:t>
        </x:is>
      </x:c>
      <x:c r="B240" s="37" t="inlineStr">
        <x:is>
          <x:t xml:space="preserve">Fará perecer os maus com rigor e arrendará sua vinha</x:t>
        </x:is>
      </x:c>
      <x:c r="C240" s="37" t="inlineStr">
        <x:is>
          <x:t xml:space="preserve">27. A</x:t>
        </x:is>
      </x:c>
      <x:c r="D240" s="36" t="inlineStr">
        <x:is>
          <x:t xml:space="preserve">Sl 117</x:t>
        </x:is>
      </x:c>
      <x:c r="E240" s="36" t="inlineStr">
        <x:is>
          <x:t xml:space="preserve">Mt 21,41</x:t>
        </x:is>
      </x:c>
      <x:c r="F240" s="36" t="inlineStr">
        <x:is>
          <x:t xml:space="preserve">Mc 12,9</x:t>
        </x:is>
      </x:c>
      <x:c r="G240" s="36" t="n"/>
      <x:c r="H240" s="37" t="inlineStr">
        <x:is>
          <x:t xml:space="preserve">Abadia da Ressurreição</x:t>
        </x:is>
      </x:c>
      <x:c r="I240" s="37" t="inlineStr">
        <x:is>
          <x:t xml:space="preserve">Antífona das oferendas</x:t>
        </x:is>
      </x:c>
      <x:c r="J240" s="38" t="inlineStr">
        <x:is>
          <x:t xml:space="preserve">abrir partitura</x:t>
        </x:is>
      </x:c>
    </x:row>
    <x:row r="241" s="29" customFormat="1" ht="23.850000381469727" customHeight="1">
      <x:c r="A241" s="41" t="inlineStr">
        <x:is>
          <x:t xml:space="preserve">Lc 20,25</x:t>
        </x:is>
      </x:c>
      <x:c r="B241" s="34" t="inlineStr">
        <x:is>
          <x:t xml:space="preserve">Dai a César o que é de César</x:t>
        </x:is>
      </x:c>
      <x:c r="C241" s="34" t="inlineStr">
        <x:is>
          <x:t xml:space="preserve">29. A</x:t>
        </x:is>
      </x:c>
      <x:c r="D241" s="33" t="inlineStr">
        <x:is>
          <x:t xml:space="preserve">Sl 95</x:t>
        </x:is>
      </x:c>
      <x:c r="E241" s="33" t="inlineStr">
        <x:is>
          <x:t xml:space="preserve">Mt 22,21</x:t>
        </x:is>
      </x:c>
      <x:c r="F241" s="33" t="inlineStr">
        <x:is>
          <x:t xml:space="preserve">Mc 12,17</x:t>
        </x:is>
      </x:c>
      <x:c r="G241" s="33" t="n"/>
      <x:c r="H241" s="34" t="inlineStr">
        <x:is>
          <x:t xml:space="preserve">Pe. Weber</x:t>
        </x:is>
      </x:c>
      <x:c r="I241" s="34" t="inlineStr">
        <x:is>
          <x:t xml:space="preserve">Canto do Evangelho</x:t>
        </x:is>
      </x:c>
      <x:c r="J241" s="35" t="inlineStr">
        <x:is>
          <x:t xml:space="preserve">abrir partitura</x:t>
        </x:is>
      </x:c>
    </x:row>
    <x:row r="242" s="29" customFormat="1" ht="23.850000381469727" customHeight="1">
      <x:c r="A242" s="42" t="inlineStr">
        <x:is>
          <x:t xml:space="preserve">Lc 20,25</x:t>
        </x:is>
      </x:c>
      <x:c r="B242" s="37" t="inlineStr">
        <x:is>
          <x:t xml:space="preserve">Dai a César o que é de César</x:t>
        </x:is>
      </x:c>
      <x:c r="C242" s="37" t="inlineStr">
        <x:is>
          <x:t xml:space="preserve">29. A</x:t>
        </x:is>
      </x:c>
      <x:c r="D242" s="36" t="inlineStr">
        <x:is>
          <x:t xml:space="preserve">Sl 145</x:t>
        </x:is>
      </x:c>
      <x:c r="E242" s="36" t="inlineStr">
        <x:is>
          <x:t xml:space="preserve">Mt 22,21</x:t>
        </x:is>
      </x:c>
      <x:c r="F242" s="36" t="inlineStr">
        <x:is>
          <x:t xml:space="preserve">Mc 12,17</x:t>
        </x:is>
      </x:c>
      <x:c r="G242" s="36" t="n"/>
      <x:c r="H242" s="37" t="inlineStr">
        <x:is>
          <x:t xml:space="preserve">Abadia da Ressurreição</x:t>
        </x:is>
      </x:c>
      <x:c r="I242" s="37" t="inlineStr">
        <x:is>
          <x:t xml:space="preserve">Antífona das oferendas</x:t>
        </x:is>
      </x:c>
      <x:c r="J242" s="38" t="inlineStr">
        <x:is>
          <x:t xml:space="preserve">abrir partitura</x:t>
        </x:is>
      </x:c>
    </x:row>
    <x:row r="243" s="29" customFormat="1" ht="23.850000381469727" customHeight="1">
      <x:c r="A243" s="41" t="inlineStr">
        <x:is>
          <x:t xml:space="preserve">Lc 20,35-36</x:t>
        </x:is>
      </x:c>
      <x:c r="B243" s="34" t="inlineStr">
        <x:is>
          <x:t xml:space="preserve">Os que foram julgados dignos do mundo futuro serão filhos de Deus</x:t>
        </x:is>
      </x:c>
      <x:c r="C243" s="34" t="inlineStr">
        <x:is>
          <x:t xml:space="preserve">32. C</x:t>
        </x:is>
      </x:c>
      <x:c r="D243" s="33" t="inlineStr">
        <x:is>
          <x:t xml:space="preserve">AT 26</x:t>
        </x:is>
      </x:c>
      <x:c r="E243" s="33" t="n"/>
      <x:c r="F243" s="33" t="n"/>
      <x:c r="G243" s="33" t="n"/>
      <x:c r="H243" s="34" t="inlineStr">
        <x:is>
          <x:t xml:space="preserve">Abadia da Ressurreição</x:t>
        </x:is>
      </x:c>
      <x:c r="I243" s="34" t="inlineStr">
        <x:is>
          <x:t xml:space="preserve">Antífona das oferendas</x:t>
        </x:is>
      </x:c>
      <x:c r="J243" s="35" t="inlineStr">
        <x:is>
          <x:t xml:space="preserve">abrir partitura</x:t>
        </x:is>
      </x:c>
    </x:row>
    <x:row r="244" s="29" customFormat="1" ht="23.850000381469727" customHeight="1">
      <x:c r="A244" s="42" t="inlineStr">
        <x:is>
          <x:t xml:space="preserve">Lc 20,38</x:t>
        </x:is>
      </x:c>
      <x:c r="B244" s="37" t="inlineStr">
        <x:is>
          <x:t xml:space="preserve">O Senhor é o Deus dos vivos</x:t>
        </x:is>
      </x:c>
      <x:c r="C244" s="37" t="inlineStr">
        <x:is>
          <x:t xml:space="preserve">32. C</x:t>
        </x:is>
      </x:c>
      <x:c r="D244" s="36" t="inlineStr">
        <x:is>
          <x:t xml:space="preserve">Sl 26</x:t>
        </x:is>
      </x:c>
      <x:c r="E244" s="36" t="inlineStr">
        <x:is>
          <x:t xml:space="preserve">Mt 22,32</x:t>
        </x:is>
      </x:c>
      <x:c r="F244" s="36" t="inlineStr">
        <x:is>
          <x:t xml:space="preserve">Mc 12,27</x:t>
        </x:is>
      </x:c>
      <x:c r="G244" s="36" t="n"/>
      <x:c r="H244" s="37" t="inlineStr">
        <x:is>
          <x:t xml:space="preserve">Pe. Weber</x:t>
        </x:is>
      </x:c>
      <x:c r="I244" s="37" t="inlineStr">
        <x:is>
          <x:t xml:space="preserve">Canto do Evangelho</x:t>
        </x:is>
      </x:c>
      <x:c r="J244" s="38" t="inlineStr">
        <x:is>
          <x:t xml:space="preserve">abrir partitura</x:t>
        </x:is>
      </x:c>
    </x:row>
    <x:row r="245" s="29" customFormat="1" ht="23.850000381469727" customHeight="1">
      <x:c r="A245" s="41" t="inlineStr">
        <x:is>
          <x:t xml:space="preserve">Lc 20,38</x:t>
        </x:is>
      </x:c>
      <x:c r="B245" s="34" t="inlineStr">
        <x:is>
          <x:t xml:space="preserve">Esperança + falecidos</x:t>
        </x:is>
      </x:c>
      <x:c r="C245" s="34" t="n"/>
      <x:c r="D245" s="33" t="n"/>
      <x:c r="E245" s="33" t="n"/>
      <x:c r="F245" s="33" t="n"/>
      <x:c r="G245" s="33" t="n"/>
      <x:c r="H245" s="34" t="inlineStr">
        <x:is>
          <x:t xml:space="preserve">Pe. Weber (volumes) · vol. 2</x:t>
        </x:is>
      </x:c>
      <x:c r="I245" s="34" t="inlineStr">
        <x:is>
          <x:t xml:space="preserve">Canto dos volumes</x:t>
        </x:is>
      </x:c>
      <x:c r="J245" s="35" t="inlineStr">
        <x:is>
          <x:t xml:space="preserve">abrir partitura</x:t>
        </x:is>
      </x:c>
    </x:row>
    <x:row r="246">
      <x:c r="A246" s="41" t="inlineStr">
        <x:is>
          <x:t xml:space="preserve">Lc 21,3</x:t>
        </x:is>
      </x:c>
      <x:c r="B246" s="34" t="inlineStr">
        <x:is>
          <x:t xml:space="preserve">Eu vos digo que a viúva</x:t>
        </x:is>
      </x:c>
      <x:c r="C246" s="34" t="inlineStr">
        <x:is>
          <x:t xml:space="preserve">32. B</x:t>
        </x:is>
      </x:c>
      <x:c r="D246" s="33" t="inlineStr">
        <x:is>
          <x:t xml:space="preserve">Sl 145</x:t>
        </x:is>
      </x:c>
      <x:c r="E246" s="33" t="n"/>
      <x:c r="F246" s="33" t="inlineStr">
        <x:is>
          <x:t xml:space="preserve">Mc 12,43</x:t>
        </x:is>
      </x:c>
      <x:c r="G246" s="33" t="n"/>
      <x:c r="H246" s="34" t="inlineStr">
        <x:is>
          <x:t xml:space="preserve">Pe. Weber</x:t>
        </x:is>
      </x:c>
      <x:c r="I246" s="34" t="inlineStr">
        <x:is>
          <x:t xml:space="preserve">Canto do Evangelho</x:t>
        </x:is>
      </x:c>
      <x:c r="J246" s="35" t="inlineStr">
        <x:is>
          <x:t xml:space="preserve">abrir partitura</x:t>
        </x:is>
      </x:c>
    </x:row>
    <x:row r="247" s="29" customFormat="1" ht="15" customHeight="1">
      <x:c r="A247" s="42" t="inlineStr">
        <x:is>
          <x:t xml:space="preserve">Lc 21,3-4</x:t>
        </x:is>
      </x:c>
      <x:c r="B247" s="37" t="inlineStr">
        <x:is>
          <x:t xml:space="preserve">Esta viúva ofereceu ao Senhor tudo o que tinha</x:t>
        </x:is>
      </x:c>
      <x:c r="C247" s="37" t="inlineStr">
        <x:is>
          <x:t xml:space="preserve">32. B</x:t>
        </x:is>
      </x:c>
      <x:c r="D247" s="36" t="inlineStr">
        <x:is>
          <x:t xml:space="preserve">Sl 139</x:t>
        </x:is>
      </x:c>
      <x:c r="E247" s="36" t="n"/>
      <x:c r="F247" s="36" t="inlineStr">
        <x:is>
          <x:t xml:space="preserve">Mc 12,43-44</x:t>
        </x:is>
      </x:c>
      <x:c r="G247" s="36" t="n"/>
      <x:c r="H247" s="37" t="inlineStr">
        <x:is>
          <x:t xml:space="preserve">Abadia da Ressurreição</x:t>
        </x:is>
      </x:c>
      <x:c r="I247" s="37" t="inlineStr">
        <x:is>
          <x:t xml:space="preserve">Antífona das oferendas</x:t>
        </x:is>
      </x:c>
      <x:c r="J247" s="38" t="inlineStr">
        <x:is>
          <x:t xml:space="preserve">abrir partitura</x:t>
        </x:is>
      </x:c>
    </x:row>
    <x:row r="248">
      <x:c r="A248" s="41" t="inlineStr">
        <x:is>
          <x:t xml:space="preserve">Lc 21,12-13</x:t>
        </x:is>
      </x:c>
      <x:c r="B248" s="34" t="inlineStr">
        <x:is>
          <x:t xml:space="preserve">Haverão de perseguir-vos por causa do meu nome</x:t>
        </x:is>
      </x:c>
      <x:c r="C248" s="34" t="inlineStr">
        <x:is>
          <x:t xml:space="preserve">33. C</x:t>
        </x:is>
      </x:c>
      <x:c r="D248" s="33" t="inlineStr">
        <x:is>
          <x:t xml:space="preserve">Sl 55</x:t>
        </x:is>
      </x:c>
      <x:c r="E248" s="33" t="inlineStr">
        <x:is>
          <x:t xml:space="preserve">Mt 10,18</x:t>
        </x:is>
      </x:c>
      <x:c r="F248" s="33" t="inlineStr">
        <x:is>
          <x:t xml:space="preserve">Mc 13,9</x:t>
        </x:is>
      </x:c>
      <x:c r="G248" s="33" t="n"/>
      <x:c r="H248" s="34" t="inlineStr">
        <x:is>
          <x:t xml:space="preserve">Abadia da Ressurreição</x:t>
        </x:is>
      </x:c>
      <x:c r="I248" s="34" t="inlineStr">
        <x:is>
          <x:t xml:space="preserve">Antífona das oferendas</x:t>
        </x:is>
      </x:c>
      <x:c r="J248" s="35" t="inlineStr">
        <x:is>
          <x:t xml:space="preserve">abrir partitura</x:t>
        </x:is>
      </x:c>
    </x:row>
    <x:row r="249">
      <x:c r="A249" s="42" t="inlineStr">
        <x:is>
          <x:t xml:space="preserve">Lc 21,18</x:t>
        </x:is>
      </x:c>
      <x:c r="B249" s="37" t="inlineStr">
        <x:is>
          <x:t xml:space="preserve">Nenhum dos cabelos</x:t>
        </x:is>
      </x:c>
      <x:c r="C249" s="37" t="inlineStr">
        <x:is>
          <x:t xml:space="preserve">33. C</x:t>
        </x:is>
      </x:c>
      <x:c r="D249" s="36" t="inlineStr">
        <x:is>
          <x:t xml:space="preserve">Sl 26</x:t>
        </x:is>
      </x:c>
      <x:c r="E249" s="36" t="inlineStr">
        <x:is>
          <x:t xml:space="preserve">Mt 24,13</x:t>
        </x:is>
      </x:c>
      <x:c r="F249" s="36" t="inlineStr">
        <x:is>
          <x:t xml:space="preserve">Mc 13,13</x:t>
        </x:is>
      </x:c>
      <x:c r="G249" s="36" t="n"/>
      <x:c r="H249" s="37" t="inlineStr">
        <x:is>
          <x:t xml:space="preserve">Pe. Weber</x:t>
        </x:is>
      </x:c>
      <x:c r="I249" s="37" t="inlineStr">
        <x:is>
          <x:t xml:space="preserve">Canto do Evangelho</x:t>
        </x:is>
      </x:c>
      <x:c r="J249" s="38" t="inlineStr">
        <x:is>
          <x:t xml:space="preserve">abrir partitura</x:t>
        </x:is>
      </x:c>
    </x:row>
    <x:row r="250">
      <x:c r="A250" s="41" t="inlineStr">
        <x:is>
          <x:t xml:space="preserve">Lc 21,19</x:t>
        </x:is>
      </x:c>
      <x:c r="B250" s="34" t="inlineStr">
        <x:is>
          <x:t xml:space="preserve">Confiança, perseverança</x:t>
        </x:is>
      </x:c>
      <x:c r="C250" s="34" t="n"/>
      <x:c r="D250" s="33" t="n"/>
      <x:c r="E250" s="33" t="n"/>
      <x:c r="F250" s="33" t="n"/>
      <x:c r="G250" s="33" t="n"/>
      <x:c r="H250" s="34" t="inlineStr">
        <x:is>
          <x:t xml:space="preserve">Pe. Weber (volumes) · vol. 2</x:t>
        </x:is>
      </x:c>
      <x:c r="I250" s="34" t="inlineStr">
        <x:is>
          <x:t xml:space="preserve">Canto dos volumes</x:t>
        </x:is>
      </x:c>
      <x:c r="J250" s="35" t="inlineStr">
        <x:is>
          <x:t xml:space="preserve">abrir partitura</x:t>
        </x:is>
      </x:c>
    </x:row>
    <x:row r="251">
      <x:c r="A251" s="41" t="inlineStr">
        <x:is>
          <x:t xml:space="preserve">Lc 21,28</x:t>
        </x:is>
      </x:c>
      <x:c r="B251" s="34" t="inlineStr">
        <x:is>
          <x:t xml:space="preserve">Levantai vossa cabeça</x:t>
        </x:is>
      </x:c>
      <x:c r="C251" s="34" t="inlineStr">
        <x:is>
          <x:t xml:space="preserve">1 Adv. C</x:t>
        </x:is>
      </x:c>
      <x:c r="D251" s="33" t="inlineStr">
        <x:is>
          <x:t xml:space="preserve">Sl 66</x:t>
        </x:is>
      </x:c>
      <x:c r="E251" s="33" t="n"/>
      <x:c r="F251" s="33" t="n"/>
      <x:c r="G251" s="33" t="n"/>
      <x:c r="H251" s="34" t="inlineStr">
        <x:is>
          <x:t xml:space="preserve">Pe. Weber</x:t>
        </x:is>
      </x:c>
      <x:c r="I251" s="34" t="inlineStr">
        <x:is>
          <x:t xml:space="preserve">Canto do Evangelho</x:t>
        </x:is>
      </x:c>
      <x:c r="J251" s="35" t="inlineStr">
        <x:is>
          <x:t xml:space="preserve">abrir partitura</x:t>
        </x:is>
      </x:c>
    </x:row>
    <x:row r="252">
      <x:c r="A252" s="42" t="inlineStr">
        <x:is>
          <x:t xml:space="preserve">Lc 21,28</x:t>
        </x:is>
      </x:c>
      <x:c r="B252" s="37" t="inlineStr">
        <x:is>
          <x:t xml:space="preserve">Já vem vindo</x:t>
        </x:is>
      </x:c>
      <x:c r="C252" s="37" t="inlineStr">
        <x:is>
          <x:t xml:space="preserve">Advento</x:t>
        </x:is>
      </x:c>
      <x:c r="D252" s="36" t="n"/>
      <x:c r="E252" s="36" t="n"/>
      <x:c r="F252" s="36" t="n"/>
      <x:c r="G252" s="36" t="n"/>
      <x:c r="H252" s="37" t="inlineStr">
        <x:is>
          <x:t xml:space="preserve">Pe. Weber (volumes) · vol. 12</x:t>
        </x:is>
      </x:c>
      <x:c r="I252" s="37" t="inlineStr">
        <x:is>
          <x:t xml:space="preserve">Canto dos volumes</x:t>
        </x:is>
      </x:c>
      <x:c r="J252" s="38" t="inlineStr">
        <x:is>
          <x:t xml:space="preserve">abrir partitura</x:t>
        </x:is>
      </x:c>
    </x:row>
    <x:row r="253">
      <x:c r="A253" s="41" t="inlineStr">
        <x:is>
          <x:t xml:space="preserve">Lc 21,28</x:t>
        </x:is>
      </x:c>
      <x:c r="B253" s="34" t="inlineStr">
        <x:is>
          <x:t xml:space="preserve">Já vem vindo...</x:t>
        </x:is>
      </x:c>
      <x:c r="C253" s="34" t="inlineStr">
        <x:is>
          <x:t xml:space="preserve">Advento</x:t>
        </x:is>
      </x:c>
      <x:c r="D253" s="33" t="n"/>
      <x:c r="E253" s="33" t="n"/>
      <x:c r="F253" s="33" t="n"/>
      <x:c r="G253" s="33" t="n"/>
      <x:c r="H253" s="34" t="inlineStr">
        <x:is>
          <x:t xml:space="preserve">Pe. Weber (volumes) · vol. 13</x:t>
        </x:is>
      </x:c>
      <x:c r="I253" s="34" t="inlineStr">
        <x:is>
          <x:t xml:space="preserve">Canto dos volumes</x:t>
        </x:is>
      </x:c>
      <x:c r="J253" s="35" t="inlineStr">
        <x:is>
          <x:t xml:space="preserve">abrir partitura</x:t>
        </x:is>
      </x:c>
    </x:row>
    <x:row r="254">
      <x:c r="A254" s="42" t="inlineStr">
        <x:is>
          <x:t xml:space="preserve">Lc 21,33</x:t>
        </x:is>
      </x:c>
      <x:c r="B254" s="37" t="inlineStr">
        <x:is>
          <x:t xml:space="preserve">O céu e a terra passarão</x:t>
        </x:is>
      </x:c>
      <x:c r="C254" s="37" t="inlineStr">
        <x:is>
          <x:t xml:space="preserve">33. B</x:t>
        </x:is>
      </x:c>
      <x:c r="D254" s="36" t="inlineStr">
        <x:is>
          <x:t xml:space="preserve">Sl 18B</x:t>
        </x:is>
      </x:c>
      <x:c r="E254" s="40" t="inlineStr">
        <x:is>
          <x:t xml:space="preserve">Mt 24,33</x:t>
        </x:is>
      </x:c>
      <x:c r="F254" s="36" t="inlineStr">
        <x:is>
          <x:t xml:space="preserve">Mc 13,31</x:t>
        </x:is>
      </x:c>
      <x:c r="G254" s="36" t="n"/>
      <x:c r="H254" s="37" t="inlineStr">
        <x:is>
          <x:t xml:space="preserve">Pe. Weber</x:t>
        </x:is>
      </x:c>
      <x:c r="I254" s="37" t="inlineStr">
        <x:is>
          <x:t xml:space="preserve">Canto do Evangelho</x:t>
        </x:is>
      </x:c>
      <x:c r="J254" s="38" t="inlineStr">
        <x:is>
          <x:t xml:space="preserve">abrir partitura</x:t>
        </x:is>
      </x:c>
    </x:row>
    <x:row r="255">
      <x:c r="A255" s="41" t="inlineStr">
        <x:is>
          <x:t xml:space="preserve">Lc 21,33</x:t>
        </x:is>
      </x:c>
      <x:c r="B255" s="34" t="inlineStr">
        <x:is>
          <x:t xml:space="preserve">O céu e a terra passarão, porém jamais minhas palavras passarão</x:t>
        </x:is>
      </x:c>
      <x:c r="C255" s="34" t="inlineStr">
        <x:is>
          <x:t xml:space="preserve">33. B</x:t>
        </x:is>
      </x:c>
      <x:c r="D255" s="33" t="inlineStr">
        <x:is>
          <x:t xml:space="preserve">AT 27</x:t>
        </x:is>
      </x:c>
      <x:c r="E255" s="33" t="inlineStr">
        <x:is>
          <x:t xml:space="preserve">Mt 24,35</x:t>
        </x:is>
      </x:c>
      <x:c r="F255" s="33" t="inlineStr">
        <x:is>
          <x:t xml:space="preserve">Mc 13,31</x:t>
        </x:is>
      </x:c>
      <x:c r="G255" s="33" t="n"/>
      <x:c r="H255" s="34" t="inlineStr">
        <x:is>
          <x:t xml:space="preserve">Abadia da Ressurreição</x:t>
        </x:is>
      </x:c>
      <x:c r="I255" s="34" t="inlineStr">
        <x:is>
          <x:t xml:space="preserve">Antífona das oferendas</x:t>
        </x:is>
      </x:c>
      <x:c r="J255" s="35" t="inlineStr">
        <x:is>
          <x:t xml:space="preserve">abrir partitura</x:t>
        </x:is>
      </x:c>
    </x:row>
    <x:row r="256">
      <x:c r="A256" s="42" t="inlineStr">
        <x:is>
          <x:t xml:space="preserve">Lc 21,33</x:t>
        </x:is>
      </x:c>
      <x:c r="B256" s="37" t="inlineStr">
        <x:is>
          <x:t xml:space="preserve">O céu e a terra passarão, mas minhas palavras, não!</x:t>
        </x:is>
      </x:c>
      <x:c r="C256" s="37" t="n"/>
      <x:c r="D256" s="36" t="n"/>
      <x:c r="E256" s="36" t="inlineStr">
        <x:is>
          <x:t xml:space="preserve">Mt 24,35</x:t>
        </x:is>
      </x:c>
      <x:c r="F256" s="36" t="inlineStr">
        <x:is>
          <x:t xml:space="preserve">Mc 13,31</x:t>
        </x:is>
      </x:c>
      <x:c r="G256" s="36" t="n"/>
      <x:c r="H256" s="37" t="inlineStr">
        <x:is>
          <x:t xml:space="preserve">Pe. Weber (volumes) · vol. 3</x:t>
        </x:is>
      </x:c>
      <x:c r="I256" s="37" t="inlineStr">
        <x:is>
          <x:t xml:space="preserve">Canto dos volumes</x:t>
        </x:is>
      </x:c>
      <x:c r="J256" s="38" t="inlineStr">
        <x:is>
          <x:t xml:space="preserve">abrir partitura</x:t>
        </x:is>
      </x:c>
    </x:row>
    <x:row r="257">
      <x:c r="A257" s="41" t="inlineStr">
        <x:is>
          <x:t xml:space="preserve">Lc 22,15-20</x:t>
        </x:is>
      </x:c>
      <x:c r="B257" s="34" t="inlineStr">
        <x:is>
          <x:t xml:space="preserve">Eu quis comer...</x:t>
        </x:is>
      </x:c>
      <x:c r="C257" s="34" t="inlineStr">
        <x:is>
          <x:t xml:space="preserve">Comunhão | 5ª feira Santa | Corpus Christi</x:t>
        </x:is>
      </x:c>
      <x:c r="D257" s="33" t="n"/>
      <x:c r="E257" s="33" t="inlineStr">
        <x:is>
          <x:t xml:space="preserve">Mt 26,26-28</x:t>
        </x:is>
      </x:c>
      <x:c r="F257" s="33" t="inlineStr">
        <x:is>
          <x:t xml:space="preserve">Mc 14,22-24</x:t>
        </x:is>
      </x:c>
      <x:c r="G257" s="33" t="n"/>
      <x:c r="H257" s="34" t="inlineStr">
        <x:is>
          <x:t xml:space="preserve">Pe. Weber (volumes) · vol. 13</x:t>
        </x:is>
      </x:c>
      <x:c r="I257" s="34" t="inlineStr">
        <x:is>
          <x:t xml:space="preserve">Canto dos volumes</x:t>
        </x:is>
      </x:c>
      <x:c r="J257" s="35" t="inlineStr">
        <x:is>
          <x:t xml:space="preserve">abrir partitura</x:t>
        </x:is>
      </x:c>
    </x:row>
    <x:row r="258">
      <x:c r="A258" s="42" t="inlineStr">
        <x:is>
          <x:t xml:space="preserve">Lc 22,19-20</x:t>
        </x:is>
      </x:c>
      <x:c r="B258" s="37" t="inlineStr">
        <x:is>
          <x:t xml:space="preserve">Eis meu corpo</x:t>
        </x:is>
      </x:c>
      <x:c r="C258" s="37" t="inlineStr">
        <x:is>
          <x:t xml:space="preserve">Eucaristia</x:t>
        </x:is>
      </x:c>
      <x:c r="D258" s="36" t="n"/>
      <x:c r="E258" s="36" t="inlineStr">
        <x:is>
          <x:t xml:space="preserve">Mt 26,26-28</x:t>
        </x:is>
      </x:c>
      <x:c r="F258" s="36" t="inlineStr">
        <x:is>
          <x:t xml:space="preserve">Mc 14,22-24</x:t>
        </x:is>
      </x:c>
      <x:c r="G258" s="36" t="n"/>
      <x:c r="H258" s="37" t="inlineStr">
        <x:is>
          <x:t xml:space="preserve">Pe. Weber (volumes) · vol. 1</x:t>
        </x:is>
      </x:c>
      <x:c r="I258" s="37" t="inlineStr">
        <x:is>
          <x:t xml:space="preserve">Canto dos volumes</x:t>
        </x:is>
      </x:c>
      <x:c r="J258" s="38" t="inlineStr">
        <x:is>
          <x:t xml:space="preserve">abrir partitura</x:t>
        </x:is>
      </x:c>
    </x:row>
    <x:row r="259">
      <x:c r="A259" s="41" t="inlineStr">
        <x:is>
          <x:t xml:space="preserve">Lc 22,21</x:t>
        </x:is>
      </x:c>
      <x:c r="B259" s="34" t="inlineStr">
        <x:is>
          <x:t xml:space="preserve">Na Ceia Jesus declarou</x:t>
        </x:is>
      </x:c>
      <x:c r="C259" s="34" t="inlineStr">
        <x:is>
          <x:t xml:space="preserve">4ª feira da Semana Santa</x:t>
        </x:is>
      </x:c>
      <x:c r="D259" s="33" t="inlineStr">
        <x:is>
          <x:t xml:space="preserve">Sl 40</x:t>
        </x:is>
      </x:c>
      <x:c r="E259" s="33" t="inlineStr">
        <x:is>
          <x:t xml:space="preserve">Mt 26,21</x:t>
        </x:is>
      </x:c>
      <x:c r="F259" s="33" t="inlineStr">
        <x:is>
          <x:t xml:space="preserve">Mc 14,18</x:t>
        </x:is>
      </x:c>
      <x:c r="G259" s="33" t="inlineStr">
        <x:is>
          <x:t xml:space="preserve">Jo 13,21</x:t>
        </x:is>
      </x:c>
      <x:c r="H259" s="34" t="inlineStr">
        <x:is>
          <x:t xml:space="preserve">Pe. Weber (volumes) · vol. 20</x:t>
        </x:is>
      </x:c>
      <x:c r="I259" s="34" t="inlineStr">
        <x:is>
          <x:t xml:space="preserve">Canto dos volumes</x:t>
        </x:is>
      </x:c>
      <x:c r="J259" s="35" t="inlineStr">
        <x:is>
          <x:t xml:space="preserve">abrir partitura</x:t>
        </x:is>
      </x:c>
    </x:row>
    <x:row r="260">
      <x:c r="A260" s="42" t="inlineStr">
        <x:is>
          <x:t xml:space="preserve">Lc 22,27</x:t>
        </x:is>
      </x:c>
      <x:c r="B260" s="37" t="inlineStr">
        <x:is>
          <x:t xml:space="preserve">O Filho do Homem não veio</x:t>
        </x:is>
      </x:c>
      <x:c r="C260" s="37" t="inlineStr">
        <x:is>
          <x:t xml:space="preserve">29. B</x:t>
        </x:is>
      </x:c>
      <x:c r="D260" s="36" t="inlineStr">
        <x:is>
          <x:t xml:space="preserve">Sl 39</x:t>
        </x:is>
      </x:c>
      <x:c r="E260" s="36" t="inlineStr">
        <x:is>
          <x:t xml:space="preserve">Mt 20,27</x:t>
        </x:is>
      </x:c>
      <x:c r="F260" s="36" t="inlineStr">
        <x:is>
          <x:t xml:space="preserve">Mc 10,45</x:t>
        </x:is>
      </x:c>
      <x:c r="G260" s="36" t="n"/>
      <x:c r="H260" s="37" t="inlineStr">
        <x:is>
          <x:t xml:space="preserve">Pe. Weber</x:t>
        </x:is>
      </x:c>
      <x:c r="I260" s="37" t="inlineStr">
        <x:is>
          <x:t xml:space="preserve">Canto do Evangelho</x:t>
        </x:is>
      </x:c>
      <x:c r="J260" s="38" t="inlineStr">
        <x:is>
          <x:t xml:space="preserve">abrir partitura</x:t>
        </x:is>
      </x:c>
    </x:row>
    <x:row r="261">
      <x:c r="A261" s="41" t="inlineStr">
        <x:is>
          <x:t xml:space="preserve">Lc 23,42</x:t>
        </x:is>
      </x:c>
      <x:c r="B261" s="34" t="inlineStr">
        <x:is>
          <x:t xml:space="preserve">Lembrai-vos de mim, Senhor</x:t>
        </x:is>
      </x:c>
      <x:c r="C261" s="34" t="inlineStr">
        <x:is>
          <x:t xml:space="preserve">Para penitência e/ou falecidos</x:t>
        </x:is>
      </x:c>
      <x:c r="D261" s="33" t="inlineStr">
        <x:is>
          <x:t xml:space="preserve">Sl 50</x:t>
        </x:is>
      </x:c>
      <x:c r="E261" s="33" t="n"/>
      <x:c r="F261" s="33" t="n"/>
      <x:c r="G261" s="33" t="n"/>
      <x:c r="H261" s="34" t="inlineStr">
        <x:is>
          <x:t xml:space="preserve">Pe. Weber (volumes) · vol. 3</x:t>
        </x:is>
      </x:c>
      <x:c r="I261" s="34" t="inlineStr">
        <x:is>
          <x:t xml:space="preserve">Canto dos volumes</x:t>
        </x:is>
      </x:c>
      <x:c r="J261" s="35" t="inlineStr">
        <x:is>
          <x:t xml:space="preserve">abrir partitura</x:t>
        </x:is>
      </x:c>
    </x:row>
    <x:row r="262">
      <x:c r="A262" s="42" t="inlineStr">
        <x:is>
          <x:t xml:space="preserve">Lc 23,42</x:t>
        </x:is>
      </x:c>
      <x:c r="B262" s="37" t="inlineStr">
        <x:is>
          <x:t xml:space="preserve">Lembrai-vos de mim, Senhor</x:t>
        </x:is>
      </x:c>
      <x:c r="C262" s="37" t="inlineStr">
        <x:is>
          <x:t xml:space="preserve">Penitencial</x:t>
        </x:is>
      </x:c>
      <x:c r="D262" s="36" t="inlineStr">
        <x:is>
          <x:t xml:space="preserve">Sl 50</x:t>
        </x:is>
      </x:c>
      <x:c r="E262" s="36" t="n"/>
      <x:c r="F262" s="36" t="n"/>
      <x:c r="G262" s="36" t="n"/>
      <x:c r="H262" s="37" t="inlineStr">
        <x:is>
          <x:t xml:space="preserve">Pe. Weber (volumes) · vol. 7</x:t>
        </x:is>
      </x:c>
      <x:c r="I262" s="37" t="inlineStr">
        <x:is>
          <x:t xml:space="preserve">Canto dos volumes</x:t>
        </x:is>
      </x:c>
      <x:c r="J262" s="38" t="inlineStr">
        <x:is>
          <x:t xml:space="preserve">abrir partitura</x:t>
        </x:is>
      </x:c>
    </x:row>
    <x:row r="263">
      <x:c r="A263" s="41" t="inlineStr">
        <x:is>
          <x:t xml:space="preserve">Lc 23,42</x:t>
        </x:is>
      </x:c>
      <x:c r="B263" s="34" t="inlineStr">
        <x:is>
          <x:t xml:space="preserve">Lembrai-vos de mim, Senhor!</x:t>
        </x:is>
      </x:c>
      <x:c r="C263" s="34" t="n"/>
      <x:c r="D263" s="33" t="n"/>
      <x:c r="E263" s="33" t="n"/>
      <x:c r="F263" s="33" t="n"/>
      <x:c r="G263" s="33" t="n"/>
      <x:c r="H263" s="34" t="inlineStr">
        <x:is>
          <x:t xml:space="preserve">Pe. Weber (volumes) · vol. 26</x:t>
        </x:is>
      </x:c>
      <x:c r="I263" s="34" t="inlineStr">
        <x:is>
          <x:t xml:space="preserve">Canto dos volumes</x:t>
        </x:is>
      </x:c>
      <x:c r="J263" s="35" t="inlineStr">
        <x:is>
          <x:t xml:space="preserve">abrir partitura</x:t>
        </x:is>
      </x:c>
    </x:row>
    <x:row r="264">
      <x:c r="A264" s="41" t="inlineStr">
        <x:is>
          <x:t xml:space="preserve">Lc 24,5</x:t>
        </x:is>
      </x:c>
      <x:c r="B264" s="34" t="inlineStr">
        <x:is>
          <x:t xml:space="preserve">Não procureis entre os mortos</x:t>
        </x:is>
      </x:c>
      <x:c r="C264" s="34" t="inlineStr">
        <x:is>
          <x:t xml:space="preserve">1 Pasc ABC</x:t>
        </x:is>
      </x:c>
      <x:c r="D264" s="33" t="inlineStr">
        <x:is>
          <x:t xml:space="preserve">Sl 117</x:t>
        </x:is>
      </x:c>
      <x:c r="E264" s="33" t="inlineStr">
        <x:is>
          <x:t xml:space="preserve">Mt 28,6</x:t>
        </x:is>
      </x:c>
      <x:c r="F264" s="33" t="inlineStr">
        <x:is>
          <x:t xml:space="preserve">Mc 16,6</x:t>
        </x:is>
      </x:c>
      <x:c r="G264" s="33" t="n"/>
      <x:c r="H264" s="34" t="inlineStr">
        <x:is>
          <x:t xml:space="preserve">Pe. Weber</x:t>
        </x:is>
      </x:c>
      <x:c r="I264" s="34" t="inlineStr">
        <x:is>
          <x:t xml:space="preserve">Canto do Evangelho</x:t>
        </x:is>
      </x:c>
      <x:c r="J264" s="35" t="inlineStr">
        <x:is>
          <x:t xml:space="preserve">abrir partitura</x:t>
        </x:is>
      </x:c>
    </x:row>
    <x:row r="265">
      <x:c r="A265" s="42" t="inlineStr">
        <x:is>
          <x:t xml:space="preserve">Lc 24,29-31</x:t>
        </x:is>
      </x:c>
      <x:c r="B265" s="37" t="inlineStr">
        <x:is>
          <x:t xml:space="preserve">Hino: Vem nos conduzir como aos irmãos de Emaús</x:t>
        </x:is>
      </x:c>
      <x:c r="C265" s="37" t="inlineStr">
        <x:is>
          <x:t xml:space="preserve">da tarde</x:t>
        </x:is>
      </x:c>
      <x:c r="D265" s="36" t="n"/>
      <x:c r="E265" s="36" t="n"/>
      <x:c r="F265" s="36" t="n"/>
      <x:c r="G265" s="36" t="n"/>
      <x:c r="H265" s="37" t="inlineStr">
        <x:is>
          <x:t xml:space="preserve">Pe. Weber (volumes) · vol. 3</x:t>
        </x:is>
      </x:c>
      <x:c r="I265" s="37" t="inlineStr">
        <x:is>
          <x:t xml:space="preserve">Canto dos volumes</x:t>
        </x:is>
      </x:c>
      <x:c r="J265" s="38" t="inlineStr">
        <x:is>
          <x:t xml:space="preserve">abrir partitura</x:t>
        </x:is>
      </x:c>
    </x:row>
    <x:row r="266">
      <x:c r="A266" s="41" t="inlineStr">
        <x:is>
          <x:t xml:space="preserve">Lc 24,30</x:t>
        </x:is>
      </x:c>
      <x:c r="B266" s="34" t="inlineStr">
        <x:is>
          <x:t xml:space="preserve">Jesus tomou o pão</x:t>
        </x:is>
      </x:c>
      <x:c r="C266" s="34" t="inlineStr">
        <x:is>
          <x:t xml:space="preserve">3 Pasc A</x:t>
        </x:is>
      </x:c>
      <x:c r="D266" s="33" t="inlineStr">
        <x:is>
          <x:t xml:space="preserve">Sl 65</x:t>
        </x:is>
      </x:c>
      <x:c r="E266" s="33" t="n"/>
      <x:c r="F266" s="33" t="n"/>
      <x:c r="G266" s="33" t="n"/>
      <x:c r="H266" s="34" t="inlineStr">
        <x:is>
          <x:t xml:space="preserve">Pe. Weber</x:t>
        </x:is>
      </x:c>
      <x:c r="I266" s="34" t="inlineStr">
        <x:is>
          <x:t xml:space="preserve">Canto do Evangelho</x:t>
        </x:is>
      </x:c>
      <x:c r="J266" s="35" t="inlineStr">
        <x:is>
          <x:t xml:space="preserve">abrir partitura</x:t>
        </x:is>
      </x:c>
    </x:row>
    <x:row r="267">
      <x:c r="A267" s="42" t="inlineStr">
        <x:is>
          <x:t xml:space="preserve">Lc 24,30-35</x:t>
        </x:is>
      </x:c>
      <x:c r="B267" s="37" t="inlineStr">
        <x:is>
          <x:t xml:space="preserve">Ao partirmos o pão reconhecemos</x:t>
        </x:is>
      </x:c>
      <x:c r="C267" s="37" t="n"/>
      <x:c r="D267" s="36" t="n"/>
      <x:c r="E267" s="36" t="n"/>
      <x:c r="F267" s="36" t="n"/>
      <x:c r="G267" s="36" t="n"/>
      <x:c r="H267" s="37" t="inlineStr">
        <x:is>
          <x:t xml:space="preserve">Pe. Weber (volumes) · vol. 29</x:t>
        </x:is>
      </x:c>
      <x:c r="I267" s="37" t="inlineStr">
        <x:is>
          <x:t xml:space="preserve">Canto dos volumes</x:t>
        </x:is>
      </x:c>
      <x:c r="J267" s="38" t="inlineStr">
        <x:is>
          <x:t xml:space="preserve">abrir partitura</x:t>
        </x:is>
      </x:c>
    </x:row>
    <x:row r="268">
      <x:c r="A268" s="41" t="inlineStr">
        <x:is>
          <x:t xml:space="preserve">Lc 24,35</x:t>
        </x:is>
      </x:c>
      <x:c r="B268" s="34" t="inlineStr">
        <x:is>
          <x:t xml:space="preserve">Os discípulos reconheceram o Senhor Jesus</x:t>
        </x:is>
      </x:c>
      <x:c r="C268" s="34" t="inlineStr">
        <x:is>
          <x:t xml:space="preserve">3 Pasc A</x:t>
        </x:is>
      </x:c>
      <x:c r="D268" s="33" t="inlineStr">
        <x:is>
          <x:t xml:space="preserve">Sb 16,20ss</x:t>
        </x:is>
      </x:c>
      <x:c r="E268" s="33" t="n"/>
      <x:c r="F268" s="33" t="n"/>
      <x:c r="G268" s="33" t="n"/>
      <x:c r="H268" s="34" t="inlineStr">
        <x:is>
          <x:t xml:space="preserve">Abadia da Ressurreição</x:t>
        </x:is>
      </x:c>
      <x:c r="I268" s="34" t="inlineStr">
        <x:is>
          <x:t xml:space="preserve">Antífona de comunhão</x:t>
        </x:is>
      </x:c>
      <x:c r="J268" s="35" t="inlineStr">
        <x:is>
          <x:t xml:space="preserve">abrir partitura</x:t>
        </x:is>
      </x:c>
    </x:row>
    <x:row r="269">
      <x:c r="A269" s="42" t="inlineStr">
        <x:is>
          <x:t xml:space="preserve">Lc 24,35</x:t>
        </x:is>
      </x:c>
      <x:c r="B269" s="37" t="inlineStr">
        <x:is>
          <x:t xml:space="preserve">Os discípulos reconheceram o Senhor Jesus</x:t>
        </x:is>
      </x:c>
      <x:c r="C269" s="37" t="inlineStr">
        <x:is>
          <x:t xml:space="preserve">32. ABC</x:t>
        </x:is>
      </x:c>
      <x:c r="D269" s="36" t="inlineStr">
        <x:is>
          <x:t xml:space="preserve">Sl 22</x:t>
        </x:is>
      </x:c>
      <x:c r="E269" s="36" t="n"/>
      <x:c r="F269" s="36" t="n"/>
      <x:c r="G269" s="36" t="n"/>
      <x:c r="H269" s="37" t="inlineStr">
        <x:is>
          <x:t xml:space="preserve">Abadia da Ressurreição</x:t>
        </x:is>
      </x:c>
      <x:c r="I269" s="37" t="inlineStr">
        <x:is>
          <x:t xml:space="preserve">Antífona de comunhão</x:t>
        </x:is>
      </x:c>
      <x:c r="J269" s="38" t="e">
        <x:f>HYPERLINK("https://drive.google.com/file/d/14aqvW5AKtjGThXbWq6vx0bx1U9cV0zzh/view","abrir partitura")</x:f>
        <x:v>HYPERLINK is not implemented. linkLocation=https://drive.google.com/file/d/14aqvW5AKtjGThXbWq6vx0bx1U9cV0zzh/view, friendlyName=abrir partitura</x:v>
      </x:c>
    </x:row>
    <x:row r="270">
      <x:c r="A270" s="41" t="inlineStr">
        <x:is>
          <x:t xml:space="preserve">Lc 24,36-48</x:t>
        </x:is>
      </x:c>
      <x:c r="B270" s="34" t="inlineStr">
        <x:is>
          <x:t xml:space="preserve">Vendo Jesus aparecer</x:t>
        </x:is>
      </x:c>
      <x:c r="C270" s="34" t="inlineStr">
        <x:is>
          <x:t xml:space="preserve">Entrada ou Comunhão | Tempo Pascal</x:t>
        </x:is>
      </x:c>
      <x:c r="D270" s="33" t="n"/>
      <x:c r="E270" s="33" t="n"/>
      <x:c r="F270" s="33" t="n"/>
      <x:c r="G270" s="33" t="inlineStr">
        <x:is>
          <x:t xml:space="preserve">Jo 20,19-21</x:t>
        </x:is>
      </x:c>
      <x:c r="H270" s="34" t="inlineStr">
        <x:is>
          <x:t xml:space="preserve">Pe. Weber (volumes) · vol. 29</x:t>
        </x:is>
      </x:c>
      <x:c r="I270" s="34" t="inlineStr">
        <x:is>
          <x:t xml:space="preserve">Canto dos volumes</x:t>
        </x:is>
      </x:c>
      <x:c r="J270" s="35" t="inlineStr">
        <x:is>
          <x:t xml:space="preserve">abrir partitura</x:t>
        </x:is>
      </x:c>
    </x:row>
    <x:row r="271">
      <x:c r="A271" s="42" t="inlineStr">
        <x:is>
          <x:t xml:space="preserve">Lc 24,46</x:t>
        </x:is>
      </x:c>
      <x:c r="B271" s="37" t="inlineStr">
        <x:is>
          <x:t xml:space="preserve">Era preciso que o Cristo morresse</x:t>
        </x:is>
      </x:c>
      <x:c r="C271" s="37" t="inlineStr">
        <x:is>
          <x:t xml:space="preserve">3 Pasc B</x:t>
        </x:is>
      </x:c>
      <x:c r="D271" s="36" t="inlineStr">
        <x:is>
          <x:t xml:space="preserve">Sl 117</x:t>
        </x:is>
      </x:c>
      <x:c r="E271" s="36" t="n"/>
      <x:c r="F271" s="36" t="n"/>
      <x:c r="G271" s="36" t="n"/>
      <x:c r="H271" s="37" t="inlineStr">
        <x:is>
          <x:t xml:space="preserve">Abadia da Ressurreição</x:t>
        </x:is>
      </x:c>
      <x:c r="I271" s="37" t="inlineStr">
        <x:is>
          <x:t xml:space="preserve">Antífona de comunhão</x:t>
        </x:is>
      </x:c>
      <x:c r="J271" s="38" t="inlineStr">
        <x:is>
          <x:t xml:space="preserve">abrir partitura</x:t>
        </x:is>
      </x:c>
    </x:row>
    <x:row r="272">
      <x:c r="A272" s="41" t="inlineStr">
        <x:is>
          <x:t xml:space="preserve">Lc 24,46-47</x:t>
        </x:is>
      </x:c>
      <x:c r="B272" s="34" t="inlineStr">
        <x:is>
          <x:t xml:space="preserve">Era preciso que o Cristo sofresse</x:t>
        </x:is>
      </x:c>
      <x:c r="C272" s="34" t="inlineStr">
        <x:is>
          <x:t xml:space="preserve">Ascensão do Senhor</x:t>
        </x:is>
      </x:c>
      <x:c r="D272" s="33" t="inlineStr">
        <x:is>
          <x:t xml:space="preserve">Sl 17</x:t>
        </x:is>
      </x:c>
      <x:c r="E272" s="33" t="n"/>
      <x:c r="F272" s="33" t="n"/>
      <x:c r="G272" s="33" t="n"/>
      <x:c r="H272" s="34" t="inlineStr">
        <x:is>
          <x:t xml:space="preserve">Pe. Weber (volumes) · vol. 27</x:t>
        </x:is>
      </x:c>
      <x:c r="I272" s="34" t="inlineStr">
        <x:is>
          <x:t xml:space="preserve">Canto dos volumes</x:t>
        </x:is>
      </x:c>
      <x:c r="J272" s="35" t="inlineStr">
        <x:is>
          <x:t xml:space="preserve">abrir partitura</x:t>
        </x:is>
      </x:c>
    </x:row>
    <x:row r="274">
      <x:c r="A274" s="31" t="inlineStr">
        <x:is>
          <x:t xml:space="preserve">241 cantos</x:t>
        </x:is>
      </x:c>
    </x:row>
  </x:sheetData>
  <x:hyperlinks>
    <x:hyperlink xmlns:r="http://schemas.openxmlformats.org/officeDocument/2006/relationships" ref="J5" r:id="Rc562d078c7324d92"/>
    <x:hyperlink xmlns:r="http://schemas.openxmlformats.org/officeDocument/2006/relationships" ref="J6" r:id="Rd1e1d398879f45e1"/>
    <x:hyperlink xmlns:r="http://schemas.openxmlformats.org/officeDocument/2006/relationships" ref="J7" r:id="R8bcf7988641c4d85"/>
    <x:hyperlink xmlns:r="http://schemas.openxmlformats.org/officeDocument/2006/relationships" ref="J8" r:id="R87b9c07aaec94772"/>
    <x:hyperlink xmlns:r="http://schemas.openxmlformats.org/officeDocument/2006/relationships" ref="J9" r:id="Rdedb9de3fa4e4fca"/>
    <x:hyperlink xmlns:r="http://schemas.openxmlformats.org/officeDocument/2006/relationships" ref="J10" r:id="Rf5f43863a1024872"/>
    <x:hyperlink xmlns:r="http://schemas.openxmlformats.org/officeDocument/2006/relationships" ref="J11" r:id="Rbdaccbc8af0c40ca"/>
    <x:hyperlink xmlns:r="http://schemas.openxmlformats.org/officeDocument/2006/relationships" ref="J12" r:id="R7ba7e16a0cfa41a8"/>
    <x:hyperlink xmlns:r="http://schemas.openxmlformats.org/officeDocument/2006/relationships" ref="J13" r:id="Ref468a9d53414517"/>
    <x:hyperlink xmlns:r="http://schemas.openxmlformats.org/officeDocument/2006/relationships" ref="J14" r:id="R7f4f4444cbc94804"/>
    <x:hyperlink xmlns:r="http://schemas.openxmlformats.org/officeDocument/2006/relationships" ref="J15" r:id="R1736c9866e444e45"/>
    <x:hyperlink xmlns:r="http://schemas.openxmlformats.org/officeDocument/2006/relationships" ref="J16" r:id="Ra095df851665476a"/>
    <x:hyperlink xmlns:r="http://schemas.openxmlformats.org/officeDocument/2006/relationships" ref="J17" r:id="Rbadce0cb5c3e4d8d"/>
    <x:hyperlink xmlns:r="http://schemas.openxmlformats.org/officeDocument/2006/relationships" ref="J18" r:id="R6da39f6f45df4671"/>
    <x:hyperlink xmlns:r="http://schemas.openxmlformats.org/officeDocument/2006/relationships" ref="J19" r:id="R16b27f3dbc6546f7"/>
    <x:hyperlink xmlns:r="http://schemas.openxmlformats.org/officeDocument/2006/relationships" ref="J20" r:id="Re8fd35a3cb8b438a"/>
    <x:hyperlink xmlns:r="http://schemas.openxmlformats.org/officeDocument/2006/relationships" ref="J21" r:id="R0d57c469c6174e11"/>
    <x:hyperlink xmlns:r="http://schemas.openxmlformats.org/officeDocument/2006/relationships" ref="J22" r:id="R379ba02e8ed249b2"/>
    <x:hyperlink xmlns:r="http://schemas.openxmlformats.org/officeDocument/2006/relationships" ref="J23" r:id="Rc558726614064b88"/>
    <x:hyperlink xmlns:r="http://schemas.openxmlformats.org/officeDocument/2006/relationships" ref="J24" r:id="R3a738c69c0b74ba4"/>
    <x:hyperlink xmlns:r="http://schemas.openxmlformats.org/officeDocument/2006/relationships" ref="J25" r:id="Rb9a0c83bd98a401f"/>
    <x:hyperlink xmlns:r="http://schemas.openxmlformats.org/officeDocument/2006/relationships" ref="J26" r:id="Rf023b990dfc348c2"/>
    <x:hyperlink xmlns:r="http://schemas.openxmlformats.org/officeDocument/2006/relationships" ref="J27" r:id="R5afd685de6394660"/>
    <x:hyperlink xmlns:r="http://schemas.openxmlformats.org/officeDocument/2006/relationships" ref="J28" r:id="R5a97354155fb426a"/>
    <x:hyperlink xmlns:r="http://schemas.openxmlformats.org/officeDocument/2006/relationships" ref="J29" r:id="Ra3cc351672184ff4"/>
    <x:hyperlink xmlns:r="http://schemas.openxmlformats.org/officeDocument/2006/relationships" ref="J30" r:id="Re1a5b636ce4a4f8f"/>
    <x:hyperlink xmlns:r="http://schemas.openxmlformats.org/officeDocument/2006/relationships" ref="J31" r:id="Ra6b256c37f334d77"/>
    <x:hyperlink xmlns:r="http://schemas.openxmlformats.org/officeDocument/2006/relationships" ref="J32" r:id="Rc9d018a13761436b"/>
    <x:hyperlink xmlns:r="http://schemas.openxmlformats.org/officeDocument/2006/relationships" ref="J33" r:id="R53c6d7258c664148"/>
    <x:hyperlink xmlns:r="http://schemas.openxmlformats.org/officeDocument/2006/relationships" ref="J34" r:id="R3adb8376257b49d9"/>
    <x:hyperlink xmlns:r="http://schemas.openxmlformats.org/officeDocument/2006/relationships" ref="J35" r:id="R846d40aa3a314983"/>
    <x:hyperlink xmlns:r="http://schemas.openxmlformats.org/officeDocument/2006/relationships" ref="J36" r:id="R1e20e82c7f284b73"/>
    <x:hyperlink xmlns:r="http://schemas.openxmlformats.org/officeDocument/2006/relationships" ref="J37" r:id="R7f6d180319a34080"/>
    <x:hyperlink xmlns:r="http://schemas.openxmlformats.org/officeDocument/2006/relationships" ref="J38" r:id="Ra3446d2437724da6"/>
    <x:hyperlink xmlns:r="http://schemas.openxmlformats.org/officeDocument/2006/relationships" ref="J39" r:id="Rb0de24d5231e4e3e"/>
    <x:hyperlink xmlns:r="http://schemas.openxmlformats.org/officeDocument/2006/relationships" ref="J40" r:id="R132d7f061de04e25"/>
    <x:hyperlink xmlns:r="http://schemas.openxmlformats.org/officeDocument/2006/relationships" ref="J41" r:id="R9d79252c886a4977"/>
    <x:hyperlink xmlns:r="http://schemas.openxmlformats.org/officeDocument/2006/relationships" ref="J42" r:id="R60a3884fc4ef4285"/>
    <x:hyperlink xmlns:r="http://schemas.openxmlformats.org/officeDocument/2006/relationships" ref="J43" r:id="R148ea0e3cd5540fd"/>
    <x:hyperlink xmlns:r="http://schemas.openxmlformats.org/officeDocument/2006/relationships" ref="J44" r:id="R0dbd247bd14f4ce8"/>
    <x:hyperlink xmlns:r="http://schemas.openxmlformats.org/officeDocument/2006/relationships" ref="J45" r:id="R0eac3a9e883d4aa7"/>
    <x:hyperlink xmlns:r="http://schemas.openxmlformats.org/officeDocument/2006/relationships" ref="J46" r:id="R8532324ef1614e90"/>
    <x:hyperlink xmlns:r="http://schemas.openxmlformats.org/officeDocument/2006/relationships" ref="J47" r:id="R06b2090316a84676"/>
    <x:hyperlink xmlns:r="http://schemas.openxmlformats.org/officeDocument/2006/relationships" ref="J48" r:id="Rbe1be2f079ce4634"/>
    <x:hyperlink xmlns:r="http://schemas.openxmlformats.org/officeDocument/2006/relationships" ref="J49" r:id="Rd87902e0699f4a5f"/>
    <x:hyperlink xmlns:r="http://schemas.openxmlformats.org/officeDocument/2006/relationships" ref="J50" r:id="Rd33f1cda0d6a4e69"/>
    <x:hyperlink xmlns:r="http://schemas.openxmlformats.org/officeDocument/2006/relationships" ref="J51" r:id="R01b1d0d6b4144f10"/>
    <x:hyperlink xmlns:r="http://schemas.openxmlformats.org/officeDocument/2006/relationships" ref="J52" r:id="R4c164e708cd84cad"/>
    <x:hyperlink xmlns:r="http://schemas.openxmlformats.org/officeDocument/2006/relationships" ref="J53" r:id="Rbc6a1ebcb4e9468c"/>
    <x:hyperlink xmlns:r="http://schemas.openxmlformats.org/officeDocument/2006/relationships" ref="J54" r:id="Rc348fa1e90a84515"/>
    <x:hyperlink xmlns:r="http://schemas.openxmlformats.org/officeDocument/2006/relationships" ref="J55" r:id="Rc8ab364ab8c1490d"/>
    <x:hyperlink xmlns:r="http://schemas.openxmlformats.org/officeDocument/2006/relationships" ref="J56" r:id="Ref14858475cd421b"/>
    <x:hyperlink xmlns:r="http://schemas.openxmlformats.org/officeDocument/2006/relationships" ref="J57" r:id="Rdea3a759df334d2c"/>
    <x:hyperlink xmlns:r="http://schemas.openxmlformats.org/officeDocument/2006/relationships" ref="J58" r:id="Re9522cf432d04427"/>
    <x:hyperlink xmlns:r="http://schemas.openxmlformats.org/officeDocument/2006/relationships" ref="J59" r:id="R7350d0ec66224183"/>
    <x:hyperlink xmlns:r="http://schemas.openxmlformats.org/officeDocument/2006/relationships" ref="J60" r:id="R185a4b48ceb64467"/>
    <x:hyperlink xmlns:r="http://schemas.openxmlformats.org/officeDocument/2006/relationships" ref="J61" r:id="Rd0a3a7b647464722"/>
    <x:hyperlink xmlns:r="http://schemas.openxmlformats.org/officeDocument/2006/relationships" ref="J62" r:id="Re86693a8f9624aeb"/>
    <x:hyperlink xmlns:r="http://schemas.openxmlformats.org/officeDocument/2006/relationships" ref="J63" r:id="Rfa79c069f9a34775"/>
    <x:hyperlink xmlns:r="http://schemas.openxmlformats.org/officeDocument/2006/relationships" ref="J64" r:id="R886dc8f50dec4449"/>
    <x:hyperlink xmlns:r="http://schemas.openxmlformats.org/officeDocument/2006/relationships" ref="J65" r:id="R87a66f9043fb41fe"/>
    <x:hyperlink xmlns:r="http://schemas.openxmlformats.org/officeDocument/2006/relationships" ref="J66" r:id="R8f1bff36260a41d9"/>
    <x:hyperlink xmlns:r="http://schemas.openxmlformats.org/officeDocument/2006/relationships" ref="J67" r:id="Ra5f06adb16cf4b1a"/>
    <x:hyperlink xmlns:r="http://schemas.openxmlformats.org/officeDocument/2006/relationships" ref="J68" r:id="Rd1a2a31647124f1d"/>
    <x:hyperlink xmlns:r="http://schemas.openxmlformats.org/officeDocument/2006/relationships" ref="J69" r:id="Rf8f079ff1c384c95"/>
    <x:hyperlink xmlns:r="http://schemas.openxmlformats.org/officeDocument/2006/relationships" ref="J70" r:id="R92860a4a921246e3"/>
    <x:hyperlink xmlns:r="http://schemas.openxmlformats.org/officeDocument/2006/relationships" ref="J71" r:id="R7cc5e30151d4410d"/>
    <x:hyperlink xmlns:r="http://schemas.openxmlformats.org/officeDocument/2006/relationships" ref="J72" r:id="R6ac5dc1951ad414e"/>
    <x:hyperlink xmlns:r="http://schemas.openxmlformats.org/officeDocument/2006/relationships" ref="J73" r:id="R23230f044f6b48f3"/>
    <x:hyperlink xmlns:r="http://schemas.openxmlformats.org/officeDocument/2006/relationships" ref="J74" r:id="R5e5cd28689134009"/>
    <x:hyperlink xmlns:r="http://schemas.openxmlformats.org/officeDocument/2006/relationships" ref="J75" r:id="R1613dd18ebc8456c"/>
    <x:hyperlink xmlns:r="http://schemas.openxmlformats.org/officeDocument/2006/relationships" ref="J76" r:id="R0adfa1888e784f4b"/>
    <x:hyperlink xmlns:r="http://schemas.openxmlformats.org/officeDocument/2006/relationships" ref="J77" r:id="Rb57e8b7f2b074fba"/>
    <x:hyperlink xmlns:r="http://schemas.openxmlformats.org/officeDocument/2006/relationships" ref="J78" r:id="R4941e866ef9d4ac5"/>
    <x:hyperlink xmlns:r="http://schemas.openxmlformats.org/officeDocument/2006/relationships" ref="J79" r:id="R86441921460a4672"/>
    <x:hyperlink xmlns:r="http://schemas.openxmlformats.org/officeDocument/2006/relationships" ref="J80" r:id="R57c6260ccee04806"/>
    <x:hyperlink xmlns:r="http://schemas.openxmlformats.org/officeDocument/2006/relationships" ref="J81" r:id="R72ead5dbf8054bde"/>
    <x:hyperlink xmlns:r="http://schemas.openxmlformats.org/officeDocument/2006/relationships" ref="J82" r:id="R1dc08dc010824a93"/>
    <x:hyperlink xmlns:r="http://schemas.openxmlformats.org/officeDocument/2006/relationships" ref="J83" r:id="R94be42da5d204f1f"/>
    <x:hyperlink xmlns:r="http://schemas.openxmlformats.org/officeDocument/2006/relationships" ref="J84" r:id="Rb4128130423849a1"/>
    <x:hyperlink xmlns:r="http://schemas.openxmlformats.org/officeDocument/2006/relationships" ref="J85" r:id="R161eb0e0657c451c"/>
    <x:hyperlink xmlns:r="http://schemas.openxmlformats.org/officeDocument/2006/relationships" ref="J86" r:id="Rf4a2738a39d8490f"/>
    <x:hyperlink xmlns:r="http://schemas.openxmlformats.org/officeDocument/2006/relationships" ref="J87" r:id="R450d66867d40486f"/>
    <x:hyperlink xmlns:r="http://schemas.openxmlformats.org/officeDocument/2006/relationships" ref="J88" r:id="R1fb6a87e5fe14638"/>
    <x:hyperlink xmlns:r="http://schemas.openxmlformats.org/officeDocument/2006/relationships" ref="J89" r:id="R91a9be60e2e841b5"/>
    <x:hyperlink xmlns:r="http://schemas.openxmlformats.org/officeDocument/2006/relationships" ref="J90" r:id="R38b92e9c78f9491f"/>
    <x:hyperlink xmlns:r="http://schemas.openxmlformats.org/officeDocument/2006/relationships" ref="J91" r:id="R093cc93a2cac456c"/>
    <x:hyperlink xmlns:r="http://schemas.openxmlformats.org/officeDocument/2006/relationships" ref="J92" r:id="R9e0bd7fc89c34688"/>
    <x:hyperlink xmlns:r="http://schemas.openxmlformats.org/officeDocument/2006/relationships" ref="J93" r:id="R4fd4f2fe07034048"/>
    <x:hyperlink xmlns:r="http://schemas.openxmlformats.org/officeDocument/2006/relationships" ref="J94" r:id="R02a4e781de494a2e"/>
    <x:hyperlink xmlns:r="http://schemas.openxmlformats.org/officeDocument/2006/relationships" ref="J95" r:id="Rdc3401e36c8544d8"/>
    <x:hyperlink xmlns:r="http://schemas.openxmlformats.org/officeDocument/2006/relationships" ref="J96" r:id="R9ff1c0d684294951"/>
    <x:hyperlink xmlns:r="http://schemas.openxmlformats.org/officeDocument/2006/relationships" ref="J97" r:id="R98909c585da94a91"/>
    <x:hyperlink xmlns:r="http://schemas.openxmlformats.org/officeDocument/2006/relationships" ref="J98" r:id="R852baaebe92a4994"/>
    <x:hyperlink xmlns:r="http://schemas.openxmlformats.org/officeDocument/2006/relationships" ref="J99" r:id="R75a1e91b420e4ecf"/>
    <x:hyperlink xmlns:r="http://schemas.openxmlformats.org/officeDocument/2006/relationships" ref="J100" r:id="R2edc5aaea14b4da1"/>
    <x:hyperlink xmlns:r="http://schemas.openxmlformats.org/officeDocument/2006/relationships" ref="J101" r:id="R944994ea463a4310"/>
    <x:hyperlink xmlns:r="http://schemas.openxmlformats.org/officeDocument/2006/relationships" ref="J102" r:id="R86d004c5d6654b9f"/>
    <x:hyperlink xmlns:r="http://schemas.openxmlformats.org/officeDocument/2006/relationships" ref="J103" r:id="R1321ef6773ed4d2d"/>
    <x:hyperlink xmlns:r="http://schemas.openxmlformats.org/officeDocument/2006/relationships" ref="J104" r:id="R314b38764581415d"/>
    <x:hyperlink xmlns:r="http://schemas.openxmlformats.org/officeDocument/2006/relationships" ref="J105" r:id="Rd33e0df76582468a"/>
    <x:hyperlink xmlns:r="http://schemas.openxmlformats.org/officeDocument/2006/relationships" ref="J106" r:id="R57bc53acf5354b0f"/>
    <x:hyperlink xmlns:r="http://schemas.openxmlformats.org/officeDocument/2006/relationships" ref="J107" r:id="R1a2eb2a51db64136"/>
    <x:hyperlink xmlns:r="http://schemas.openxmlformats.org/officeDocument/2006/relationships" ref="J108" r:id="R20bebc416bd54d8e"/>
    <x:hyperlink xmlns:r="http://schemas.openxmlformats.org/officeDocument/2006/relationships" ref="J109" r:id="Rbdd1aae19054480e"/>
    <x:hyperlink xmlns:r="http://schemas.openxmlformats.org/officeDocument/2006/relationships" ref="J110" r:id="Rcb2dcddf7f084bb6"/>
    <x:hyperlink xmlns:r="http://schemas.openxmlformats.org/officeDocument/2006/relationships" ref="J111" r:id="R6650fbd05988498e"/>
    <x:hyperlink xmlns:r="http://schemas.openxmlformats.org/officeDocument/2006/relationships" ref="J112" r:id="R87a2fec618794907"/>
    <x:hyperlink xmlns:r="http://schemas.openxmlformats.org/officeDocument/2006/relationships" ref="J113" r:id="Rf2cbca3e7130442f"/>
    <x:hyperlink xmlns:r="http://schemas.openxmlformats.org/officeDocument/2006/relationships" ref="J114" r:id="Ra1e305dc9f54497a"/>
    <x:hyperlink xmlns:r="http://schemas.openxmlformats.org/officeDocument/2006/relationships" ref="J115" r:id="R1ab2857ad6094f5f"/>
    <x:hyperlink xmlns:r="http://schemas.openxmlformats.org/officeDocument/2006/relationships" ref="J116" r:id="R8eff5a30d9254623"/>
    <x:hyperlink xmlns:r="http://schemas.openxmlformats.org/officeDocument/2006/relationships" ref="J117" r:id="Raab7d72d207e443d"/>
    <x:hyperlink xmlns:r="http://schemas.openxmlformats.org/officeDocument/2006/relationships" ref="J118" r:id="R5135a1785e454684"/>
    <x:hyperlink xmlns:r="http://schemas.openxmlformats.org/officeDocument/2006/relationships" ref="J119" r:id="R5a45ba87f4ff411c"/>
    <x:hyperlink xmlns:r="http://schemas.openxmlformats.org/officeDocument/2006/relationships" ref="J120" r:id="Ra8a87dbf0fd140bb"/>
    <x:hyperlink xmlns:r="http://schemas.openxmlformats.org/officeDocument/2006/relationships" ref="J121" r:id="R70b6cbf3ab574824"/>
    <x:hyperlink xmlns:r="http://schemas.openxmlformats.org/officeDocument/2006/relationships" ref="J122" r:id="R323077eb496045b5"/>
    <x:hyperlink xmlns:r="http://schemas.openxmlformats.org/officeDocument/2006/relationships" ref="J123" r:id="Rbea28502cb5c4cba"/>
    <x:hyperlink xmlns:r="http://schemas.openxmlformats.org/officeDocument/2006/relationships" ref="J124" r:id="R5dba0f5f0cf24a53"/>
    <x:hyperlink xmlns:r="http://schemas.openxmlformats.org/officeDocument/2006/relationships" ref="J125" r:id="R008d363e8a3c40a2"/>
    <x:hyperlink xmlns:r="http://schemas.openxmlformats.org/officeDocument/2006/relationships" ref="J126" r:id="R25589f300c2944e8"/>
    <x:hyperlink xmlns:r="http://schemas.openxmlformats.org/officeDocument/2006/relationships" ref="J127" r:id="Rb51f1c8e686248b7"/>
    <x:hyperlink xmlns:r="http://schemas.openxmlformats.org/officeDocument/2006/relationships" ref="J128" r:id="R13b1e9a981f8459f"/>
    <x:hyperlink xmlns:r="http://schemas.openxmlformats.org/officeDocument/2006/relationships" ref="J129" r:id="Reb6936b50f634472"/>
    <x:hyperlink xmlns:r="http://schemas.openxmlformats.org/officeDocument/2006/relationships" ref="J130" r:id="Ra8f9b886d96141f6"/>
    <x:hyperlink xmlns:r="http://schemas.openxmlformats.org/officeDocument/2006/relationships" ref="J131" r:id="R90a305a36f0e4904"/>
    <x:hyperlink xmlns:r="http://schemas.openxmlformats.org/officeDocument/2006/relationships" ref="J132" r:id="R48a6a85d82704597"/>
    <x:hyperlink xmlns:r="http://schemas.openxmlformats.org/officeDocument/2006/relationships" ref="J133" r:id="Rd1b5429826fd471c"/>
    <x:hyperlink xmlns:r="http://schemas.openxmlformats.org/officeDocument/2006/relationships" ref="J134" r:id="R89f2ba0596cd41ee"/>
    <x:hyperlink xmlns:r="http://schemas.openxmlformats.org/officeDocument/2006/relationships" ref="J135" r:id="R29a7ba426b464c16"/>
    <x:hyperlink xmlns:r="http://schemas.openxmlformats.org/officeDocument/2006/relationships" ref="J136" r:id="R6937beaa95744d9c"/>
    <x:hyperlink xmlns:r="http://schemas.openxmlformats.org/officeDocument/2006/relationships" ref="J137" r:id="R2195da0ecce14bea"/>
    <x:hyperlink xmlns:r="http://schemas.openxmlformats.org/officeDocument/2006/relationships" ref="J138" r:id="Rab4495910cbc4ae4"/>
    <x:hyperlink xmlns:r="http://schemas.openxmlformats.org/officeDocument/2006/relationships" ref="J139" r:id="R35870d8712484e3f"/>
    <x:hyperlink xmlns:r="http://schemas.openxmlformats.org/officeDocument/2006/relationships" ref="J140" r:id="R79fcda70faba4936"/>
    <x:hyperlink xmlns:r="http://schemas.openxmlformats.org/officeDocument/2006/relationships" ref="J141" r:id="Ra41d980a318f4c38"/>
    <x:hyperlink xmlns:r="http://schemas.openxmlformats.org/officeDocument/2006/relationships" ref="J142" r:id="R162a87b614f944ab"/>
    <x:hyperlink xmlns:r="http://schemas.openxmlformats.org/officeDocument/2006/relationships" ref="J143" r:id="Rd4f4acf6c1cd4f8a"/>
    <x:hyperlink xmlns:r="http://schemas.openxmlformats.org/officeDocument/2006/relationships" ref="J144" r:id="R21849ccf77ec48bd"/>
    <x:hyperlink xmlns:r="http://schemas.openxmlformats.org/officeDocument/2006/relationships" ref="J145" r:id="Rf9fcafce25094737"/>
    <x:hyperlink xmlns:r="http://schemas.openxmlformats.org/officeDocument/2006/relationships" ref="J146" r:id="R1faccc0edeac401a"/>
    <x:hyperlink xmlns:r="http://schemas.openxmlformats.org/officeDocument/2006/relationships" ref="J147" r:id="Rc4990bff56e74475"/>
    <x:hyperlink xmlns:r="http://schemas.openxmlformats.org/officeDocument/2006/relationships" ref="J148" r:id="R4bf637365949490d"/>
    <x:hyperlink xmlns:r="http://schemas.openxmlformats.org/officeDocument/2006/relationships" ref="J149" r:id="Rcce5fd5a110c4ac8"/>
    <x:hyperlink xmlns:r="http://schemas.openxmlformats.org/officeDocument/2006/relationships" ref="J150" r:id="Ra6e003a606ff4fb6"/>
    <x:hyperlink xmlns:r="http://schemas.openxmlformats.org/officeDocument/2006/relationships" ref="J151" r:id="R767de156a96f42b5"/>
    <x:hyperlink xmlns:r="http://schemas.openxmlformats.org/officeDocument/2006/relationships" ref="J152" r:id="R7f507c985c184049"/>
    <x:hyperlink xmlns:r="http://schemas.openxmlformats.org/officeDocument/2006/relationships" ref="J153" r:id="Re9012fd3a6ed47e3"/>
    <x:hyperlink xmlns:r="http://schemas.openxmlformats.org/officeDocument/2006/relationships" ref="J154" r:id="R3091ea75548f48d6"/>
    <x:hyperlink xmlns:r="http://schemas.openxmlformats.org/officeDocument/2006/relationships" ref="J155" r:id="Rdea039ccf7234336"/>
    <x:hyperlink xmlns:r="http://schemas.openxmlformats.org/officeDocument/2006/relationships" ref="J156" r:id="Re18aa92c61214268"/>
    <x:hyperlink xmlns:r="http://schemas.openxmlformats.org/officeDocument/2006/relationships" ref="J157" r:id="R22f6b7ceadb04677"/>
    <x:hyperlink xmlns:r="http://schemas.openxmlformats.org/officeDocument/2006/relationships" ref="J158" r:id="Ree6d7bc421124718"/>
    <x:hyperlink xmlns:r="http://schemas.openxmlformats.org/officeDocument/2006/relationships" ref="J159" r:id="R9975d1636bb94ce3"/>
    <x:hyperlink xmlns:r="http://schemas.openxmlformats.org/officeDocument/2006/relationships" ref="J160" r:id="R793ae6d0ec6b4b4f"/>
    <x:hyperlink xmlns:r="http://schemas.openxmlformats.org/officeDocument/2006/relationships" ref="J161" r:id="R4adc69013cf049ba"/>
    <x:hyperlink xmlns:r="http://schemas.openxmlformats.org/officeDocument/2006/relationships" ref="J162" r:id="Rcc85d57da2714aa7"/>
    <x:hyperlink xmlns:r="http://schemas.openxmlformats.org/officeDocument/2006/relationships" ref="J163" r:id="Rb4f28b5a8c634a22"/>
    <x:hyperlink xmlns:r="http://schemas.openxmlformats.org/officeDocument/2006/relationships" ref="J164" r:id="R46f377670c03492b"/>
    <x:hyperlink xmlns:r="http://schemas.openxmlformats.org/officeDocument/2006/relationships" ref="J165" r:id="Re6d64143ec5e4add"/>
    <x:hyperlink xmlns:r="http://schemas.openxmlformats.org/officeDocument/2006/relationships" ref="J166" r:id="R9a54391e25b7434b"/>
    <x:hyperlink xmlns:r="http://schemas.openxmlformats.org/officeDocument/2006/relationships" ref="J167" r:id="R52f7eeeb2dab4c00"/>
    <x:hyperlink xmlns:r="http://schemas.openxmlformats.org/officeDocument/2006/relationships" ref="J168" r:id="R9d68951a6fc547fa"/>
    <x:hyperlink xmlns:r="http://schemas.openxmlformats.org/officeDocument/2006/relationships" ref="J169" r:id="R6b7356dea4fe4f3d"/>
    <x:hyperlink xmlns:r="http://schemas.openxmlformats.org/officeDocument/2006/relationships" ref="J170" r:id="R843d6c7119bc4557"/>
    <x:hyperlink xmlns:r="http://schemas.openxmlformats.org/officeDocument/2006/relationships" ref="J171" r:id="R4ec21736669e4046"/>
    <x:hyperlink xmlns:r="http://schemas.openxmlformats.org/officeDocument/2006/relationships" ref="J172" r:id="R66c6151addb444fc"/>
    <x:hyperlink xmlns:r="http://schemas.openxmlformats.org/officeDocument/2006/relationships" ref="J173" r:id="Rd4755d0db775472d"/>
    <x:hyperlink xmlns:r="http://schemas.openxmlformats.org/officeDocument/2006/relationships" ref="J174" r:id="R2b829537da384458"/>
    <x:hyperlink xmlns:r="http://schemas.openxmlformats.org/officeDocument/2006/relationships" ref="J175" r:id="R1f48f3bb2d6f454f"/>
    <x:hyperlink xmlns:r="http://schemas.openxmlformats.org/officeDocument/2006/relationships" ref="J176" r:id="R8fbd89686f974b0b"/>
    <x:hyperlink xmlns:r="http://schemas.openxmlformats.org/officeDocument/2006/relationships" ref="J177" r:id="Rd1556a9871774792"/>
    <x:hyperlink xmlns:r="http://schemas.openxmlformats.org/officeDocument/2006/relationships" ref="J178" r:id="R9c73768ebc84424a"/>
    <x:hyperlink xmlns:r="http://schemas.openxmlformats.org/officeDocument/2006/relationships" ref="J179" r:id="R5bebd4924fa846a1"/>
    <x:hyperlink xmlns:r="http://schemas.openxmlformats.org/officeDocument/2006/relationships" ref="J180" r:id="R2d3829cde29d4523"/>
    <x:hyperlink xmlns:r="http://schemas.openxmlformats.org/officeDocument/2006/relationships" ref="J181" r:id="R739f08ba465a4dae"/>
    <x:hyperlink xmlns:r="http://schemas.openxmlformats.org/officeDocument/2006/relationships" ref="J182" r:id="R00c02ac35e8f40fd"/>
    <x:hyperlink xmlns:r="http://schemas.openxmlformats.org/officeDocument/2006/relationships" ref="J183" r:id="R8776a3dc67334310"/>
    <x:hyperlink xmlns:r="http://schemas.openxmlformats.org/officeDocument/2006/relationships" ref="J184" r:id="Rd5b7b857f7b344fc"/>
    <x:hyperlink xmlns:r="http://schemas.openxmlformats.org/officeDocument/2006/relationships" ref="J185" r:id="Rf4a40f093e584abf"/>
    <x:hyperlink xmlns:r="http://schemas.openxmlformats.org/officeDocument/2006/relationships" ref="J186" r:id="Rb7da167bb2aa47d0"/>
    <x:hyperlink xmlns:r="http://schemas.openxmlformats.org/officeDocument/2006/relationships" ref="J187" r:id="Refa8a8fc35c04a7f"/>
    <x:hyperlink xmlns:r="http://schemas.openxmlformats.org/officeDocument/2006/relationships" ref="J188" r:id="R7648f13bc72a4cd8"/>
    <x:hyperlink xmlns:r="http://schemas.openxmlformats.org/officeDocument/2006/relationships" ref="J189" r:id="R9f27b3b1fda34a85"/>
    <x:hyperlink xmlns:r="http://schemas.openxmlformats.org/officeDocument/2006/relationships" ref="J190" r:id="R5f75aa0ef81f4e74"/>
    <x:hyperlink xmlns:r="http://schemas.openxmlformats.org/officeDocument/2006/relationships" ref="J191" r:id="Rbb51a955049c4e09"/>
    <x:hyperlink xmlns:r="http://schemas.openxmlformats.org/officeDocument/2006/relationships" ref="J192" r:id="R45e68d4e56024041"/>
    <x:hyperlink xmlns:r="http://schemas.openxmlformats.org/officeDocument/2006/relationships" ref="J193" r:id="R47425ec433f54791"/>
    <x:hyperlink xmlns:r="http://schemas.openxmlformats.org/officeDocument/2006/relationships" ref="J194" r:id="R4c57aeaec10f4c3c"/>
    <x:hyperlink xmlns:r="http://schemas.openxmlformats.org/officeDocument/2006/relationships" ref="J195" r:id="R6b71f101e32148a2"/>
    <x:hyperlink xmlns:r="http://schemas.openxmlformats.org/officeDocument/2006/relationships" ref="J196" r:id="R3e356d360d5a4306"/>
    <x:hyperlink xmlns:r="http://schemas.openxmlformats.org/officeDocument/2006/relationships" ref="J197" r:id="Rbb9e2d58d6d04271"/>
    <x:hyperlink xmlns:r="http://schemas.openxmlformats.org/officeDocument/2006/relationships" ref="J198" r:id="R9eeac3ec35a246f6"/>
    <x:hyperlink xmlns:r="http://schemas.openxmlformats.org/officeDocument/2006/relationships" ref="J199" r:id="R891845f00c5e4299"/>
    <x:hyperlink xmlns:r="http://schemas.openxmlformats.org/officeDocument/2006/relationships" ref="J200" r:id="Rf938b46ea2be4d8e"/>
    <x:hyperlink xmlns:r="http://schemas.openxmlformats.org/officeDocument/2006/relationships" ref="J201" r:id="Rb85a671ebe574f62"/>
    <x:hyperlink xmlns:r="http://schemas.openxmlformats.org/officeDocument/2006/relationships" ref="J202" r:id="R7684ac9e03484137"/>
    <x:hyperlink xmlns:r="http://schemas.openxmlformats.org/officeDocument/2006/relationships" ref="J203" r:id="Rd9c61f55e8954f79"/>
    <x:hyperlink xmlns:r="http://schemas.openxmlformats.org/officeDocument/2006/relationships" ref="J204" r:id="R8eeee80ad738468a"/>
    <x:hyperlink xmlns:r="http://schemas.openxmlformats.org/officeDocument/2006/relationships" ref="J205" r:id="R16f897c957a04c49"/>
    <x:hyperlink xmlns:r="http://schemas.openxmlformats.org/officeDocument/2006/relationships" ref="J206" r:id="R98654285d155475b"/>
    <x:hyperlink xmlns:r="http://schemas.openxmlformats.org/officeDocument/2006/relationships" ref="J207" r:id="R15e9373c1ab34fb3"/>
    <x:hyperlink xmlns:r="http://schemas.openxmlformats.org/officeDocument/2006/relationships" ref="J208" r:id="Rb4921bedf5154d6f"/>
    <x:hyperlink xmlns:r="http://schemas.openxmlformats.org/officeDocument/2006/relationships" ref="J209" r:id="Rd0ab664fe7534a95"/>
    <x:hyperlink xmlns:r="http://schemas.openxmlformats.org/officeDocument/2006/relationships" ref="J210" r:id="R7d4a755956bb4015"/>
    <x:hyperlink xmlns:r="http://schemas.openxmlformats.org/officeDocument/2006/relationships" ref="J211" r:id="Rf6cddbcba11242e2"/>
    <x:hyperlink xmlns:r="http://schemas.openxmlformats.org/officeDocument/2006/relationships" ref="J212" r:id="R91183ac1f9ee4854"/>
    <x:hyperlink xmlns:r="http://schemas.openxmlformats.org/officeDocument/2006/relationships" ref="J213" r:id="R0c21e095d6fa4e0b"/>
    <x:hyperlink xmlns:r="http://schemas.openxmlformats.org/officeDocument/2006/relationships" ref="J214" r:id="Rfa0fdec7ff3d4fa0"/>
    <x:hyperlink xmlns:r="http://schemas.openxmlformats.org/officeDocument/2006/relationships" ref="J215" r:id="R59ae2528507248b5"/>
    <x:hyperlink xmlns:r="http://schemas.openxmlformats.org/officeDocument/2006/relationships" ref="J216" r:id="Rbe57b94fa2194d70"/>
    <x:hyperlink xmlns:r="http://schemas.openxmlformats.org/officeDocument/2006/relationships" ref="J217" r:id="R0414452fd2ce47ab"/>
    <x:hyperlink xmlns:r="http://schemas.openxmlformats.org/officeDocument/2006/relationships" ref="J218" r:id="Rc171672de9cf450e"/>
    <x:hyperlink xmlns:r="http://schemas.openxmlformats.org/officeDocument/2006/relationships" ref="J219" r:id="R9e09e344dcb341ce"/>
    <x:hyperlink xmlns:r="http://schemas.openxmlformats.org/officeDocument/2006/relationships" ref="J220" r:id="R61772e2922254378"/>
    <x:hyperlink xmlns:r="http://schemas.openxmlformats.org/officeDocument/2006/relationships" ref="J221" r:id="R063b5fb5006d4a7b"/>
    <x:hyperlink xmlns:r="http://schemas.openxmlformats.org/officeDocument/2006/relationships" ref="J222" r:id="Rfcbff518aa904bef"/>
    <x:hyperlink xmlns:r="http://schemas.openxmlformats.org/officeDocument/2006/relationships" ref="J223" r:id="Rb1082c6d477d4717"/>
    <x:hyperlink xmlns:r="http://schemas.openxmlformats.org/officeDocument/2006/relationships" ref="J224" r:id="Ra0909665dc6b4ef1"/>
    <x:hyperlink xmlns:r="http://schemas.openxmlformats.org/officeDocument/2006/relationships" ref="J225" r:id="R6459374aa6f845eb"/>
    <x:hyperlink xmlns:r="http://schemas.openxmlformats.org/officeDocument/2006/relationships" ref="J226" r:id="R5fdeff1b419a44e4"/>
    <x:hyperlink xmlns:r="http://schemas.openxmlformats.org/officeDocument/2006/relationships" ref="J227" r:id="R8507c65846fe4668"/>
    <x:hyperlink xmlns:r="http://schemas.openxmlformats.org/officeDocument/2006/relationships" ref="J228" r:id="Re31b2ea28cda4861"/>
    <x:hyperlink xmlns:r="http://schemas.openxmlformats.org/officeDocument/2006/relationships" ref="J229" r:id="R1db71bfe665a4ad2"/>
    <x:hyperlink xmlns:r="http://schemas.openxmlformats.org/officeDocument/2006/relationships" ref="J230" r:id="R16fc1c85b5c446f1"/>
    <x:hyperlink xmlns:r="http://schemas.openxmlformats.org/officeDocument/2006/relationships" ref="J231" r:id="Rcccf4ede810843e6"/>
    <x:hyperlink xmlns:r="http://schemas.openxmlformats.org/officeDocument/2006/relationships" ref="J232" r:id="R1a392af5b0fc4145"/>
    <x:hyperlink xmlns:r="http://schemas.openxmlformats.org/officeDocument/2006/relationships" ref="J233" r:id="Rf73446df525b4673"/>
    <x:hyperlink xmlns:r="http://schemas.openxmlformats.org/officeDocument/2006/relationships" ref="J234" r:id="R67002f6f95014e19"/>
    <x:hyperlink xmlns:r="http://schemas.openxmlformats.org/officeDocument/2006/relationships" ref="J235" r:id="Ra505e93ffcbf447a"/>
    <x:hyperlink xmlns:r="http://schemas.openxmlformats.org/officeDocument/2006/relationships" ref="J236" r:id="R64a22583e36e4ec3"/>
    <x:hyperlink xmlns:r="http://schemas.openxmlformats.org/officeDocument/2006/relationships" ref="J237" r:id="R068178093a1f43ff"/>
    <x:hyperlink xmlns:r="http://schemas.openxmlformats.org/officeDocument/2006/relationships" ref="J238" r:id="R0c18de32d39f4e60"/>
    <x:hyperlink xmlns:r="http://schemas.openxmlformats.org/officeDocument/2006/relationships" ref="J239" r:id="Rf72765186dfd44b7"/>
    <x:hyperlink xmlns:r="http://schemas.openxmlformats.org/officeDocument/2006/relationships" ref="J240" r:id="R2c9f714cc29a4eab"/>
    <x:hyperlink xmlns:r="http://schemas.openxmlformats.org/officeDocument/2006/relationships" ref="J241" r:id="R7245f8ae43ea4272"/>
    <x:hyperlink xmlns:r="http://schemas.openxmlformats.org/officeDocument/2006/relationships" ref="J242" r:id="R6ed96d86d31645c3"/>
    <x:hyperlink xmlns:r="http://schemas.openxmlformats.org/officeDocument/2006/relationships" ref="J243" r:id="R971bddd92ede464d"/>
    <x:hyperlink xmlns:r="http://schemas.openxmlformats.org/officeDocument/2006/relationships" ref="J244" r:id="R49ccd10cd2764241"/>
    <x:hyperlink xmlns:r="http://schemas.openxmlformats.org/officeDocument/2006/relationships" ref="J245" r:id="R364ab1388c9b41a5"/>
    <x:hyperlink xmlns:r="http://schemas.openxmlformats.org/officeDocument/2006/relationships" ref="J246" r:id="R6e1e10bef47b419b"/>
    <x:hyperlink xmlns:r="http://schemas.openxmlformats.org/officeDocument/2006/relationships" ref="J247" r:id="Re5ce81fbd40c4af2"/>
    <x:hyperlink xmlns:r="http://schemas.openxmlformats.org/officeDocument/2006/relationships" ref="J248" r:id="R33a366b661a44813"/>
    <x:hyperlink xmlns:r="http://schemas.openxmlformats.org/officeDocument/2006/relationships" ref="J249" r:id="Rd435f9b0dc8342af"/>
    <x:hyperlink xmlns:r="http://schemas.openxmlformats.org/officeDocument/2006/relationships" ref="J250" r:id="R4410faa3728c4740"/>
    <x:hyperlink xmlns:r="http://schemas.openxmlformats.org/officeDocument/2006/relationships" ref="J251" r:id="R26f8a55c716f4fc3"/>
    <x:hyperlink xmlns:r="http://schemas.openxmlformats.org/officeDocument/2006/relationships" ref="J252" r:id="R92c5786207b842e8"/>
    <x:hyperlink xmlns:r="http://schemas.openxmlformats.org/officeDocument/2006/relationships" ref="J253" r:id="R8fbb581d45284ddc"/>
    <x:hyperlink xmlns:r="http://schemas.openxmlformats.org/officeDocument/2006/relationships" ref="J254" r:id="R0159dcfd72c94312"/>
    <x:hyperlink xmlns:r="http://schemas.openxmlformats.org/officeDocument/2006/relationships" ref="J255" r:id="R3ceba4af17c343f2"/>
    <x:hyperlink xmlns:r="http://schemas.openxmlformats.org/officeDocument/2006/relationships" ref="J256" r:id="Rbaa4fe866f854eed"/>
    <x:hyperlink xmlns:r="http://schemas.openxmlformats.org/officeDocument/2006/relationships" ref="J257" r:id="R3190c01f603f425c"/>
    <x:hyperlink xmlns:r="http://schemas.openxmlformats.org/officeDocument/2006/relationships" ref="J258" r:id="R887bb00311a94f72"/>
    <x:hyperlink xmlns:r="http://schemas.openxmlformats.org/officeDocument/2006/relationships" ref="J259" r:id="Re362e3774b354edd"/>
    <x:hyperlink xmlns:r="http://schemas.openxmlformats.org/officeDocument/2006/relationships" ref="J260" r:id="Rf69ca52ec36840c9"/>
    <x:hyperlink xmlns:r="http://schemas.openxmlformats.org/officeDocument/2006/relationships" ref="J261" r:id="R2a45b645f52c44c5"/>
    <x:hyperlink xmlns:r="http://schemas.openxmlformats.org/officeDocument/2006/relationships" ref="J262" r:id="R5a9f36f2b1874d67"/>
    <x:hyperlink xmlns:r="http://schemas.openxmlformats.org/officeDocument/2006/relationships" ref="J263" r:id="Rcd586b21f22e4a44"/>
    <x:hyperlink xmlns:r="http://schemas.openxmlformats.org/officeDocument/2006/relationships" ref="J264" r:id="Rfd942fb92f594c7d"/>
    <x:hyperlink xmlns:r="http://schemas.openxmlformats.org/officeDocument/2006/relationships" ref="J265" r:id="Rca06323e061b49d1"/>
    <x:hyperlink xmlns:r="http://schemas.openxmlformats.org/officeDocument/2006/relationships" ref="J266" r:id="Rb910f5805d0f43b5"/>
    <x:hyperlink xmlns:r="http://schemas.openxmlformats.org/officeDocument/2006/relationships" ref="J267" r:id="R781babdc679b4174"/>
    <x:hyperlink xmlns:r="http://schemas.openxmlformats.org/officeDocument/2006/relationships" ref="J268" r:id="Ra44702af171341dd"/>
    <x:hyperlink xmlns:r="http://schemas.openxmlformats.org/officeDocument/2006/relationships" ref="J270" r:id="Rc0db5d4dfe7647e3"/>
    <x:hyperlink xmlns:r="http://schemas.openxmlformats.org/officeDocument/2006/relationships" ref="J271" r:id="R2ca3da3714e44841"/>
    <x:hyperlink xmlns:r="http://schemas.openxmlformats.org/officeDocument/2006/relationships" ref="J272" r:id="R9c8dd84ad0904fc3"/>
  </x:hyperlinks>
  <x:pageMargins left="0.7" right="0.7" top="0.75" bottom="0.75" header="0.3" footer="0.3"/>
  <x:legacyDrawing xmlns:r="http://schemas.openxmlformats.org/officeDocument/2006/relationships" r:id="R1461fee1430e4f57"/>
</x:worksheet>
</file>

<file path=xl/worksheets/sheet5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11" style="29" customWidth="1"/>
    <x:col min="2" max="2" width="44" style="29" customWidth="1"/>
    <x:col min="3" max="3" width="26" style="29" customWidth="1"/>
    <x:col min="4" max="4" width="11" style="29" customWidth="1"/>
    <x:col min="5" max="7" width="12" style="29" customWidth="1"/>
    <x:col min="8" max="8" width="18" style="29" customWidth="1"/>
    <x:col min="9" max="9" width="20" style="29" customWidth="1"/>
    <x:col min="10" max="10" width="16" style="29" customWidth="1"/>
  </x:cols>
  <x:sheetData>
    <x:row r="1" s="29" customFormat="1" ht="17.350000381469727" customHeight="1">
      <x:c r="A1" s="30" t="inlineStr">
        <x:is>
          <x:t xml:space="preserve">Índice bíblico — Evangelho segundo João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 · em ordem de capítulo e versículo</x:t>
        </x:is>
      </x:c>
    </x:row>
    <x:row r="4" s="29" customFormat="1" ht="30" customHeight="1">
      <x:c r="A4" s="32" t="inlineStr">
        <x:is>
          <x:t xml:space="preserve">João</x:t>
        </x:is>
      </x:c>
      <x:c r="B4" s="32" t="inlineStr">
        <x:is>
          <x:t xml:space="preserve">Letra</x:t>
        </x:is>
      </x:c>
      <x:c r="C4" s="32" t="inlineStr">
        <x:is>
          <x:t xml:space="preserve">Ocasião / Localização</x:t>
        </x:is>
      </x:c>
      <x:c r="D4" s="32" t="inlineStr">
        <x:is>
          <x:t xml:space="preserve">Estrofes</x:t>
        </x:is>
      </x:c>
      <x:c r="E4" s="32" t="inlineStr">
        <x:is>
          <x:t xml:space="preserve">Paralelo: Mateus</x:t>
        </x:is>
      </x:c>
      <x:c r="F4" s="32" t="inlineStr">
        <x:is>
          <x:t xml:space="preserve">Paralelo: Marcos</x:t>
        </x:is>
      </x:c>
      <x:c r="G4" s="32" t="inlineStr">
        <x:is>
          <x:t xml:space="preserve">Paralelo: Lucas</x:t>
        </x:is>
      </x:c>
      <x:c r="H4" s="32" t="inlineStr">
        <x:is>
          <x:t xml:space="preserve">Coleção</x:t>
        </x:is>
      </x:c>
      <x:c r="I4" s="32" t="inlineStr">
        <x:is>
          <x:t xml:space="preserve">Tipo</x:t>
        </x:is>
      </x:c>
      <x:c r="J4" s="32" t="inlineStr">
        <x:is>
          <x:t xml:space="preserve">Partitura</x:t>
        </x:is>
      </x:c>
    </x:row>
    <x:row r="5" s="29" customFormat="1" ht="23.850000381469727" customHeight="1">
      <x:c r="A5" s="41" t="inlineStr">
        <x:is>
          <x:t xml:space="preserve">Jo 1,1-16</x:t>
        </x:is>
      </x:c>
      <x:c r="B5" s="34" t="inlineStr">
        <x:is>
          <x:t xml:space="preserve">O Verbo era no princípio</x:t>
        </x:is>
      </x:c>
      <x:c r="C5" s="34" t="n"/>
      <x:c r="D5" s="33" t="n"/>
      <x:c r="E5" s="33" t="n"/>
      <x:c r="F5" s="33" t="n"/>
      <x:c r="G5" s="33" t="n"/>
      <x:c r="H5" s="34" t="inlineStr">
        <x:is>
          <x:t xml:space="preserve">Pe. Weber (volumes) · vol. 5</x:t>
        </x:is>
      </x:c>
      <x:c r="I5" s="34" t="inlineStr">
        <x:is>
          <x:t xml:space="preserve">Canto dos volumes</x:t>
        </x:is>
      </x:c>
      <x:c r="J5" s="35" t="inlineStr">
        <x:is>
          <x:t xml:space="preserve">abrir partitura</x:t>
        </x:is>
      </x:c>
    </x:row>
    <x:row r="6" s="29" customFormat="1" ht="23.850000381469727" customHeight="1">
      <x:c r="A6" s="42" t="inlineStr">
        <x:is>
          <x:t xml:space="preserve">Jo 1,1-6.10-14</x:t>
        </x:is>
      </x:c>
      <x:c r="B6" s="37" t="inlineStr">
        <x:is>
          <x:t xml:space="preserve">O Verbo eterno e humano</x:t>
        </x:is>
      </x:c>
      <x:c r="C6" s="37" t="n"/>
      <x:c r="D6" s="36" t="n"/>
      <x:c r="E6" s="36" t="n"/>
      <x:c r="F6" s="36" t="n"/>
      <x:c r="G6" s="36" t="n"/>
      <x:c r="H6" s="37" t="inlineStr">
        <x:is>
          <x:t xml:space="preserve">Pe. Weber (volumes) · vol. 19</x:t>
        </x:is>
      </x:c>
      <x:c r="I6" s="37" t="inlineStr">
        <x:is>
          <x:t xml:space="preserve">Canto dos volumes</x:t>
        </x:is>
      </x:c>
      <x:c r="J6" s="38" t="inlineStr">
        <x:is>
          <x:t xml:space="preserve">abrir partitura</x:t>
        </x:is>
      </x:c>
    </x:row>
    <x:row r="7" s="29" customFormat="1" ht="23.850000381469727" customHeight="1">
      <x:c r="A7" s="41" t="inlineStr">
        <x:is>
          <x:t xml:space="preserve">Jo 1,3.5.9</x:t>
        </x:is>
      </x:c>
      <x:c r="B7" s="34" t="inlineStr">
        <x:is>
          <x:t xml:space="preserve">Tropo do Kyrie: Senhor, tende piedade de nós</x:t>
        </x:is>
      </x:c>
      <x:c r="C7" s="34" t="inlineStr">
        <x:is>
          <x:t xml:space="preserve">Ato penitencial; Tempo de Natal</x:t>
        </x:is>
      </x:c>
      <x:c r="D7" s="33" t="n"/>
      <x:c r="E7" s="33" t="n"/>
      <x:c r="F7" s="33" t="n"/>
      <x:c r="G7" s="33" t="n"/>
      <x:c r="H7" s="34" t="inlineStr">
        <x:is>
          <x:t xml:space="preserve">Pe. Weber (volumes) · vol. 5</x:t>
        </x:is>
      </x:c>
      <x:c r="I7" s="34" t="inlineStr">
        <x:is>
          <x:t xml:space="preserve">Canto dos volumes</x:t>
        </x:is>
      </x:c>
      <x:c r="J7" s="35" t="inlineStr">
        <x:is>
          <x:t xml:space="preserve">abrir partitura</x:t>
        </x:is>
      </x:c>
    </x:row>
    <x:row r="8" s="29" customFormat="1" ht="15" customHeight="1">
      <x:c r="A8" s="42" t="inlineStr">
        <x:is>
          <x:t xml:space="preserve">Jo 1,14</x:t>
        </x:is>
      </x:c>
      <x:c r="B8" s="37" t="inlineStr">
        <x:is>
          <x:t xml:space="preserve">O Verbo se fez carne</x:t>
        </x:is>
      </x:c>
      <x:c r="C8" s="37" t="inlineStr">
        <x:is>
          <x:t xml:space="preserve">Natal</x:t>
        </x:is>
      </x:c>
      <x:c r="D8" s="36" t="inlineStr">
        <x:is>
          <x:t xml:space="preserve">Sl 97</x:t>
        </x:is>
      </x:c>
      <x:c r="E8" s="36" t="n"/>
      <x:c r="F8" s="36" t="n"/>
      <x:c r="G8" s="36" t="n"/>
      <x:c r="H8" s="37" t="inlineStr">
        <x:is>
          <x:t xml:space="preserve">Pe. Weber</x:t>
        </x:is>
      </x:c>
      <x:c r="I8" s="37" t="inlineStr">
        <x:is>
          <x:t xml:space="preserve">Canto do Evangelho</x:t>
        </x:is>
      </x:c>
      <x:c r="J8" s="38" t="inlineStr">
        <x:is>
          <x:t xml:space="preserve">abrir partitura</x:t>
        </x:is>
      </x:c>
    </x:row>
    <x:row r="9" s="29" customFormat="1" ht="23.850000381469727" customHeight="1">
      <x:c r="A9" s="41" t="inlineStr">
        <x:is>
          <x:t xml:space="preserve">Jo 1,23</x:t>
        </x:is>
      </x:c>
      <x:c r="B9" s="34" t="inlineStr">
        <x:is>
          <x:t xml:space="preserve">Voz que clama no deserto</x:t>
        </x:is>
      </x:c>
      <x:c r="C9" s="34" t="inlineStr">
        <x:is>
          <x:t xml:space="preserve">Advento</x:t>
        </x:is>
      </x:c>
      <x:c r="D9" s="33" t="n"/>
      <x:c r="E9" s="33" t="inlineStr">
        <x:is>
          <x:t xml:space="preserve">Mt 3,3</x:t>
        </x:is>
      </x:c>
      <x:c r="F9" s="33" t="inlineStr">
        <x:is>
          <x:t xml:space="preserve">Mc 1,3</x:t>
        </x:is>
      </x:c>
      <x:c r="G9" s="33" t="inlineStr">
        <x:is>
          <x:t xml:space="preserve">Lc 3,4</x:t>
        </x:is>
      </x:c>
      <x:c r="H9" s="34" t="inlineStr">
        <x:is>
          <x:t xml:space="preserve">Pe. Weber (volumes) · vol. 12</x:t>
        </x:is>
      </x:c>
      <x:c r="I9" s="34" t="inlineStr">
        <x:is>
          <x:t xml:space="preserve">Canto dos volumes</x:t>
        </x:is>
      </x:c>
      <x:c r="J9" s="35" t="inlineStr">
        <x:is>
          <x:t xml:space="preserve">abrir partitura</x:t>
        </x:is>
      </x:c>
    </x:row>
    <x:row r="10" s="29" customFormat="1" ht="23.850000381469727" customHeight="1">
      <x:c r="A10" s="41" t="inlineStr">
        <x:is>
          <x:t xml:space="preserve">Jo 1,26</x:t>
        </x:is>
      </x:c>
      <x:c r="B10" s="34" t="inlineStr">
        <x:is>
          <x:t xml:space="preserve">Em vosso meio está Alguém</x:t>
        </x:is>
      </x:c>
      <x:c r="C10" s="34" t="n"/>
      <x:c r="D10" s="33" t="n"/>
      <x:c r="E10" s="33" t="n"/>
      <x:c r="F10" s="33" t="n"/>
      <x:c r="G10" s="33" t="n"/>
      <x:c r="H10" s="34" t="inlineStr">
        <x:is>
          <x:t xml:space="preserve">Pe. Weber (volumes) · vol. 2</x:t>
        </x:is>
      </x:c>
      <x:c r="I10" s="34" t="inlineStr">
        <x:is>
          <x:t xml:space="preserve">Canto dos volumes</x:t>
        </x:is>
      </x:c>
      <x:c r="J10" s="35" t="inlineStr">
        <x:is>
          <x:t xml:space="preserve">abrir partitura</x:t>
        </x:is>
      </x:c>
    </x:row>
    <x:row r="11" s="29" customFormat="1" ht="23.850000381469727" customHeight="1">
      <x:c r="A11" s="42" t="inlineStr">
        <x:is>
          <x:t xml:space="preserve">Jo 1,29</x:t>
        </x:is>
      </x:c>
      <x:c r="B11" s="37" t="inlineStr">
        <x:is>
          <x:t xml:space="preserve">Não foi com prata nem ouro</x:t>
        </x:is>
      </x:c>
      <x:c r="C11" s="37" t="n"/>
      <x:c r="D11" s="36" t="inlineStr">
        <x:is>
          <x:t xml:space="preserve">Sl 33</x:t>
        </x:is>
      </x:c>
      <x:c r="E11" s="36" t="n"/>
      <x:c r="F11" s="36" t="n"/>
      <x:c r="G11" s="36" t="n"/>
      <x:c r="H11" s="37" t="inlineStr">
        <x:is>
          <x:t xml:space="preserve">Pe. Weber (volumes) · vol. 8</x:t>
        </x:is>
      </x:c>
      <x:c r="I11" s="37" t="inlineStr">
        <x:is>
          <x:t xml:space="preserve">Canto dos volumes</x:t>
        </x:is>
      </x:c>
      <x:c r="J11" s="38" t="inlineStr">
        <x:is>
          <x:t xml:space="preserve">abrir partitura</x:t>
        </x:is>
      </x:c>
    </x:row>
    <x:row r="12" s="29" customFormat="1" ht="23.850000381469727" customHeight="1">
      <x:c r="A12" s="41" t="inlineStr">
        <x:is>
          <x:t xml:space="preserve">Jo 1,29</x:t>
        </x:is>
      </x:c>
      <x:c r="B12" s="34" t="inlineStr">
        <x:is>
          <x:t xml:space="preserve">Não foi nem com ouro nem prata</x:t>
        </x:is>
      </x:c>
      <x:c r="C12" s="34" t="n"/>
      <x:c r="D12" s="33" t="n"/>
      <x:c r="E12" s="33" t="n"/>
      <x:c r="F12" s="33" t="n"/>
      <x:c r="G12" s="33" t="n"/>
      <x:c r="H12" s="34" t="inlineStr">
        <x:is>
          <x:t xml:space="preserve">Pe. Weber (volumes) · vol. 27</x:t>
        </x:is>
      </x:c>
      <x:c r="I12" s="34" t="inlineStr">
        <x:is>
          <x:t xml:space="preserve">Canto dos volumes</x:t>
        </x:is>
      </x:c>
      <x:c r="J12" s="35" t="inlineStr">
        <x:is>
          <x:t xml:space="preserve">abrir partitura</x:t>
        </x:is>
      </x:c>
    </x:row>
    <x:row r="13" s="29" customFormat="1" ht="23.850000381469727" customHeight="1">
      <x:c r="A13" s="41" t="inlineStr">
        <x:is>
          <x:t xml:space="preserve">Jo 1,29</x:t>
        </x:is>
      </x:c>
      <x:c r="B13" s="34" t="inlineStr">
        <x:is>
          <x:t xml:space="preserve">O cordeiro de Deus</x:t>
        </x:is>
      </x:c>
      <x:c r="C13" s="34" t="n"/>
      <x:c r="D13" s="33" t="n"/>
      <x:c r="E13" s="33" t="n"/>
      <x:c r="F13" s="33" t="n"/>
      <x:c r="G13" s="33" t="n"/>
      <x:c r="H13" s="34" t="inlineStr">
        <x:is>
          <x:t xml:space="preserve">Pe. Weber (volumes) · vol. 2</x:t>
        </x:is>
      </x:c>
      <x:c r="I13" s="34" t="inlineStr">
        <x:is>
          <x:t xml:space="preserve">Canto dos volumes</x:t>
        </x:is>
      </x:c>
      <x:c r="J13" s="35" t="inlineStr">
        <x:is>
          <x:t xml:space="preserve">abrir partitura</x:t>
        </x:is>
      </x:c>
    </x:row>
    <x:row r="14" s="29" customFormat="1" ht="15" customHeight="1">
      <x:c r="A14" s="42" t="inlineStr">
        <x:is>
          <x:t xml:space="preserve">Jo 1,32</x:t>
        </x:is>
      </x:c>
      <x:c r="B14" s="37" t="inlineStr">
        <x:is>
          <x:t xml:space="preserve">O Espírito de Deus em forma de uma pomba desceu</x:t>
        </x:is>
      </x:c>
      <x:c r="C14" s="37" t="inlineStr">
        <x:is>
          <x:t xml:space="preserve">2. A</x:t>
        </x:is>
      </x:c>
      <x:c r="D14" s="36" t="inlineStr">
        <x:is>
          <x:t xml:space="preserve">Sl 103</x:t>
        </x:is>
      </x:c>
      <x:c r="E14" s="36" t="inlineStr">
        <x:is>
          <x:t xml:space="preserve">Mt 3,16</x:t>
        </x:is>
      </x:c>
      <x:c r="F14" s="36" t="inlineStr">
        <x:is>
          <x:t xml:space="preserve">Mc 1,10</x:t>
        </x:is>
      </x:c>
      <x:c r="G14" s="36" t="inlineStr">
        <x:is>
          <x:t xml:space="preserve">Lc 3,22</x:t>
        </x:is>
      </x:c>
      <x:c r="H14" s="37" t="inlineStr">
        <x:is>
          <x:t xml:space="preserve">Abadia da Ressurreição</x:t>
        </x:is>
      </x:c>
      <x:c r="I14" s="37" t="inlineStr">
        <x:is>
          <x:t xml:space="preserve">Antífona das oferendas</x:t>
        </x:is>
      </x:c>
      <x:c r="J14" s="38" t="inlineStr">
        <x:is>
          <x:t xml:space="preserve">abrir partitura</x:t>
        </x:is>
      </x:c>
    </x:row>
    <x:row r="15" s="29" customFormat="1" ht="23.850000381469727" customHeight="1">
      <x:c r="A15" s="41" t="inlineStr">
        <x:is>
          <x:t xml:space="preserve">Jo 1,32.34</x:t>
        </x:is>
      </x:c>
      <x:c r="B15" s="34" t="inlineStr">
        <x:is>
          <x:t xml:space="preserve">Eis aquele de quem João dizia</x:t>
        </x:is>
      </x:c>
      <x:c r="C15" s="34" t="inlineStr">
        <x:is>
          <x:t xml:space="preserve">Batismo do Senhor</x:t>
        </x:is>
      </x:c>
      <x:c r="D15" s="33" t="inlineStr">
        <x:is>
          <x:t xml:space="preserve">Sl 113B</x:t>
        </x:is>
      </x:c>
      <x:c r="E15" s="33" t="n"/>
      <x:c r="F15" s="33" t="n"/>
      <x:c r="G15" s="33" t="n"/>
      <x:c r="H15" s="34" t="inlineStr">
        <x:is>
          <x:t xml:space="preserve">Abadia da Ressurreição</x:t>
        </x:is>
      </x:c>
      <x:c r="I15" s="34" t="inlineStr">
        <x:is>
          <x:t xml:space="preserve">Antífona de comunhão</x:t>
        </x:is>
      </x:c>
      <x:c r="J15" s="35" t="inlineStr">
        <x:is>
          <x:t xml:space="preserve">abrir partitura</x:t>
        </x:is>
      </x:c>
    </x:row>
    <x:row r="16" s="29" customFormat="1" ht="15" customHeight="1">
      <x:c r="A16" s="42" t="inlineStr">
        <x:is>
          <x:t xml:space="preserve">Jo 1,36</x:t>
        </x:is>
      </x:c>
      <x:c r="B16" s="37" t="inlineStr">
        <x:is>
          <x:t xml:space="preserve">Eis aqui o cordeiro</x:t>
        </x:is>
      </x:c>
      <x:c r="C16" s="37" t="inlineStr">
        <x:is>
          <x:t xml:space="preserve">2. AB</x:t>
        </x:is>
      </x:c>
      <x:c r="D16" s="36" t="inlineStr">
        <x:is>
          <x:t xml:space="preserve">Sl 39</x:t>
        </x:is>
      </x:c>
      <x:c r="E16" s="36" t="n"/>
      <x:c r="F16" s="36" t="n"/>
      <x:c r="G16" s="36" t="n"/>
      <x:c r="H16" s="37" t="inlineStr">
        <x:is>
          <x:t xml:space="preserve">Pe. Weber</x:t>
        </x:is>
      </x:c>
      <x:c r="I16" s="37" t="inlineStr">
        <x:is>
          <x:t xml:space="preserve">Canto do Evangelho</x:t>
        </x:is>
      </x:c>
      <x:c r="J16" s="38" t="inlineStr">
        <x:is>
          <x:t xml:space="preserve">abrir partitura</x:t>
        </x:is>
      </x:c>
    </x:row>
    <x:row r="17" s="29" customFormat="1" ht="23.850000381469727" customHeight="1">
      <x:c r="A17" s="41" t="inlineStr">
        <x:is>
          <x:t xml:space="preserve">Jo 1,38-39</x:t>
        </x:is>
      </x:c>
      <x:c r="B17" s="34" t="inlineStr">
        <x:is>
          <x:t xml:space="preserve">Ó Mestre, onde moras? Vinde e vede</x:t>
        </x:is>
      </x:c>
      <x:c r="C17" s="34" t="inlineStr">
        <x:is>
          <x:t xml:space="preserve">2. B</x:t>
        </x:is>
      </x:c>
      <x:c r="D17" s="33" t="inlineStr">
        <x:is>
          <x:t xml:space="preserve">Sl 33</x:t>
        </x:is>
      </x:c>
      <x:c r="E17" s="33" t="n"/>
      <x:c r="F17" s="33" t="n"/>
      <x:c r="G17" s="33" t="n"/>
      <x:c r="H17" s="34" t="inlineStr">
        <x:is>
          <x:t xml:space="preserve">Abadia da Ressurreição</x:t>
        </x:is>
      </x:c>
      <x:c r="I17" s="34" t="inlineStr">
        <x:is>
          <x:t xml:space="preserve">Antífona das oferendas</x:t>
        </x:is>
      </x:c>
      <x:c r="J17" s="35" t="inlineStr">
        <x:is>
          <x:t xml:space="preserve">abrir partitura</x:t>
        </x:is>
      </x:c>
    </x:row>
    <x:row r="18" s="29" customFormat="1" ht="15" customHeight="1">
      <x:c r="A18" s="42" t="inlineStr">
        <x:is>
          <x:t xml:space="preserve">Jo 1,49</x:t>
        </x:is>
      </x:c>
      <x:c r="B18" s="37" t="inlineStr">
        <x:is>
          <x:t xml:space="preserve">Tu és, Jesus, o Filho de Deus</x:t>
        </x:is>
      </x:c>
      <x:c r="C18" s="37" t="n"/>
      <x:c r="D18" s="36" t="inlineStr">
        <x:is>
          <x:t xml:space="preserve">Sl 18A</x:t>
        </x:is>
      </x:c>
      <x:c r="E18" s="36" t="n"/>
      <x:c r="F18" s="36" t="n"/>
      <x:c r="G18" s="36" t="n"/>
      <x:c r="H18" s="37" t="inlineStr">
        <x:is>
          <x:t xml:space="preserve">Delphim</x:t>
        </x:is>
      </x:c>
      <x:c r="I18" s="37" t="inlineStr">
        <x:is>
          <x:t xml:space="preserve">Antífona de comunhão</x:t>
        </x:is>
      </x:c>
      <x:c r="J18" s="38" t="inlineStr">
        <x:is>
          <x:t xml:space="preserve">abrir partitura</x:t>
        </x:is>
      </x:c>
    </x:row>
    <x:row r="19" s="29" customFormat="1" ht="23.850000381469727" customHeight="1">
      <x:c r="A19" s="41" t="inlineStr">
        <x:is>
          <x:t xml:space="preserve">Jo 2,1-11</x:t>
        </x:is>
      </x:c>
      <x:c r="B19" s="34" t="inlineStr">
        <x:is>
          <x:t xml:space="preserve">Aos rogos da Mãe, em Caná, a água Jesus transformou em vinho</x:t>
        </x:is>
      </x:c>
      <x:c r="C19" s="34" t="inlineStr">
        <x:is>
          <x:t xml:space="preserve">2. C</x:t>
        </x:is>
      </x:c>
      <x:c r="D19" s="33" t="inlineStr">
        <x:is>
          <x:t xml:space="preserve">Sl 32</x:t>
        </x:is>
      </x:c>
      <x:c r="E19" s="33" t="n"/>
      <x:c r="F19" s="33" t="n"/>
      <x:c r="G19" s="33" t="n"/>
      <x:c r="H19" s="34" t="inlineStr">
        <x:is>
          <x:t xml:space="preserve">Abadia da Ressurreição</x:t>
        </x:is>
      </x:c>
      <x:c r="I19" s="34" t="inlineStr">
        <x:is>
          <x:t xml:space="preserve">Antífona das oferendas</x:t>
        </x:is>
      </x:c>
      <x:c r="J19" s="35" t="inlineStr">
        <x:is>
          <x:t xml:space="preserve">abrir partitura</x:t>
        </x:is>
      </x:c>
    </x:row>
    <x:row r="20" s="29" customFormat="1" ht="15" customHeight="1">
      <x:c r="A20" s="43" t="inlineStr">
        <x:is>
          <x:t xml:space="preserve">Jo 2,5</x:t>
        </x:is>
      </x:c>
      <x:c r="B20" s="37" t="inlineStr">
        <x:is>
          <x:t xml:space="preserve">Disse a Mãe de Jesus</x:t>
        </x:is>
      </x:c>
      <x:c r="C20" s="37" t="inlineStr">
        <x:is>
          <x:t xml:space="preserve">2. C</x:t>
        </x:is>
      </x:c>
      <x:c r="D20" s="36" t="inlineStr">
        <x:is>
          <x:t xml:space="preserve">Sl 118</x:t>
        </x:is>
      </x:c>
      <x:c r="E20" s="36" t="n"/>
      <x:c r="F20" s="36" t="n"/>
      <x:c r="G20" s="36" t="n"/>
      <x:c r="H20" s="37" t="inlineStr">
        <x:is>
          <x:t xml:space="preserve">Pe. Weber</x:t>
        </x:is>
      </x:c>
      <x:c r="I20" s="37" t="inlineStr">
        <x:is>
          <x:t xml:space="preserve">Canto do Evangelho</x:t>
        </x:is>
      </x:c>
      <x:c r="J20" s="38" t="inlineStr">
        <x:is>
          <x:t xml:space="preserve">abrir partitura</x:t>
        </x:is>
      </x:c>
    </x:row>
    <x:row r="21" s="29" customFormat="1" ht="23.850000381469727" customHeight="1">
      <x:c r="A21" s="41" t="inlineStr">
        <x:is>
          <x:t xml:space="preserve">Jo 2,13-22</x:t>
        </x:is>
      </x:c>
      <x:c r="B21" s="34" t="inlineStr">
        <x:is>
          <x:t xml:space="preserve">Este pão, Senhor, alimenta a nossa vida</x:t>
        </x:is>
      </x:c>
      <x:c r="C21" s="34" t="inlineStr">
        <x:is>
          <x:t xml:space="preserve">Comunhão 3º Domingo da Quaresma Ano B</x:t>
        </x:is>
      </x:c>
      <x:c r="D21" s="33" t="n"/>
      <x:c r="E21" s="33" t="n"/>
      <x:c r="F21" s="33" t="n"/>
      <x:c r="G21" s="33" t="n"/>
      <x:c r="H21" s="34" t="inlineStr">
        <x:is>
          <x:t xml:space="preserve">Pe. Weber (volumes) · vol. 8</x:t>
        </x:is>
      </x:c>
      <x:c r="I21" s="34" t="inlineStr">
        <x:is>
          <x:t xml:space="preserve">Canto dos volumes</x:t>
        </x:is>
      </x:c>
      <x:c r="J21" s="35" t="inlineStr">
        <x:is>
          <x:t xml:space="preserve">abrir partitura</x:t>
        </x:is>
      </x:c>
    </x:row>
    <x:row r="22" s="29" customFormat="1" ht="15" customHeight="1">
      <x:c r="A22" s="42" t="inlineStr">
        <x:is>
          <x:t xml:space="preserve">Jo 2,19</x:t>
        </x:is>
      </x:c>
      <x:c r="B22" s="37" t="inlineStr">
        <x:is>
          <x:t xml:space="preserve">Destruí este templo</x:t>
        </x:is>
      </x:c>
      <x:c r="C22" s="37" t="inlineStr">
        <x:is>
          <x:t xml:space="preserve">3 Quar B</x:t>
        </x:is>
      </x:c>
      <x:c r="D22" s="36" t="inlineStr">
        <x:is>
          <x:t xml:space="preserve">Sl 137</x:t>
        </x:is>
      </x:c>
      <x:c r="E22" s="36" t="n"/>
      <x:c r="F22" s="36" t="n"/>
      <x:c r="G22" s="36" t="n"/>
      <x:c r="H22" s="37" t="inlineStr">
        <x:is>
          <x:t xml:space="preserve">Pe. Weber</x:t>
        </x:is>
      </x:c>
      <x:c r="I22" s="37" t="inlineStr">
        <x:is>
          <x:t xml:space="preserve">Canto do Evangelho</x:t>
        </x:is>
      </x:c>
      <x:c r="J22" s="38" t="inlineStr">
        <x:is>
          <x:t xml:space="preserve">abrir partitura</x:t>
        </x:is>
      </x:c>
    </x:row>
    <x:row r="23" s="29" customFormat="1" ht="23.850000381469727" customHeight="1">
      <x:c r="A23" s="41" t="inlineStr">
        <x:is>
          <x:t xml:space="preserve">Jo 2,19</x:t>
        </x:is>
      </x:c>
      <x:c r="B23" s="34" t="inlineStr">
        <x:is>
          <x:t xml:space="preserve">Destruí este templo</x:t>
        </x:is>
      </x:c>
      <x:c r="C23" s="34" t="n"/>
      <x:c r="D23" s="33" t="n"/>
      <x:c r="E23" s="33" t="n"/>
      <x:c r="F23" s="33" t="n"/>
      <x:c r="G23" s="33" t="n"/>
      <x:c r="H23" s="34" t="inlineStr">
        <x:is>
          <x:t xml:space="preserve">Pe. Weber (volumes) · vol. 26</x:t>
        </x:is>
      </x:c>
      <x:c r="I23" s="34" t="inlineStr">
        <x:is>
          <x:t xml:space="preserve">Canto dos volumes</x:t>
        </x:is>
      </x:c>
      <x:c r="J23" s="35" t="inlineStr">
        <x:is>
          <x:t xml:space="preserve">abrir partitura</x:t>
        </x:is>
      </x:c>
    </x:row>
    <x:row r="24" s="29" customFormat="1" ht="23.850000381469727" customHeight="1">
      <x:c r="A24" s="41" t="inlineStr">
        <x:is>
          <x:t xml:space="preserve">Jo 3,5</x:t>
        </x:is>
      </x:c>
      <x:c r="B24" s="34" t="inlineStr">
        <x:is>
          <x:t xml:space="preserve">O Batismo do Senhor e o nosso</x:t>
        </x:is>
      </x:c>
      <x:c r="C24" s="34" t="n"/>
      <x:c r="D24" s="33" t="n"/>
      <x:c r="E24" s="33" t="inlineStr">
        <x:is>
          <x:t xml:space="preserve">Mt 3,17; 12,18; 4,16; 16,16</x:t>
        </x:is>
      </x:c>
      <x:c r="F24" s="33" t="n"/>
      <x:c r="G24" s="33" t="n"/>
      <x:c r="H24" s="34" t="inlineStr">
        <x:is>
          <x:t xml:space="preserve">Pe. Weber (volumes) · vol. 5</x:t>
        </x:is>
      </x:c>
      <x:c r="I24" s="34" t="inlineStr">
        <x:is>
          <x:t xml:space="preserve">Canto dos volumes</x:t>
        </x:is>
      </x:c>
      <x:c r="J24" s="35" t="inlineStr">
        <x:is>
          <x:t xml:space="preserve">abrir partitura</x:t>
        </x:is>
      </x:c>
    </x:row>
    <x:row r="25" s="29" customFormat="1" ht="15" customHeight="1">
      <x:c r="A25" s="42" t="inlineStr">
        <x:is>
          <x:t xml:space="preserve">Jo 3,16</x:t>
        </x:is>
      </x:c>
      <x:c r="B25" s="37" t="inlineStr">
        <x:is>
          <x:t xml:space="preserve">Tanto Deus amou o mundo</x:t>
        </x:is>
      </x:c>
      <x:c r="C25" s="37" t="inlineStr">
        <x:is>
          <x:t xml:space="preserve">4 Quar B</x:t>
        </x:is>
      </x:c>
      <x:c r="D25" s="36" t="inlineStr">
        <x:is>
          <x:t xml:space="preserve">Sl 102</x:t>
        </x:is>
      </x:c>
      <x:c r="E25" s="36" t="n"/>
      <x:c r="F25" s="36" t="n"/>
      <x:c r="G25" s="36" t="n"/>
      <x:c r="H25" s="37" t="inlineStr">
        <x:is>
          <x:t xml:space="preserve">Pe. Weber</x:t>
        </x:is>
      </x:c>
      <x:c r="I25" s="37" t="inlineStr">
        <x:is>
          <x:t xml:space="preserve">Canto do Evangelho</x:t>
        </x:is>
      </x:c>
      <x:c r="J25" s="38" t="inlineStr">
        <x:is>
          <x:t xml:space="preserve">abrir partitura</x:t>
        </x:is>
      </x:c>
    </x:row>
    <x:row r="26" s="29" customFormat="1" ht="23.850000381469727" customHeight="1">
      <x:c r="A26" s="41" t="inlineStr">
        <x:is>
          <x:t xml:space="preserve">Jo 3,16</x:t>
        </x:is>
      </x:c>
      <x:c r="B26" s="34" t="inlineStr">
        <x:is>
          <x:t xml:space="preserve">Deus tanto amou o mundo</x:t>
        </x:is>
      </x:c>
      <x:c r="C26" s="34" t="inlineStr">
        <x:is>
          <x:t xml:space="preserve">6. ABC</x:t>
        </x:is>
      </x:c>
      <x:c r="D26" s="33" t="inlineStr">
        <x:is>
          <x:t xml:space="preserve">Sl 144</x:t>
        </x:is>
      </x:c>
      <x:c r="E26" s="33" t="n"/>
      <x:c r="F26" s="33" t="n"/>
      <x:c r="G26" s="33" t="n"/>
      <x:c r="H26" s="34" t="inlineStr">
        <x:is>
          <x:t xml:space="preserve">Abadia da Ressurreição</x:t>
        </x:is>
      </x:c>
      <x:c r="I26" s="34" t="inlineStr">
        <x:is>
          <x:t xml:space="preserve">Antífona de comunhão</x:t>
        </x:is>
      </x:c>
      <x:c r="J26" s="35" t="e">
        <x:f>HYPERLINK("https://drive.google.com/file/d/1HmTJAm08h0nIXF4sRJjP3oTs2AKgPCfx/view","abrir partitura")</x:f>
        <x:v>HYPERLINK is not implemented. linkLocation=https://drive.google.com/file/d/1HmTJAm08h0nIXF4sRJjP3oTs2AKgPCfx/view, friendlyName=abrir partitura</x:v>
      </x:c>
    </x:row>
    <x:row r="27" s="29" customFormat="1" ht="23.850000381469727" customHeight="1">
      <x:c r="A27" s="41" t="inlineStr">
        <x:is>
          <x:t xml:space="preserve">Jo 3,16</x:t>
        </x:is>
      </x:c>
      <x:c r="B27" s="34" t="inlineStr">
        <x:is>
          <x:t xml:space="preserve">Jesus é o sinal do amor do Pai</x:t>
        </x:is>
      </x:c>
      <x:c r="C27" s="34" t="n"/>
      <x:c r="D27" s="33" t="n"/>
      <x:c r="E27" s="33" t="n"/>
      <x:c r="F27" s="33" t="n"/>
      <x:c r="G27" s="33" t="n"/>
      <x:c r="H27" s="34" t="inlineStr">
        <x:is>
          <x:t xml:space="preserve">Pe. Weber (volumes) · vol. 2</x:t>
        </x:is>
      </x:c>
      <x:c r="I27" s="34" t="inlineStr">
        <x:is>
          <x:t xml:space="preserve">Canto dos volumes</x:t>
        </x:is>
      </x:c>
      <x:c r="J27" s="35" t="inlineStr">
        <x:is>
          <x:t xml:space="preserve">abrir partitura</x:t>
        </x:is>
      </x:c>
    </x:row>
    <x:row r="28" s="29" customFormat="1" ht="23.850000381469727" customHeight="1">
      <x:c r="A28" s="42" t="inlineStr">
        <x:is>
          <x:t xml:space="preserve">Jo 4,5-15</x:t>
        </x:is>
      </x:c>
      <x:c r="B28" s="37" t="inlineStr">
        <x:is>
          <x:t xml:space="preserve">Senhor, dá-me de beber</x:t>
        </x:is>
      </x:c>
      <x:c r="C28" s="37" t="n"/>
      <x:c r="D28" s="36" t="n"/>
      <x:c r="E28" s="36" t="n"/>
      <x:c r="F28" s="36" t="n"/>
      <x:c r="G28" s="36" t="n"/>
      <x:c r="H28" s="37" t="inlineStr">
        <x:is>
          <x:t xml:space="preserve">Pe. Weber (volumes) · vol. 16</x:t>
        </x:is>
      </x:c>
      <x:c r="I28" s="37" t="inlineStr">
        <x:is>
          <x:t xml:space="preserve">Canto dos volumes</x:t>
        </x:is>
      </x:c>
      <x:c r="J28" s="38" t="inlineStr">
        <x:is>
          <x:t xml:space="preserve">abrir partitura</x:t>
        </x:is>
      </x:c>
    </x:row>
    <x:row r="29" s="29" customFormat="1" ht="23.850000381469727" customHeight="1">
      <x:c r="A29" s="41" t="inlineStr">
        <x:is>
          <x:t xml:space="preserve">Jo 4,13</x:t>
        </x:is>
      </x:c>
      <x:c r="B29" s="34" t="inlineStr">
        <x:is>
          <x:t xml:space="preserve">Quem beber daquela água</x:t>
        </x:is>
      </x:c>
      <x:c r="C29" s="34" t="inlineStr">
        <x:is>
          <x:t xml:space="preserve">3 Quar A</x:t>
        </x:is>
      </x:c>
      <x:c r="D29" s="33" t="inlineStr">
        <x:is>
          <x:t xml:space="preserve">Sl 41</x:t>
        </x:is>
      </x:c>
      <x:c r="E29" s="33" t="n"/>
      <x:c r="F29" s="33" t="n"/>
      <x:c r="G29" s="33" t="n"/>
      <x:c r="H29" s="34" t="inlineStr">
        <x:is>
          <x:t xml:space="preserve">Pe. Weber</x:t>
        </x:is>
      </x:c>
      <x:c r="I29" s="34" t="inlineStr">
        <x:is>
          <x:t xml:space="preserve">Canto do Evangelho</x:t>
        </x:is>
      </x:c>
      <x:c r="J29" s="35" t="inlineStr">
        <x:is>
          <x:t xml:space="preserve">abrir partitura</x:t>
        </x:is>
      </x:c>
    </x:row>
    <x:row r="30" s="29" customFormat="1" ht="23.850000381469727" customHeight="1">
      <x:c r="A30" s="42" t="inlineStr">
        <x:is>
          <x:t xml:space="preserve">Jo 4,13-14</x:t>
        </x:is>
      </x:c>
      <x:c r="B30" s="37" t="inlineStr">
        <x:is>
          <x:t xml:space="preserve">Daquele que beber da água que eu darei</x:t>
        </x:is>
      </x:c>
      <x:c r="C30" s="37" t="inlineStr">
        <x:is>
          <x:t xml:space="preserve">3 Quar A</x:t>
        </x:is>
      </x:c>
      <x:c r="D30" s="36" t="inlineStr">
        <x:is>
          <x:t xml:space="preserve">Sl 62</x:t>
        </x:is>
      </x:c>
      <x:c r="E30" s="36" t="n"/>
      <x:c r="F30" s="36" t="n"/>
      <x:c r="G30" s="36" t="n"/>
      <x:c r="H30" s="37" t="inlineStr">
        <x:is>
          <x:t xml:space="preserve">Abadia da Ressurreição</x:t>
        </x:is>
      </x:c>
      <x:c r="I30" s="37" t="inlineStr">
        <x:is>
          <x:t xml:space="preserve">Antífona de comunhão</x:t>
        </x:is>
      </x:c>
      <x:c r="J30" s="38" t="inlineStr">
        <x:is>
          <x:t xml:space="preserve">abrir partitura</x:t>
        </x:is>
      </x:c>
    </x:row>
    <x:row r="31" s="29" customFormat="1" ht="15" customHeight="1">
      <x:c r="A31" s="41" t="inlineStr">
        <x:is>
          <x:t xml:space="preserve">Jo 4,15; 11,25</x:t>
        </x:is>
      </x:c>
      <x:c r="B31" s="34" t="inlineStr">
        <x:is>
          <x:t xml:space="preserve">Aclamação a Cristo, Palavra de Deus</x:t>
        </x:is>
      </x:c>
      <x:c r="C31" s="34" t="inlineStr">
        <x:is>
          <x:t xml:space="preserve">Quaresma</x:t>
        </x:is>
      </x:c>
      <x:c r="D31" s="33" t="n"/>
      <x:c r="E31" s="33" t="inlineStr">
        <x:is>
          <x:t xml:space="preserve">Mt 4,4; 17,5</x:t>
        </x:is>
      </x:c>
      <x:c r="F31" s="33" t="n"/>
      <x:c r="G31" s="33" t="inlineStr">
        <x:is>
          <x:t xml:space="preserve">Lc 15,18-19</x:t>
        </x:is>
      </x:c>
      <x:c r="H31" s="34" t="inlineStr">
        <x:is>
          <x:t xml:space="preserve">Pe. Weber (volumes) · vol. 5</x:t>
        </x:is>
      </x:c>
      <x:c r="I31" s="34" t="inlineStr">
        <x:is>
          <x:t xml:space="preserve">Canto dos volumes</x:t>
        </x:is>
      </x:c>
      <x:c r="J31" s="35" t="inlineStr">
        <x:is>
          <x:t xml:space="preserve">abrir partitura</x:t>
        </x:is>
      </x:c>
    </x:row>
    <x:row r="32" s="29" customFormat="1" ht="23.850000381469727" customHeight="1">
      <x:c r="A32" s="42" t="inlineStr">
        <x:is>
          <x:t xml:space="preserve">Jo 4,15</x:t>
        </x:is>
      </x:c>
      <x:c r="B32" s="37" t="inlineStr">
        <x:is>
          <x:t xml:space="preserve">Senhor, dá-me de beber</x:t>
        </x:is>
      </x:c>
      <x:c r="C32" s="37" t="n"/>
      <x:c r="D32" s="36" t="n"/>
      <x:c r="E32" s="36" t="n"/>
      <x:c r="F32" s="36" t="n"/>
      <x:c r="G32" s="36" t="n"/>
      <x:c r="H32" s="37" t="inlineStr">
        <x:is>
          <x:t xml:space="preserve">Pe. Weber (volumes) · vol. 24</x:t>
        </x:is>
      </x:c>
      <x:c r="I32" s="37" t="inlineStr">
        <x:is>
          <x:t xml:space="preserve">Canto dos volumes</x:t>
        </x:is>
      </x:c>
      <x:c r="J32" s="38" t="inlineStr">
        <x:is>
          <x:t xml:space="preserve">abrir partitura</x:t>
        </x:is>
      </x:c>
    </x:row>
    <x:row r="33" s="29" customFormat="1" ht="23.850000381469727" customHeight="1">
      <x:c r="A33" s="41" t="inlineStr">
        <x:is>
          <x:t xml:space="preserve">Jo 4,44</x:t>
        </x:is>
      </x:c>
      <x:c r="B33" s="34" t="inlineStr">
        <x:is>
          <x:t xml:space="preserve">Nenhum profeta é bem aceito em sua pátria</x:t>
        </x:is>
      </x:c>
      <x:c r="C33" s="34" t="inlineStr">
        <x:is>
          <x:t xml:space="preserve">4. C</x:t>
        </x:is>
      </x:c>
      <x:c r="D33" s="33" t="inlineStr">
        <x:is>
          <x:t xml:space="preserve">Sl 146</x:t>
        </x:is>
      </x:c>
      <x:c r="E33" s="33" t="inlineStr">
        <x:is>
          <x:t xml:space="preserve">Mt 13,57</x:t>
        </x:is>
      </x:c>
      <x:c r="F33" s="33" t="inlineStr">
        <x:is>
          <x:t xml:space="preserve">Mc 6,4</x:t>
        </x:is>
      </x:c>
      <x:c r="G33" s="33" t="inlineStr">
        <x:is>
          <x:t xml:space="preserve">Lc 4,24</x:t>
        </x:is>
      </x:c>
      <x:c r="H33" s="34" t="inlineStr">
        <x:is>
          <x:t xml:space="preserve">Abadia da Ressurreição</x:t>
        </x:is>
      </x:c>
      <x:c r="I33" s="34" t="inlineStr">
        <x:is>
          <x:t xml:space="preserve">Antífona das oferendas</x:t>
        </x:is>
      </x:c>
      <x:c r="J33" s="35" t="inlineStr">
        <x:is>
          <x:t xml:space="preserve">abrir partitura</x:t>
        </x:is>
      </x:c>
    </x:row>
    <x:row r="34" s="29" customFormat="1" ht="23.850000381469727" customHeight="1">
      <x:c r="A34" s="42" t="inlineStr">
        <x:is>
          <x:t xml:space="preserve">Jo 6,5</x:t>
        </x:is>
      </x:c>
      <x:c r="B34" s="37" t="inlineStr">
        <x:is>
          <x:t xml:space="preserve">Onde compraremos pão para saciar esta multidão?</x:t>
        </x:is>
      </x:c>
      <x:c r="C34" s="37" t="inlineStr">
        <x:is>
          <x:t xml:space="preserve">17. B</x:t>
        </x:is>
      </x:c>
      <x:c r="D34" s="36" t="inlineStr">
        <x:is>
          <x:t xml:space="preserve">Sb 16 (AT 13)</x:t>
        </x:is>
      </x:c>
      <x:c r="E34" s="36" t="n"/>
      <x:c r="F34" s="36" t="n"/>
      <x:c r="G34" s="36" t="n"/>
      <x:c r="H34" s="37" t="inlineStr">
        <x:is>
          <x:t xml:space="preserve">Abadia da Ressurreição</x:t>
        </x:is>
      </x:c>
      <x:c r="I34" s="37" t="inlineStr">
        <x:is>
          <x:t xml:space="preserve">Antífona das oferendas</x:t>
        </x:is>
      </x:c>
      <x:c r="J34" s="38" t="inlineStr">
        <x:is>
          <x:t xml:space="preserve">abrir partitura</x:t>
        </x:is>
      </x:c>
    </x:row>
    <x:row r="35" s="29" customFormat="1" ht="15" customHeight="1">
      <x:c r="A35" s="41" t="inlineStr">
        <x:is>
          <x:t xml:space="preserve">Jo 6,11</x:t>
        </x:is>
      </x:c>
      <x:c r="B35" s="34" t="inlineStr">
        <x:is>
          <x:t xml:space="preserve">Jesus tomou os pães</x:t>
        </x:is>
      </x:c>
      <x:c r="C35" s="34" t="inlineStr">
        <x:is>
          <x:t xml:space="preserve">17. B</x:t>
        </x:is>
      </x:c>
      <x:c r="D35" s="33" t="inlineStr">
        <x:is>
          <x:t xml:space="preserve">Sl 64</x:t>
        </x:is>
      </x:c>
      <x:c r="E35" s="39" t="inlineStr">
        <x:is>
          <x:t xml:space="preserve">Mt 14,19</x:t>
        </x:is>
      </x:c>
      <x:c r="F35" s="33" t="inlineStr">
        <x:is>
          <x:t xml:space="preserve">Mc 6,41</x:t>
        </x:is>
      </x:c>
      <x:c r="G35" s="33" t="inlineStr">
        <x:is>
          <x:t xml:space="preserve">Lc 9,16</x:t>
        </x:is>
      </x:c>
      <x:c r="H35" s="34" t="inlineStr">
        <x:is>
          <x:t xml:space="preserve">Pe. Weber</x:t>
        </x:is>
      </x:c>
      <x:c r="I35" s="34" t="inlineStr">
        <x:is>
          <x:t xml:space="preserve">Canto do Evangelho</x:t>
        </x:is>
      </x:c>
      <x:c r="J35" s="35" t="inlineStr">
        <x:is>
          <x:t xml:space="preserve">abrir partitura</x:t>
        </x:is>
      </x:c>
    </x:row>
    <x:row r="36" s="29" customFormat="1" ht="23.850000381469727" customHeight="1">
      <x:c r="A36" s="42" t="inlineStr">
        <x:is>
          <x:t xml:space="preserve">Jo 6,27</x:t>
        </x:is>
      </x:c>
      <x:c r="B36" s="37" t="inlineStr">
        <x:is>
          <x:t xml:space="preserve">Trabalhai não pelo pão perecível</x:t>
        </x:is>
      </x:c>
      <x:c r="C36" s="37" t="inlineStr">
        <x:is>
          <x:t xml:space="preserve">18. B</x:t>
        </x:is>
      </x:c>
      <x:c r="D36" s="36" t="inlineStr">
        <x:is>
          <x:t xml:space="preserve">Sl 144</x:t>
        </x:is>
      </x:c>
      <x:c r="E36" s="36" t="n"/>
      <x:c r="F36" s="36" t="n"/>
      <x:c r="G36" s="36" t="n"/>
      <x:c r="H36" s="37" t="inlineStr">
        <x:is>
          <x:t xml:space="preserve">Abadia da Ressurreição</x:t>
        </x:is>
      </x:c>
      <x:c r="I36" s="37" t="inlineStr">
        <x:is>
          <x:t xml:space="preserve">Antífona das oferendas</x:t>
        </x:is>
      </x:c>
      <x:c r="J36" s="38" t="inlineStr">
        <x:is>
          <x:t xml:space="preserve">abrir partitura</x:t>
        </x:is>
      </x:c>
    </x:row>
    <x:row r="37" s="29" customFormat="1" ht="23.850000381469727" customHeight="1">
      <x:c r="A37" s="41" t="inlineStr">
        <x:is>
          <x:t xml:space="preserve">Jo 6,33-58</x:t>
        </x:is>
      </x:c>
      <x:c r="B37" s="34" t="inlineStr">
        <x:is>
          <x:t xml:space="preserve">O Pão de Deus</x:t>
        </x:is>
      </x:c>
      <x:c r="C37" s="34" t="inlineStr">
        <x:is>
          <x:t xml:space="preserve">Comunhão</x:t>
        </x:is>
      </x:c>
      <x:c r="D37" s="33" t="n"/>
      <x:c r="E37" s="33" t="n"/>
      <x:c r="F37" s="33" t="n"/>
      <x:c r="G37" s="33" t="n"/>
      <x:c r="H37" s="34" t="inlineStr">
        <x:is>
          <x:t xml:space="preserve">Pe. Weber (volumes) · vol. 1</x:t>
        </x:is>
      </x:c>
      <x:c r="I37" s="34" t="inlineStr">
        <x:is>
          <x:t xml:space="preserve">Canto dos volumes</x:t>
        </x:is>
      </x:c>
      <x:c r="J37" s="35" t="inlineStr">
        <x:is>
          <x:t xml:space="preserve">abrir partitura</x:t>
        </x:is>
      </x:c>
    </x:row>
    <x:row r="38" s="29" customFormat="1" ht="23.850000381469727" customHeight="1">
      <x:c r="A38" s="42" t="inlineStr">
        <x:is>
          <x:t xml:space="preserve">Jo 6,35</x:t>
        </x:is>
      </x:c>
      <x:c r="B38" s="37" t="inlineStr">
        <x:is>
          <x:t xml:space="preserve">Todos vós que tendes sede...</x:t>
        </x:is>
      </x:c>
      <x:c r="C38" s="37" t="n"/>
      <x:c r="D38" s="36" t="n"/>
      <x:c r="E38" s="36" t="inlineStr">
        <x:is>
          <x:t xml:space="preserve">Mt 26,26-28</x:t>
        </x:is>
      </x:c>
      <x:c r="F38" s="36" t="n"/>
      <x:c r="G38" s="36" t="n"/>
      <x:c r="H38" s="37" t="inlineStr">
        <x:is>
          <x:t xml:space="preserve">Pe. Weber (volumes) · vol. 5</x:t>
        </x:is>
      </x:c>
      <x:c r="I38" s="37" t="inlineStr">
        <x:is>
          <x:t xml:space="preserve">Canto dos volumes</x:t>
        </x:is>
      </x:c>
      <x:c r="J38" s="38" t="inlineStr">
        <x:is>
          <x:t xml:space="preserve">abrir partitura</x:t>
        </x:is>
      </x:c>
    </x:row>
    <x:row r="39" s="29" customFormat="1" ht="15" customHeight="1">
      <x:c r="A39" s="41" t="inlineStr">
        <x:is>
          <x:t xml:space="preserve">Jo 6,35</x:t>
        </x:is>
      </x:c>
      <x:c r="B39" s="34" t="inlineStr">
        <x:is>
          <x:t xml:space="preserve">Eu sou o pão da vida</x:t>
        </x:is>
      </x:c>
      <x:c r="C39" s="34" t="inlineStr">
        <x:is>
          <x:t xml:space="preserve">18. B</x:t>
        </x:is>
      </x:c>
      <x:c r="D39" s="33" t="inlineStr">
        <x:is>
          <x:t xml:space="preserve">Sl 77</x:t>
        </x:is>
      </x:c>
      <x:c r="E39" s="33" t="n"/>
      <x:c r="F39" s="33" t="n"/>
      <x:c r="G39" s="33" t="n"/>
      <x:c r="H39" s="34" t="inlineStr">
        <x:is>
          <x:t xml:space="preserve">Pe. Weber</x:t>
        </x:is>
      </x:c>
      <x:c r="I39" s="34" t="inlineStr">
        <x:is>
          <x:t xml:space="preserve">Canto do Evangelho</x:t>
        </x:is>
      </x:c>
      <x:c r="J39" s="35" t="inlineStr">
        <x:is>
          <x:t xml:space="preserve">abrir partitura</x:t>
        </x:is>
      </x:c>
    </x:row>
    <x:row r="40" s="29" customFormat="1" ht="15" customHeight="1">
      <x:c r="A40" s="42" t="inlineStr">
        <x:is>
          <x:t xml:space="preserve">Jo 6,35</x:t>
        </x:is>
      </x:c>
      <x:c r="B40" s="37" t="inlineStr">
        <x:is>
          <x:t xml:space="preserve">Eu sou o pão da vida, diz Jesus</x:t>
        </x:is>
      </x:c>
      <x:c r="C40" s="37" t="inlineStr">
        <x:is>
          <x:t xml:space="preserve">18. ABC</x:t>
        </x:is>
      </x:c>
      <x:c r="D40" s="36" t="inlineStr">
        <x:is>
          <x:t xml:space="preserve">Sb 16 (AT 13)</x:t>
        </x:is>
      </x:c>
      <x:c r="E40" s="36" t="n"/>
      <x:c r="F40" s="36" t="n"/>
      <x:c r="G40" s="36" t="n"/>
      <x:c r="H40" s="37" t="inlineStr">
        <x:is>
          <x:t xml:space="preserve">Abadia da Ressurreição</x:t>
        </x:is>
      </x:c>
      <x:c r="I40" s="37" t="inlineStr">
        <x:is>
          <x:t xml:space="preserve">Antífona de comunhão</x:t>
        </x:is>
      </x:c>
      <x:c r="J40" s="38" t="e">
        <x:f>HYPERLINK("https://drive.google.com/file/d/1qqpS-7zOlkWPfJaLrZo477s30hDqahaq/view","abrir partitura")</x:f>
        <x:v>HYPERLINK is not implemented. linkLocation=https://drive.google.com/file/d/1qqpS-7zOlkWPfJaLrZo477s30hDqahaq/view, friendlyName=abrir partitura</x:v>
      </x:c>
    </x:row>
    <x:row r="41" s="29" customFormat="1" ht="23.850000381469727" customHeight="1">
      <x:c r="A41" s="41" t="inlineStr">
        <x:is>
          <x:t xml:space="preserve">Jo 6,35-50</x:t>
        </x:is>
      </x:c>
      <x:c r="B41" s="34" t="inlineStr">
        <x:is>
          <x:t xml:space="preserve">O pão de Deus é o pão da vida</x:t>
        </x:is>
      </x:c>
      <x:c r="C41" s="34" t="inlineStr">
        <x:is>
          <x:t xml:space="preserve">Comunhão</x:t>
        </x:is>
      </x:c>
      <x:c r="D41" s="33" t="n"/>
      <x:c r="E41" s="33" t="n"/>
      <x:c r="F41" s="33" t="n"/>
      <x:c r="G41" s="33" t="n"/>
      <x:c r="H41" s="34" t="inlineStr">
        <x:is>
          <x:t xml:space="preserve">Pe. Weber (volumes) · vol. 14</x:t>
        </x:is>
      </x:c>
      <x:c r="I41" s="34" t="inlineStr">
        <x:is>
          <x:t xml:space="preserve">Canto dos volumes</x:t>
        </x:is>
      </x:c>
      <x:c r="J41" s="35" t="inlineStr">
        <x:is>
          <x:t xml:space="preserve">abrir partitura</x:t>
        </x:is>
      </x:c>
    </x:row>
    <x:row r="42" s="29" customFormat="1" ht="23.850000381469727" customHeight="1">
      <x:c r="A42" s="42" t="inlineStr">
        <x:is>
          <x:t xml:space="preserve">Jo 6,35</x:t>
        </x:is>
      </x:c>
      <x:c r="B42" s="37" t="inlineStr">
        <x:is>
          <x:t xml:space="preserve">Nutre sempre, Senhor, o teu povo</x:t>
        </x:is>
      </x:c>
      <x:c r="C42" s="37" t="n"/>
      <x:c r="D42" s="36" t="n"/>
      <x:c r="E42" s="36" t="n"/>
      <x:c r="F42" s="36" t="n"/>
      <x:c r="G42" s="36" t="n"/>
      <x:c r="H42" s="37" t="inlineStr">
        <x:is>
          <x:t xml:space="preserve">Pe. Weber (volumes) · vol. 17</x:t>
        </x:is>
      </x:c>
      <x:c r="I42" s="37" t="inlineStr">
        <x:is>
          <x:t xml:space="preserve">Canto dos volumes</x:t>
        </x:is>
      </x:c>
      <x:c r="J42" s="38" t="inlineStr">
        <x:is>
          <x:t xml:space="preserve">abrir partitura</x:t>
        </x:is>
      </x:c>
    </x:row>
    <x:row r="43" s="29" customFormat="1" ht="23.850000381469727" customHeight="1">
      <x:c r="A43" s="41" t="inlineStr">
        <x:is>
          <x:t xml:space="preserve">Jo 6,35</x:t>
        </x:is>
      </x:c>
      <x:c r="B43" s="34" t="inlineStr">
        <x:is>
          <x:t xml:space="preserve">Eu sou o pão da vida</x:t>
        </x:is>
      </x:c>
      <x:c r="C43" s="34" t="n"/>
      <x:c r="D43" s="33" t="n"/>
      <x:c r="E43" s="33" t="n"/>
      <x:c r="F43" s="33" t="n"/>
      <x:c r="G43" s="33" t="n"/>
      <x:c r="H43" s="34" t="inlineStr">
        <x:is>
          <x:t xml:space="preserve">Pe. Weber (volumes) · vol. 2</x:t>
        </x:is>
      </x:c>
      <x:c r="I43" s="34" t="inlineStr">
        <x:is>
          <x:t xml:space="preserve">Canto dos volumes</x:t>
        </x:is>
      </x:c>
      <x:c r="J43" s="35" t="inlineStr">
        <x:is>
          <x:t xml:space="preserve">abrir partitura</x:t>
        </x:is>
      </x:c>
    </x:row>
    <x:row r="44" s="29" customFormat="1" ht="23.850000381469727" customHeight="1">
      <x:c r="A44" s="41" t="inlineStr">
        <x:is>
          <x:t xml:space="preserve">Jo 6,51</x:t>
        </x:is>
      </x:c>
      <x:c r="B44" s="34" t="inlineStr">
        <x:is>
          <x:t xml:space="preserve">Eu sou o pão vivo</x:t>
        </x:is>
      </x:c>
      <x:c r="C44" s="34" t="inlineStr">
        <x:is>
          <x:t xml:space="preserve">19. B</x:t>
        </x:is>
      </x:c>
      <x:c r="D44" s="33" t="inlineStr">
        <x:is>
          <x:t xml:space="preserve">Sl 147</x:t>
        </x:is>
      </x:c>
      <x:c r="E44" s="33" t="n"/>
      <x:c r="F44" s="33" t="n"/>
      <x:c r="G44" s="33" t="n"/>
      <x:c r="H44" s="34" t="inlineStr">
        <x:is>
          <x:t xml:space="preserve">Pe. Weber</x:t>
        </x:is>
      </x:c>
      <x:c r="I44" s="34" t="inlineStr">
        <x:is>
          <x:t xml:space="preserve">Canto do Evangelho</x:t>
        </x:is>
      </x:c>
      <x:c r="J44" s="35" t="inlineStr">
        <x:is>
          <x:t xml:space="preserve">abrir partitura</x:t>
        </x:is>
      </x:c>
    </x:row>
    <x:row r="45" s="29" customFormat="1" ht="23.850000381469727" customHeight="1">
      <x:c r="A45" s="42" t="inlineStr">
        <x:is>
          <x:t xml:space="preserve">Jo 6,51</x:t>
        </x:is>
      </x:c>
      <x:c r="B45" s="37" t="inlineStr">
        <x:is>
          <x:t xml:space="preserve">Eu sou o pão vivo</x:t>
        </x:is>
      </x:c>
      <x:c r="C45" s="37" t="inlineStr">
        <x:is>
          <x:t xml:space="preserve">20. B</x:t>
        </x:is>
      </x:c>
      <x:c r="D45" s="36" t="inlineStr">
        <x:is>
          <x:t xml:space="preserve">Sl 147</x:t>
        </x:is>
      </x:c>
      <x:c r="E45" s="36" t="n"/>
      <x:c r="F45" s="36" t="n"/>
      <x:c r="G45" s="36" t="n"/>
      <x:c r="H45" s="37" t="inlineStr">
        <x:is>
          <x:t xml:space="preserve">Pe. Weber</x:t>
        </x:is>
      </x:c>
      <x:c r="I45" s="37" t="inlineStr">
        <x:is>
          <x:t xml:space="preserve">Canto do Evangelho</x:t>
        </x:is>
      </x:c>
      <x:c r="J45" s="38" t="inlineStr">
        <x:is>
          <x:t xml:space="preserve">abrir partitura</x:t>
        </x:is>
      </x:c>
    </x:row>
    <x:row r="46" s="29" customFormat="1" ht="15" customHeight="1">
      <x:c r="A46" s="41" t="inlineStr">
        <x:is>
          <x:t xml:space="preserve">Jo 6,51</x:t>
        </x:is>
      </x:c>
      <x:c r="B46" s="34" t="inlineStr">
        <x:is>
          <x:t xml:space="preserve">O pão que eu darei é a minha carne</x:t>
        </x:is>
      </x:c>
      <x:c r="C46" s="34" t="inlineStr">
        <x:is>
          <x:t xml:space="preserve">19. ABC</x:t>
        </x:is>
      </x:c>
      <x:c r="D46" s="33" t="inlineStr">
        <x:is>
          <x:t xml:space="preserve">Sl 147</x:t>
        </x:is>
      </x:c>
      <x:c r="E46" s="33" t="n"/>
      <x:c r="F46" s="33" t="n"/>
      <x:c r="G46" s="33" t="n"/>
      <x:c r="H46" s="34" t="inlineStr">
        <x:is>
          <x:t xml:space="preserve">Abadia da Ressurreição</x:t>
        </x:is>
      </x:c>
      <x:c r="I46" s="34" t="inlineStr">
        <x:is>
          <x:t xml:space="preserve">Antífona de comunhão</x:t>
        </x:is>
      </x:c>
      <x:c r="J46" s="35" t="e">
        <x:f>HYPERLINK("https://drive.google.com/file/d/19GDxSRuMHl_-IxRPnF2vPLwQkbQ19cqj/view","abrir partitura")</x:f>
        <x:v>HYPERLINK is not implemented. linkLocation=https://drive.google.com/file/d/19GDxSRuMHl_-IxRPnF2vPLwQkbQ19cqj/view, friendlyName=abrir partitura</x:v>
      </x:c>
    </x:row>
    <x:row r="47" s="29" customFormat="1" ht="23.850000381469727" customHeight="1">
      <x:c r="A47" s="42" t="inlineStr">
        <x:is>
          <x:t xml:space="preserve">Jo 6,51</x:t>
        </x:is>
      </x:c>
      <x:c r="B47" s="37" t="inlineStr">
        <x:is>
          <x:t xml:space="preserve">Eu sou o pão vivo descido do céu</x:t>
        </x:is>
      </x:c>
      <x:c r="C47" s="37" t="inlineStr">
        <x:is>
          <x:t xml:space="preserve">20. ABC</x:t>
        </x:is>
      </x:c>
      <x:c r="D47" s="36" t="inlineStr">
        <x:is>
          <x:t xml:space="preserve">Sb 16 (AT 13)</x:t>
        </x:is>
      </x:c>
      <x:c r="E47" s="36" t="n"/>
      <x:c r="F47" s="36" t="n"/>
      <x:c r="G47" s="36" t="n"/>
      <x:c r="H47" s="37" t="inlineStr">
        <x:is>
          <x:t xml:space="preserve">Abadia da Ressurreição</x:t>
        </x:is>
      </x:c>
      <x:c r="I47" s="37" t="inlineStr">
        <x:is>
          <x:t xml:space="preserve">Antífona de comunhão</x:t>
        </x:is>
      </x:c>
      <x:c r="J47" s="38" t="e">
        <x:f>HYPERLINK("https://drive.google.com/file/d/1gruf0rCCCkNjeh5WjfF9bCBAi52sEtj4/view","abrir partitura")</x:f>
        <x:v>HYPERLINK is not implemented. linkLocation=https://drive.google.com/file/d/1gruf0rCCCkNjeh5WjfF9bCBAi52sEtj4/view, friendlyName=abrir partitura</x:v>
      </x:c>
    </x:row>
    <x:row r="48" s="29" customFormat="1" ht="23.850000381469727" customHeight="1">
      <x:c r="A48" s="41" t="inlineStr">
        <x:is>
          <x:t xml:space="preserve">Jo 6,51</x:t>
        </x:is>
      </x:c>
      <x:c r="B48" s="34" t="inlineStr">
        <x:is>
          <x:t xml:space="preserve">O pão que eu darei é a minha carne para a vida do mundo</x:t>
        </x:is>
      </x:c>
      <x:c r="C48" s="34" t="inlineStr">
        <x:is>
          <x:t xml:space="preserve">19. B</x:t>
        </x:is>
      </x:c>
      <x:c r="D48" s="33" t="inlineStr">
        <x:is>
          <x:t xml:space="preserve">Sb 16 (AT 13)</x:t>
        </x:is>
      </x:c>
      <x:c r="E48" s="33" t="n"/>
      <x:c r="F48" s="33" t="n"/>
      <x:c r="G48" s="33" t="n"/>
      <x:c r="H48" s="34" t="inlineStr">
        <x:is>
          <x:t xml:space="preserve">Abadia da Ressurreição</x:t>
        </x:is>
      </x:c>
      <x:c r="I48" s="34" t="inlineStr">
        <x:is>
          <x:t xml:space="preserve">Antífona das oferendas</x:t>
        </x:is>
      </x:c>
      <x:c r="J48" s="35" t="inlineStr">
        <x:is>
          <x:t xml:space="preserve">abrir partitura</x:t>
        </x:is>
      </x:c>
    </x:row>
    <x:row r="49" s="29" customFormat="1" ht="23.850000381469727" customHeight="1">
      <x:c r="A49" s="42" t="inlineStr">
        <x:is>
          <x:t xml:space="preserve">Jo 6,51</x:t>
        </x:is>
      </x:c>
      <x:c r="B49" s="37" t="inlineStr">
        <x:is>
          <x:t xml:space="preserve">Eis o pão da vida</x:t>
        </x:is>
      </x:c>
      <x:c r="C49" s="37" t="inlineStr">
        <x:is>
          <x:t xml:space="preserve">Comunhão | Eucaristia</x:t>
        </x:is>
      </x:c>
      <x:c r="D49" s="36" t="n"/>
      <x:c r="E49" s="36" t="n"/>
      <x:c r="F49" s="36" t="n"/>
      <x:c r="G49" s="36" t="n"/>
      <x:c r="H49" s="37" t="inlineStr">
        <x:is>
          <x:t xml:space="preserve">Pe. Weber (volumes) · vol. 17</x:t>
        </x:is>
      </x:c>
      <x:c r="I49" s="37" t="inlineStr">
        <x:is>
          <x:t xml:space="preserve">Canto dos volumes</x:t>
        </x:is>
      </x:c>
      <x:c r="J49" s="38" t="inlineStr">
        <x:is>
          <x:t xml:space="preserve">abrir partitura</x:t>
        </x:is>
      </x:c>
    </x:row>
    <x:row r="50" s="29" customFormat="1" ht="23.850000381469727" customHeight="1">
      <x:c r="A50" s="41" t="inlineStr">
        <x:is>
          <x:t xml:space="preserve">Jo 6,51</x:t>
        </x:is>
      </x:c>
      <x:c r="B50" s="34" t="inlineStr">
        <x:is>
          <x:t xml:space="preserve">Eu sou o pão vivo</x:t>
        </x:is>
      </x:c>
      <x:c r="C50" s="34" t="n"/>
      <x:c r="D50" s="33" t="n"/>
      <x:c r="E50" s="33" t="n"/>
      <x:c r="F50" s="33" t="n"/>
      <x:c r="G50" s="33" t="n"/>
      <x:c r="H50" s="34" t="inlineStr">
        <x:is>
          <x:t xml:space="preserve">Pe. Weber (volumes) · vol. 2</x:t>
        </x:is>
      </x:c>
      <x:c r="I50" s="34" t="inlineStr">
        <x:is>
          <x:t xml:space="preserve">Canto dos volumes</x:t>
        </x:is>
      </x:c>
      <x:c r="J50" s="35" t="inlineStr">
        <x:is>
          <x:t xml:space="preserve">abrir partitura</x:t>
        </x:is>
      </x:c>
    </x:row>
    <x:row r="51" s="29" customFormat="1" ht="15" customHeight="1">
      <x:c r="A51" s="41" t="inlineStr">
        <x:is>
          <x:t xml:space="preserve">Jo 6,55</x:t>
        </x:is>
      </x:c>
      <x:c r="B51" s="34" t="inlineStr">
        <x:is>
          <x:t xml:space="preserve">Quem come a minha carne</x:t>
        </x:is>
      </x:c>
      <x:c r="C51" s="34" t="inlineStr">
        <x:is>
          <x:t xml:space="preserve">21. ABC</x:t>
        </x:is>
      </x:c>
      <x:c r="D51" s="33" t="inlineStr">
        <x:is>
          <x:t xml:space="preserve">Sl 144</x:t>
        </x:is>
      </x:c>
      <x:c r="E51" s="33" t="n"/>
      <x:c r="F51" s="33" t="n"/>
      <x:c r="G51" s="33" t="n"/>
      <x:c r="H51" s="34" t="inlineStr">
        <x:is>
          <x:t xml:space="preserve">Abadia da Ressurreição</x:t>
        </x:is>
      </x:c>
      <x:c r="I51" s="34" t="inlineStr">
        <x:is>
          <x:t xml:space="preserve">Antífona de comunhão</x:t>
        </x:is>
      </x:c>
      <x:c r="J51" s="35" t="e">
        <x:f>HYPERLINK("https://drive.google.com/file/d/1lgFxhBip8O59ATSy38UC1J1DMuUShiwZ/view","abrir partitura")</x:f>
        <x:v>HYPERLINK is not implemented. linkLocation=https://drive.google.com/file/d/1lgFxhBip8O59ATSy38UC1J1DMuUShiwZ/view, friendlyName=abrir partitura</x:v>
      </x:c>
    </x:row>
    <x:row r="52" s="29" customFormat="1" ht="23.850000381469727" customHeight="1">
      <x:c r="A52" s="42" t="inlineStr">
        <x:is>
          <x:t xml:space="preserve">Jo 6,56</x:t>
        </x:is>
      </x:c>
      <x:c r="B52" s="37" t="inlineStr">
        <x:is>
          <x:t xml:space="preserve">Quem come a minha carne</x:t>
        </x:is>
      </x:c>
      <x:c r="C52" s="37" t="inlineStr">
        <x:is>
          <x:t xml:space="preserve">Corpus Christi</x:t>
        </x:is>
      </x:c>
      <x:c r="D52" s="36" t="inlineStr">
        <x:is>
          <x:t xml:space="preserve">Sl 147</x:t>
        </x:is>
      </x:c>
      <x:c r="E52" s="36" t="n"/>
      <x:c r="F52" s="36" t="n"/>
      <x:c r="G52" s="36" t="n"/>
      <x:c r="H52" s="37" t="inlineStr">
        <x:is>
          <x:t xml:space="preserve">Pe. Weber</x:t>
        </x:is>
      </x:c>
      <x:c r="I52" s="37" t="inlineStr">
        <x:is>
          <x:t xml:space="preserve">Canto do Evangelho</x:t>
        </x:is>
      </x:c>
      <x:c r="J52" s="38" t="inlineStr">
        <x:is>
          <x:t xml:space="preserve">abrir partitura</x:t>
        </x:is>
      </x:c>
    </x:row>
    <x:row r="53" s="29" customFormat="1" ht="23.850000381469727" customHeight="1">
      <x:c r="A53" s="41" t="inlineStr">
        <x:is>
          <x:t xml:space="preserve">Jo 6,56</x:t>
        </x:is>
      </x:c>
      <x:c r="B53" s="34" t="inlineStr">
        <x:is>
          <x:t xml:space="preserve">Quem come a minha carne e bebe o meu sangue permanece em mim</x:t>
        </x:is>
      </x:c>
      <x:c r="C53" s="34" t="inlineStr">
        <x:is>
          <x:t xml:space="preserve">20. B</x:t>
        </x:is>
      </x:c>
      <x:c r="D53" s="33" t="inlineStr">
        <x:is>
          <x:t xml:space="preserve">Sl 144</x:t>
        </x:is>
      </x:c>
      <x:c r="E53" s="33" t="n"/>
      <x:c r="F53" s="33" t="n"/>
      <x:c r="G53" s="33" t="n"/>
      <x:c r="H53" s="34" t="inlineStr">
        <x:is>
          <x:t xml:space="preserve">Abadia da Ressurreição</x:t>
        </x:is>
      </x:c>
      <x:c r="I53" s="34" t="inlineStr">
        <x:is>
          <x:t xml:space="preserve">Antífona das oferendas</x:t>
        </x:is>
      </x:c>
      <x:c r="J53" s="35" t="inlineStr">
        <x:is>
          <x:t xml:space="preserve">abrir partitura</x:t>
        </x:is>
      </x:c>
    </x:row>
    <x:row r="54" s="29" customFormat="1" ht="23.850000381469727" customHeight="1">
      <x:c r="A54" s="42" t="inlineStr">
        <x:is>
          <x:t xml:space="preserve">Jo 6,57</x:t>
        </x:is>
      </x:c>
      <x:c r="B54" s="37" t="inlineStr">
        <x:is>
          <x:t xml:space="preserve">Quem come a minha carne e bebe o meu sangue</x:t>
        </x:is>
      </x:c>
      <x:c r="C54" s="37" t="inlineStr">
        <x:is>
          <x:t xml:space="preserve">Corpus Christi</x:t>
        </x:is>
      </x:c>
      <x:c r="D54" s="36" t="inlineStr">
        <x:is>
          <x:t xml:space="preserve">Sl 144</x:t>
        </x:is>
      </x:c>
      <x:c r="E54" s="36" t="n"/>
      <x:c r="F54" s="36" t="n"/>
      <x:c r="G54" s="36" t="n"/>
      <x:c r="H54" s="37" t="inlineStr">
        <x:is>
          <x:t xml:space="preserve">Abadia da Ressurreição</x:t>
        </x:is>
      </x:c>
      <x:c r="I54" s="37" t="inlineStr">
        <x:is>
          <x:t xml:space="preserve">Antífona de comunhão</x:t>
        </x:is>
      </x:c>
      <x:c r="J54" s="38" t="inlineStr">
        <x:is>
          <x:t xml:space="preserve">abrir partitura</x:t>
        </x:is>
      </x:c>
    </x:row>
    <x:row r="55" s="29" customFormat="1" ht="23.850000381469727" customHeight="1">
      <x:c r="A55" s="41" t="inlineStr">
        <x:is>
          <x:t xml:space="preserve">Jo 6,57</x:t>
        </x:is>
      </x:c>
      <x:c r="B55" s="34" t="inlineStr">
        <x:is>
          <x:t xml:space="preserve">Quem come a minha carne e bebe o meu sangue</x:t>
        </x:is>
      </x:c>
      <x:c r="C55" s="34" t="inlineStr">
        <x:is>
          <x:t xml:space="preserve">15. ABC</x:t>
        </x:is>
      </x:c>
      <x:c r="D55" s="33" t="inlineStr">
        <x:is>
          <x:t xml:space="preserve">Sl 144</x:t>
        </x:is>
      </x:c>
      <x:c r="E55" s="33" t="n"/>
      <x:c r="F55" s="33" t="n"/>
      <x:c r="G55" s="33" t="n"/>
      <x:c r="H55" s="34" t="inlineStr">
        <x:is>
          <x:t xml:space="preserve">Abadia da Ressurreição</x:t>
        </x:is>
      </x:c>
      <x:c r="I55" s="34" t="inlineStr">
        <x:is>
          <x:t xml:space="preserve">Antífona de comunhão</x:t>
        </x:is>
      </x:c>
      <x:c r="J55" s="35" t="e">
        <x:f>HYPERLINK("https://drive.google.com/file/d/1YO2oy45yw6uK9SKzLERwJHbOOJBpuq-7/view","abrir partitura")</x:f>
        <x:v>HYPERLINK is not implemented. linkLocation=https://drive.google.com/file/d/1YO2oy45yw6uK9SKzLERwJHbOOJBpuq-7/view, friendlyName=abrir partitura</x:v>
      </x:c>
    </x:row>
    <x:row r="56" s="29" customFormat="1" ht="23.850000381469727" customHeight="1">
      <x:c r="A56" s="42" t="inlineStr">
        <x:is>
          <x:t xml:space="preserve">Jo 6,57</x:t>
        </x:is>
      </x:c>
      <x:c r="B56" s="37" t="inlineStr">
        <x:is>
          <x:t xml:space="preserve">Como o Pai, que me enviou, é a vida</x:t>
        </x:is>
      </x:c>
      <x:c r="C56" s="37" t="inlineStr">
        <x:is>
          <x:t xml:space="preserve">31. ABC</x:t>
        </x:is>
      </x:c>
      <x:c r="D56" s="36" t="inlineStr">
        <x:is>
          <x:t xml:space="preserve">Sl 15</x:t>
        </x:is>
      </x:c>
      <x:c r="E56" s="36" t="n"/>
      <x:c r="F56" s="36" t="n"/>
      <x:c r="G56" s="36" t="n"/>
      <x:c r="H56" s="37" t="inlineStr">
        <x:is>
          <x:t xml:space="preserve">Abadia da Ressurreição</x:t>
        </x:is>
      </x:c>
      <x:c r="I56" s="37" t="inlineStr">
        <x:is>
          <x:t xml:space="preserve">Antífona de comunhão</x:t>
        </x:is>
      </x:c>
      <x:c r="J56" s="38" t="e">
        <x:f>HYPERLINK("https://drive.google.com/file/d/1FpLuIxwp18LeNpiGMfEd4FyJvmubU6hq/view","abrir partitura")</x:f>
        <x:v>HYPERLINK is not implemented. linkLocation=https://drive.google.com/file/d/1FpLuIxwp18LeNpiGMfEd4FyJvmubU6hq/view, friendlyName=abrir partitura</x:v>
      </x:c>
    </x:row>
    <x:row r="57" s="29" customFormat="1" ht="23.850000381469727" customHeight="1">
      <x:c r="A57" s="41" t="inlineStr">
        <x:is>
          <x:t xml:space="preserve">Jo 6,68</x:t>
        </x:is>
      </x:c>
      <x:c r="B57" s="34" t="inlineStr">
        <x:is>
          <x:t xml:space="preserve">A quem iremos, Senhor?</x:t>
        </x:is>
      </x:c>
      <x:c r="C57" s="34" t="inlineStr">
        <x:is>
          <x:t xml:space="preserve">21. B</x:t>
        </x:is>
      </x:c>
      <x:c r="D57" s="33" t="inlineStr">
        <x:is>
          <x:t xml:space="preserve">Sl 33</x:t>
        </x:is>
      </x:c>
      <x:c r="E57" s="33" t="n"/>
      <x:c r="F57" s="33" t="n"/>
      <x:c r="G57" s="33" t="n"/>
      <x:c r="H57" s="34" t="inlineStr">
        <x:is>
          <x:t xml:space="preserve">Pe. Weber</x:t>
        </x:is>
      </x:c>
      <x:c r="I57" s="34" t="inlineStr">
        <x:is>
          <x:t xml:space="preserve">Canto do Evangelho</x:t>
        </x:is>
      </x:c>
      <x:c r="J57" s="35" t="inlineStr">
        <x:is>
          <x:t xml:space="preserve">abrir partitura</x:t>
        </x:is>
      </x:c>
    </x:row>
    <x:row r="58" s="29" customFormat="1" ht="15" customHeight="1">
      <x:c r="A58" s="42" t="inlineStr">
        <x:is>
          <x:t xml:space="preserve">Jo 6,68</x:t>
        </x:is>
      </x:c>
      <x:c r="B58" s="37" t="inlineStr">
        <x:is>
          <x:t xml:space="preserve">Disse Simão Pedro: A quem iremos, Senhor?</x:t>
        </x:is>
      </x:c>
      <x:c r="C58" s="37" t="inlineStr">
        <x:is>
          <x:t xml:space="preserve">21. B</x:t>
        </x:is>
      </x:c>
      <x:c r="D58" s="36" t="inlineStr">
        <x:is>
          <x:t xml:space="preserve">Sl 18</x:t>
        </x:is>
      </x:c>
      <x:c r="E58" s="36" t="n"/>
      <x:c r="F58" s="36" t="n"/>
      <x:c r="G58" s="36" t="n"/>
      <x:c r="H58" s="37" t="inlineStr">
        <x:is>
          <x:t xml:space="preserve">Abadia da Ressurreição</x:t>
        </x:is>
      </x:c>
      <x:c r="I58" s="37" t="inlineStr">
        <x:is>
          <x:t xml:space="preserve">Antífona das oferendas</x:t>
        </x:is>
      </x:c>
      <x:c r="J58" s="38" t="inlineStr">
        <x:is>
          <x:t xml:space="preserve">abrir partitura</x:t>
        </x:is>
      </x:c>
    </x:row>
    <x:row r="59" s="29" customFormat="1" ht="23.850000381469727" customHeight="1">
      <x:c r="A59" s="41" t="inlineStr">
        <x:is>
          <x:t xml:space="preserve">Jo 6,68</x:t>
        </x:is>
      </x:c>
      <x:c r="B59" s="34" t="inlineStr">
        <x:is>
          <x:t xml:space="preserve">A quem iremos, Senhor?! Só tu tens palavras de vida eterna!</x:t>
        </x:is>
      </x:c>
      <x:c r="C59" s="34" t="inlineStr">
        <x:is>
          <x:t xml:space="preserve">Canto da Palavra</x:t>
        </x:is>
      </x:c>
      <x:c r="D59" s="33" t="n"/>
      <x:c r="E59" s="33" t="n"/>
      <x:c r="F59" s="33" t="n"/>
      <x:c r="G59" s="33" t="n"/>
      <x:c r="H59" s="34" t="inlineStr">
        <x:is>
          <x:t xml:space="preserve">Pe. Weber (volumes) · vol. 3</x:t>
        </x:is>
      </x:c>
      <x:c r="I59" s="34" t="inlineStr">
        <x:is>
          <x:t xml:space="preserve">Canto dos volumes</x:t>
        </x:is>
      </x:c>
      <x:c r="J59" s="35" t="inlineStr">
        <x:is>
          <x:t xml:space="preserve">abrir partitura</x:t>
        </x:is>
      </x:c>
    </x:row>
    <x:row r="60" s="29" customFormat="1" ht="23.850000381469727" customHeight="1">
      <x:c r="A60" s="42" t="inlineStr">
        <x:is>
          <x:t xml:space="preserve">Jo 6,68</x:t>
        </x:is>
      </x:c>
      <x:c r="B60" s="37" t="inlineStr">
        <x:is>
          <x:t xml:space="preserve">Palavra de vida - Jo 6,68</x:t>
        </x:is>
      </x:c>
      <x:c r="C60" s="37" t="n"/>
      <x:c r="D60" s="36" t="n"/>
      <x:c r="E60" s="36" t="n"/>
      <x:c r="F60" s="36" t="n"/>
      <x:c r="G60" s="36" t="n"/>
      <x:c r="H60" s="37" t="inlineStr">
        <x:is>
          <x:t xml:space="preserve">Pe. Weber (volumes) · vol. 13</x:t>
        </x:is>
      </x:c>
      <x:c r="I60" s="37" t="inlineStr">
        <x:is>
          <x:t xml:space="preserve">Canto dos volumes</x:t>
        </x:is>
      </x:c>
      <x:c r="J60" s="38" t="inlineStr">
        <x:is>
          <x:t xml:space="preserve">abrir partitura</x:t>
        </x:is>
      </x:c>
    </x:row>
    <x:row r="61" s="29" customFormat="1" ht="23.850000381469727" customHeight="1">
      <x:c r="A61" s="41" t="inlineStr">
        <x:is>
          <x:t xml:space="preserve">Jo 6,68</x:t>
        </x:is>
      </x:c>
      <x:c r="B61" s="34" t="inlineStr">
        <x:is>
          <x:t xml:space="preserve">Aleluia! A quem iremos, Senhor?</x:t>
        </x:is>
      </x:c>
      <x:c r="C61" s="34" t="inlineStr">
        <x:is>
          <x:t xml:space="preserve">Palavra de Deus e Cristo</x:t>
        </x:is>
      </x:c>
      <x:c r="D61" s="33" t="n"/>
      <x:c r="E61" s="33" t="n"/>
      <x:c r="F61" s="33" t="n"/>
      <x:c r="G61" s="33" t="n"/>
      <x:c r="H61" s="34" t="inlineStr">
        <x:is>
          <x:t xml:space="preserve">Pe. Weber (volumes) · vol. 27</x:t>
        </x:is>
      </x:c>
      <x:c r="I61" s="34" t="inlineStr">
        <x:is>
          <x:t xml:space="preserve">Canto dos volumes</x:t>
        </x:is>
      </x:c>
      <x:c r="J61" s="35" t="inlineStr">
        <x:is>
          <x:t xml:space="preserve">abrir partitura</x:t>
        </x:is>
      </x:c>
    </x:row>
    <x:row r="62" s="29" customFormat="1" ht="23.850000381469727" customHeight="1">
      <x:c r="A62" s="42" t="inlineStr">
        <x:is>
          <x:t xml:space="preserve">Jo 7,37</x:t>
        </x:is>
      </x:c>
      <x:c r="B62" s="37" t="inlineStr">
        <x:is>
          <x:t xml:space="preserve">Jesus clamava ao povo: se alguém tem sede</x:t>
        </x:is>
      </x:c>
      <x:c r="C62" s="37" t="inlineStr">
        <x:is>
          <x:t xml:space="preserve">Sagrado Coração de Jesus</x:t>
        </x:is>
      </x:c>
      <x:c r="D62" s="36" t="inlineStr">
        <x:is>
          <x:t xml:space="preserve">Sl 62</x:t>
        </x:is>
      </x:c>
      <x:c r="E62" s="36" t="n"/>
      <x:c r="F62" s="36" t="n"/>
      <x:c r="G62" s="36" t="n"/>
      <x:c r="H62" s="37" t="inlineStr">
        <x:is>
          <x:t xml:space="preserve">Abadia da Ressurreição</x:t>
        </x:is>
      </x:c>
      <x:c r="I62" s="37" t="inlineStr">
        <x:is>
          <x:t xml:space="preserve">Antífona de comunhão</x:t>
        </x:is>
      </x:c>
      <x:c r="J62" s="38" t="inlineStr">
        <x:is>
          <x:t xml:space="preserve">abrir partitura</x:t>
        </x:is>
      </x:c>
    </x:row>
    <x:row r="63" s="29" customFormat="1" ht="23.850000381469727" customHeight="1">
      <x:c r="A63" s="41" t="inlineStr">
        <x:is>
          <x:t xml:space="preserve">Jo 7,37-38</x:t>
        </x:is>
      </x:c>
      <x:c r="B63" s="34" t="inlineStr">
        <x:is>
          <x:t xml:space="preserve">No deserto da vida</x:t>
        </x:is>
      </x:c>
      <x:c r="C63" s="34" t="n"/>
      <x:c r="D63" s="33" t="n"/>
      <x:c r="E63" s="33" t="n"/>
      <x:c r="F63" s="33" t="n"/>
      <x:c r="G63" s="33" t="n"/>
      <x:c r="H63" s="34" t="inlineStr">
        <x:is>
          <x:t xml:space="preserve">Pe. Weber (volumes) · vol. 19</x:t>
        </x:is>
      </x:c>
      <x:c r="I63" s="34" t="inlineStr">
        <x:is>
          <x:t xml:space="preserve">Canto dos volumes</x:t>
        </x:is>
      </x:c>
      <x:c r="J63" s="35" t="inlineStr">
        <x:is>
          <x:t xml:space="preserve">abrir partitura</x:t>
        </x:is>
      </x:c>
    </x:row>
    <x:row r="64" s="29" customFormat="1" ht="23.850000381469727" customHeight="1">
      <x:c r="A64" s="42" t="inlineStr">
        <x:is>
          <x:t xml:space="preserve">Jo 8,10</x:t>
        </x:is>
      </x:c>
      <x:c r="B64" s="37" t="inlineStr">
        <x:is>
          <x:t xml:space="preserve">Mulher, ninguém te condenou?</x:t>
        </x:is>
      </x:c>
      <x:c r="C64" s="37" t="inlineStr">
        <x:is>
          <x:t xml:space="preserve">5 Quar C</x:t>
        </x:is>
      </x:c>
      <x:c r="D64" s="36" t="inlineStr">
        <x:is>
          <x:t xml:space="preserve">Sl 22</x:t>
        </x:is>
      </x:c>
      <x:c r="E64" s="36" t="n"/>
      <x:c r="F64" s="36" t="n"/>
      <x:c r="G64" s="36" t="n"/>
      <x:c r="H64" s="37" t="inlineStr">
        <x:is>
          <x:t xml:space="preserve">Pe. Weber</x:t>
        </x:is>
      </x:c>
      <x:c r="I64" s="37" t="inlineStr">
        <x:is>
          <x:t xml:space="preserve">Canto do Evangelho</x:t>
        </x:is>
      </x:c>
      <x:c r="J64" s="38" t="inlineStr">
        <x:is>
          <x:t xml:space="preserve">abrir partitura</x:t>
        </x:is>
      </x:c>
    </x:row>
    <x:row r="65" s="29" customFormat="1" ht="23.850000381469727" customHeight="1">
      <x:c r="A65" s="41" t="inlineStr">
        <x:is>
          <x:t xml:space="preserve">Jo 8,10-11</x:t>
        </x:is>
      </x:c>
      <x:c r="B65" s="34" t="inlineStr">
        <x:is>
          <x:t xml:space="preserve">Mulher, ninguém te condenou?</x:t>
        </x:is>
      </x:c>
      <x:c r="C65" s="34" t="inlineStr">
        <x:is>
          <x:t xml:space="preserve">5 Quar C</x:t>
        </x:is>
      </x:c>
      <x:c r="D65" s="33" t="inlineStr">
        <x:is>
          <x:t xml:space="preserve">Sl 31</x:t>
        </x:is>
      </x:c>
      <x:c r="E65" s="33" t="n"/>
      <x:c r="F65" s="33" t="n"/>
      <x:c r="G65" s="33" t="n"/>
      <x:c r="H65" s="34" t="inlineStr">
        <x:is>
          <x:t xml:space="preserve">Abadia da Ressurreição</x:t>
        </x:is>
      </x:c>
      <x:c r="I65" s="34" t="inlineStr">
        <x:is>
          <x:t xml:space="preserve">Antífona de comunhão</x:t>
        </x:is>
      </x:c>
      <x:c r="J65" s="35" t="inlineStr">
        <x:is>
          <x:t xml:space="preserve">abrir partitura</x:t>
        </x:is>
      </x:c>
    </x:row>
    <x:row r="66" s="29" customFormat="1" ht="23.850000381469727" customHeight="1">
      <x:c r="A66" s="42" t="inlineStr">
        <x:is>
          <x:t xml:space="preserve">Jo 8,10-11</x:t>
        </x:is>
      </x:c>
      <x:c r="B66" s="37" t="inlineStr">
        <x:is>
          <x:t xml:space="preserve">5ª Semana da Quaresma (Antífona de comunhão) – 2ª feira</x:t>
        </x:is>
      </x:c>
      <x:c r="C66" s="37" t="inlineStr">
        <x:is>
          <x:t xml:space="preserve">5ª Semana da Quaresma – Comunhão</x:t>
        </x:is>
      </x:c>
      <x:c r="D66" s="36" t="n"/>
      <x:c r="E66" s="36" t="n"/>
      <x:c r="F66" s="36" t="n"/>
      <x:c r="G66" s="36" t="n"/>
      <x:c r="H66" s="37" t="inlineStr">
        <x:is>
          <x:t xml:space="preserve">Pe. Weber (volumes) · vol. 24</x:t>
        </x:is>
      </x:c>
      <x:c r="I66" s="37" t="inlineStr">
        <x:is>
          <x:t xml:space="preserve">Canto dos volumes</x:t>
        </x:is>
      </x:c>
      <x:c r="J66" s="38" t="inlineStr">
        <x:is>
          <x:t xml:space="preserve">abrir partitura</x:t>
        </x:is>
      </x:c>
    </x:row>
    <x:row r="67" s="29" customFormat="1" ht="15" customHeight="1">
      <x:c r="A67" s="41" t="inlineStr">
        <x:is>
          <x:t xml:space="preserve">Jo 8,11</x:t>
        </x:is>
      </x:c>
      <x:c r="B67" s="34" t="inlineStr">
        <x:is>
          <x:t xml:space="preserve">Eu não te condeno: Vá em paz!</x:t>
        </x:is>
      </x:c>
      <x:c r="C67" s="34" t="inlineStr">
        <x:is>
          <x:t xml:space="preserve">5º Domingo da Quaresma, Ano C</x:t>
        </x:is>
      </x:c>
      <x:c r="D67" s="33" t="inlineStr">
        <x:is>
          <x:t xml:space="preserve">Sl 129</x:t>
        </x:is>
      </x:c>
      <x:c r="E67" s="33" t="n"/>
      <x:c r="F67" s="33" t="n"/>
      <x:c r="G67" s="33" t="n"/>
      <x:c r="H67" s="34" t="inlineStr">
        <x:is>
          <x:t xml:space="preserve">Pe. Weber (volumes) · vol. 11</x:t>
        </x:is>
      </x:c>
      <x:c r="I67" s="34" t="inlineStr">
        <x:is>
          <x:t xml:space="preserve">Canto dos volumes</x:t>
        </x:is>
      </x:c>
      <x:c r="J67" s="35" t="inlineStr">
        <x:is>
          <x:t xml:space="preserve">abrir partitura</x:t>
        </x:is>
      </x:c>
    </x:row>
    <x:row r="68" s="29" customFormat="1" ht="23.850000381469727" customHeight="1">
      <x:c r="A68" s="42" t="inlineStr">
        <x:is>
          <x:t xml:space="preserve">Jo 8,12</x:t>
        </x:is>
      </x:c>
      <x:c r="B68" s="37" t="inlineStr">
        <x:is>
          <x:t xml:space="preserve">Eu sou a luz do mundo</x:t>
        </x:is>
      </x:c>
      <x:c r="C68" s="37" t="inlineStr">
        <x:is>
          <x:t xml:space="preserve">3. ABC</x:t>
        </x:is>
      </x:c>
      <x:c r="D68" s="36" t="inlineStr">
        <x:is>
          <x:t xml:space="preserve">Sl 26</x:t>
        </x:is>
      </x:c>
      <x:c r="E68" s="36" t="n"/>
      <x:c r="F68" s="36" t="n"/>
      <x:c r="G68" s="36" t="n"/>
      <x:c r="H68" s="37" t="inlineStr">
        <x:is>
          <x:t xml:space="preserve">Abadia da Ressurreição</x:t>
        </x:is>
      </x:c>
      <x:c r="I68" s="37" t="inlineStr">
        <x:is>
          <x:t xml:space="preserve">Antífona de comunhão</x:t>
        </x:is>
      </x:c>
      <x:c r="J68" s="38" t="e">
        <x:f>HYPERLINK("https://drive.google.com/file/d/14olsaJpdEcVNpIPuK8MedaTg6j73geEV/view","abrir partitura")</x:f>
        <x:v>HYPERLINK is not implemented. linkLocation=https://drive.google.com/file/d/14olsaJpdEcVNpIPuK8MedaTg6j73geEV/view, friendlyName=abrir partitura</x:v>
      </x:c>
    </x:row>
    <x:row r="69" s="29" customFormat="1" ht="15" customHeight="1">
      <x:c r="A69" s="41" t="inlineStr">
        <x:is>
          <x:t xml:space="preserve">Jo 8,12</x:t>
        </x:is>
      </x:c>
      <x:c r="B69" s="34" t="inlineStr">
        <x:is>
          <x:t xml:space="preserve">Eu sou a luz do mundo; quem me segue</x:t>
        </x:is>
      </x:c>
      <x:c r="C69" s="34" t="inlineStr">
        <x:is>
          <x:t xml:space="preserve">23. ABC</x:t>
        </x:is>
      </x:c>
      <x:c r="D69" s="33" t="inlineStr">
        <x:is>
          <x:t xml:space="preserve">Sl 26</x:t>
        </x:is>
      </x:c>
      <x:c r="E69" s="33" t="n"/>
      <x:c r="F69" s="33" t="n"/>
      <x:c r="G69" s="33" t="n"/>
      <x:c r="H69" s="34" t="inlineStr">
        <x:is>
          <x:t xml:space="preserve">Abadia da Ressurreição</x:t>
        </x:is>
      </x:c>
      <x:c r="I69" s="34" t="inlineStr">
        <x:is>
          <x:t xml:space="preserve">Antífona de comunhão</x:t>
        </x:is>
      </x:c>
      <x:c r="J69" s="35" t="e">
        <x:f>HYPERLINK("https://drive.google.com/file/d/1pOqQ99hnPmKoqJrAnY6RY1wNjoSjThWn/view","abrir partitura")</x:f>
        <x:v>HYPERLINK is not implemented. linkLocation=https://drive.google.com/file/d/1pOqQ99hnPmKoqJrAnY6RY1wNjoSjThWn/view, friendlyName=abrir partitura</x:v>
      </x:c>
    </x:row>
    <x:row r="70" s="29" customFormat="1" ht="23.850000381469727" customHeight="1">
      <x:c r="A70" s="42" t="inlineStr">
        <x:is>
          <x:t xml:space="preserve">Jo 8,12</x:t>
        </x:is>
      </x:c>
      <x:c r="B70" s="37" t="inlineStr">
        <x:is>
          <x:t xml:space="preserve">Cristo luz...</x:t>
        </x:is>
      </x:c>
      <x:c r="C70" s="37" t="inlineStr">
        <x:is>
          <x:t xml:space="preserve">Para o batismo</x:t>
        </x:is>
      </x:c>
      <x:c r="D70" s="36" t="inlineStr">
        <x:is>
          <x:t xml:space="preserve">Sl 26</x:t>
        </x:is>
      </x:c>
      <x:c r="E70" s="36" t="n"/>
      <x:c r="F70" s="36" t="n"/>
      <x:c r="G70" s="36" t="n"/>
      <x:c r="H70" s="37" t="inlineStr">
        <x:is>
          <x:t xml:space="preserve">Pe. Weber (volumes) · vol. 7</x:t>
        </x:is>
      </x:c>
      <x:c r="I70" s="37" t="inlineStr">
        <x:is>
          <x:t xml:space="preserve">Canto dos volumes</x:t>
        </x:is>
      </x:c>
      <x:c r="J70" s="38" t="inlineStr">
        <x:is>
          <x:t xml:space="preserve">abrir partitura</x:t>
        </x:is>
      </x:c>
    </x:row>
    <x:row r="71" s="29" customFormat="1" ht="23.850000381469727" customHeight="1">
      <x:c r="A71" s="41" t="inlineStr">
        <x:is>
          <x:t xml:space="preserve">Jo 8,12</x:t>
        </x:is>
      </x:c>
      <x:c r="B71" s="34" t="inlineStr">
        <x:is>
          <x:t xml:space="preserve">Quem me segue não anda nas trevas</x:t>
        </x:is>
      </x:c>
      <x:c r="C71" s="34" t="n"/>
      <x:c r="D71" s="33" t="n"/>
      <x:c r="E71" s="33" t="n"/>
      <x:c r="F71" s="33" t="n"/>
      <x:c r="G71" s="33" t="n"/>
      <x:c r="H71" s="34" t="inlineStr">
        <x:is>
          <x:t xml:space="preserve">Pe. Weber (volumes) · vol. 23</x:t>
        </x:is>
      </x:c>
      <x:c r="I71" s="34" t="inlineStr">
        <x:is>
          <x:t xml:space="preserve">Canto dos volumes</x:t>
        </x:is>
      </x:c>
      <x:c r="J71" s="35" t="inlineStr">
        <x:is>
          <x:t xml:space="preserve">abrir partitura</x:t>
        </x:is>
      </x:c>
    </x:row>
    <x:row r="72" s="29" customFormat="1" ht="23.850000381469727" customHeight="1">
      <x:c r="A72" s="42" t="inlineStr">
        <x:is>
          <x:t xml:space="preserve">Jo 8,12</x:t>
        </x:is>
      </x:c>
      <x:c r="B72" s="37" t="inlineStr">
        <x:is>
          <x:t xml:space="preserve">Cristo luz, luz do mundo</x:t>
        </x:is>
      </x:c>
      <x:c r="C72" s="37" t="n"/>
      <x:c r="D72" s="36" t="inlineStr">
        <x:is>
          <x:t xml:space="preserve">Sl 26</x:t>
        </x:is>
      </x:c>
      <x:c r="E72" s="36" t="n"/>
      <x:c r="F72" s="36" t="n"/>
      <x:c r="G72" s="36" t="n"/>
      <x:c r="H72" s="37" t="inlineStr">
        <x:is>
          <x:t xml:space="preserve">Pe. Weber (volumes) · vol. 31</x:t>
        </x:is>
      </x:c>
      <x:c r="I72" s="37" t="inlineStr">
        <x:is>
          <x:t xml:space="preserve">Canto dos volumes</x:t>
        </x:is>
      </x:c>
      <x:c r="J72" s="38" t="inlineStr">
        <x:is>
          <x:t xml:space="preserve">abrir partitura</x:t>
        </x:is>
      </x:c>
    </x:row>
    <x:row r="73" s="29" customFormat="1" ht="23.850000381469727" customHeight="1">
      <x:c r="A73" s="41" t="inlineStr">
        <x:is>
          <x:t xml:space="preserve">Jo 8,12</x:t>
        </x:is>
      </x:c>
      <x:c r="B73" s="34" t="inlineStr">
        <x:is>
          <x:t xml:space="preserve">Cristo, Luz do mundo, Luz da vida</x:t>
        </x:is>
      </x:c>
      <x:c r="C73" s="34" t="n"/>
      <x:c r="D73" s="33" t="n"/>
      <x:c r="E73" s="33" t="n"/>
      <x:c r="F73" s="33" t="n"/>
      <x:c r="G73" s="33" t="n"/>
      <x:c r="H73" s="34" t="inlineStr">
        <x:is>
          <x:t xml:space="preserve">Pe. Weber (volumes) · vol. 4</x:t>
        </x:is>
      </x:c>
      <x:c r="I73" s="34" t="inlineStr">
        <x:is>
          <x:t xml:space="preserve">Canto dos volumes</x:t>
        </x:is>
      </x:c>
      <x:c r="J73" s="35" t="inlineStr">
        <x:is>
          <x:t xml:space="preserve">abrir partitura</x:t>
        </x:is>
      </x:c>
    </x:row>
    <x:row r="74" s="29" customFormat="1" ht="23.850000381469727" customHeight="1">
      <x:c r="A74" s="41" t="inlineStr">
        <x:is>
          <x:t xml:space="preserve">Jo 8,12</x:t>
        </x:is>
      </x:c>
      <x:c r="B74" s="34" t="inlineStr">
        <x:is>
          <x:t xml:space="preserve">Mesmo as trevas para vós não são escuras</x:t>
        </x:is>
      </x:c>
      <x:c r="C74" s="34" t="n"/>
      <x:c r="D74" s="33" t="n"/>
      <x:c r="E74" s="33" t="n"/>
      <x:c r="F74" s="33" t="n"/>
      <x:c r="G74" s="33" t="n"/>
      <x:c r="H74" s="34" t="inlineStr">
        <x:is>
          <x:t xml:space="preserve">Pe. Weber (volumes) · vol. 26</x:t>
        </x:is>
      </x:c>
      <x:c r="I74" s="34" t="inlineStr">
        <x:is>
          <x:t xml:space="preserve">Canto dos volumes</x:t>
        </x:is>
      </x:c>
      <x:c r="J74" s="35" t="inlineStr">
        <x:is>
          <x:t xml:space="preserve">abrir partitura</x:t>
        </x:is>
      </x:c>
    </x:row>
    <x:row r="75" s="29" customFormat="1" ht="15" customHeight="1">
      <x:c r="A75" s="41" t="inlineStr">
        <x:is>
          <x:t xml:space="preserve">Jo 9,11</x:t>
        </x:is>
      </x:c>
      <x:c r="B75" s="34" t="inlineStr">
        <x:is>
          <x:t xml:space="preserve">O homem chamado Jesus</x:t>
        </x:is>
      </x:c>
      <x:c r="C75" s="34" t="inlineStr">
        <x:is>
          <x:t xml:space="preserve">4 Quar A</x:t>
        </x:is>
      </x:c>
      <x:c r="D75" s="33" t="inlineStr">
        <x:is>
          <x:t xml:space="preserve">Sl 26</x:t>
        </x:is>
      </x:c>
      <x:c r="E75" s="33" t="n"/>
      <x:c r="F75" s="33" t="n"/>
      <x:c r="G75" s="33" t="n"/>
      <x:c r="H75" s="34" t="inlineStr">
        <x:is>
          <x:t xml:space="preserve">Pe. Weber</x:t>
        </x:is>
      </x:c>
      <x:c r="I75" s="34" t="inlineStr">
        <x:is>
          <x:t xml:space="preserve">Canto do Evangelho</x:t>
        </x:is>
      </x:c>
      <x:c r="J75" s="35" t="inlineStr">
        <x:is>
          <x:t xml:space="preserve">abrir partitura</x:t>
        </x:is>
      </x:c>
    </x:row>
    <x:row r="76" s="29" customFormat="1" ht="23.850000381469727" customHeight="1">
      <x:c r="A76" s="42" t="inlineStr">
        <x:is>
          <x:t xml:space="preserve">Jo 9,11</x:t>
        </x:is>
      </x:c>
      <x:c r="B76" s="37" t="inlineStr">
        <x:is>
          <x:t xml:space="preserve">O Senhor ungiu os meus olhos</x:t>
        </x:is>
      </x:c>
      <x:c r="C76" s="37" t="inlineStr">
        <x:is>
          <x:t xml:space="preserve">4 Quar A</x:t>
        </x:is>
      </x:c>
      <x:c r="D76" s="36" t="inlineStr">
        <x:is>
          <x:t xml:space="preserve">Sl 96</x:t>
        </x:is>
      </x:c>
      <x:c r="E76" s="36" t="n"/>
      <x:c r="F76" s="36" t="n"/>
      <x:c r="G76" s="36" t="n"/>
      <x:c r="H76" s="37" t="inlineStr">
        <x:is>
          <x:t xml:space="preserve">Abadia da Ressurreição</x:t>
        </x:is>
      </x:c>
      <x:c r="I76" s="37" t="inlineStr">
        <x:is>
          <x:t xml:space="preserve">Antífona de comunhão</x:t>
        </x:is>
      </x:c>
      <x:c r="J76" s="38" t="inlineStr">
        <x:is>
          <x:t xml:space="preserve">abrir partitura</x:t>
        </x:is>
      </x:c>
    </x:row>
    <x:row r="77" s="29" customFormat="1" ht="23.850000381469727" customHeight="1">
      <x:c r="A77" s="41" t="inlineStr">
        <x:is>
          <x:t xml:space="preserve">Jo 9,11</x:t>
        </x:is>
      </x:c>
      <x:c r="B77" s="34" t="inlineStr">
        <x:is>
          <x:t xml:space="preserve">O homem chamado Jesus</x:t>
        </x:is>
      </x:c>
      <x:c r="C77" s="34" t="n"/>
      <x:c r="D77" s="33" t="n"/>
      <x:c r="E77" s="33" t="n"/>
      <x:c r="F77" s="33" t="n"/>
      <x:c r="G77" s="33" t="n"/>
      <x:c r="H77" s="34" t="inlineStr">
        <x:is>
          <x:t xml:space="preserve">Pe. Weber (volumes) · vol. 2</x:t>
        </x:is>
      </x:c>
      <x:c r="I77" s="34" t="inlineStr">
        <x:is>
          <x:t xml:space="preserve">Canto dos volumes</x:t>
        </x:is>
      </x:c>
      <x:c r="J77" s="35" t="inlineStr">
        <x:is>
          <x:t xml:space="preserve">abrir partitura</x:t>
        </x:is>
      </x:c>
    </x:row>
    <x:row r="78" s="29" customFormat="1" ht="23.850000381469727" customHeight="1">
      <x:c r="A78" s="41" t="inlineStr">
        <x:is>
          <x:t xml:space="preserve">Jo 10,11</x:t>
        </x:is>
      </x:c>
      <x:c r="B78" s="34" t="inlineStr">
        <x:is>
          <x:t xml:space="preserve">Ressuscitou o Bom Pastor</x:t>
        </x:is>
      </x:c>
      <x:c r="C78" s="34" t="inlineStr">
        <x:is>
          <x:t xml:space="preserve">4 Pasc ABC</x:t>
        </x:is>
      </x:c>
      <x:c r="D78" s="33" t="inlineStr">
        <x:is>
          <x:t xml:space="preserve">Sl 22</x:t>
        </x:is>
      </x:c>
      <x:c r="E78" s="33" t="n"/>
      <x:c r="F78" s="33" t="n"/>
      <x:c r="G78" s="33" t="n"/>
      <x:c r="H78" s="34" t="inlineStr">
        <x:is>
          <x:t xml:space="preserve">Pe. Weber</x:t>
        </x:is>
      </x:c>
      <x:c r="I78" s="34" t="inlineStr">
        <x:is>
          <x:t xml:space="preserve">Canto do Evangelho</x:t>
        </x:is>
      </x:c>
      <x:c r="J78" s="35" t="inlineStr">
        <x:is>
          <x:t xml:space="preserve">abrir partitura</x:t>
        </x:is>
      </x:c>
    </x:row>
    <x:row r="79" s="29" customFormat="1" ht="23.850000381469727" customHeight="1">
      <x:c r="A79" s="42" t="inlineStr">
        <x:is>
          <x:t xml:space="preserve">Jo 10,11</x:t>
        </x:is>
      </x:c>
      <x:c r="B79" s="37" t="inlineStr">
        <x:is>
          <x:t xml:space="preserve">Ressuscitou o Bom Pastor que deu a vida</x:t>
        </x:is>
      </x:c>
      <x:c r="C79" s="37" t="inlineStr">
        <x:is>
          <x:t xml:space="preserve">4 Pasc ABC</x:t>
        </x:is>
      </x:c>
      <x:c r="D79" s="36" t="inlineStr">
        <x:is>
          <x:t xml:space="preserve">Sl 22</x:t>
        </x:is>
      </x:c>
      <x:c r="E79" s="36" t="n"/>
      <x:c r="F79" s="36" t="n"/>
      <x:c r="G79" s="36" t="n"/>
      <x:c r="H79" s="37" t="inlineStr">
        <x:is>
          <x:t xml:space="preserve">Abadia da Ressurreição</x:t>
        </x:is>
      </x:c>
      <x:c r="I79" s="37" t="inlineStr">
        <x:is>
          <x:t xml:space="preserve">Antífona de comunhão</x:t>
        </x:is>
      </x:c>
      <x:c r="J79" s="38" t="inlineStr">
        <x:is>
          <x:t xml:space="preserve">abrir partitura</x:t>
        </x:is>
      </x:c>
    </x:row>
    <x:row r="80" s="29" customFormat="1" ht="23.850000381469727" customHeight="1">
      <x:c r="A80" s="41" t="inlineStr">
        <x:is>
          <x:t xml:space="preserve">Jo 10,11.15</x:t>
        </x:is>
      </x:c>
      <x:c r="B80" s="34" t="inlineStr">
        <x:is>
          <x:t xml:space="preserve">Eu sou o Bom Pastor: apascento as minhas ovelhas</x:t>
        </x:is>
      </x:c>
      <x:c r="C80" s="34" t="inlineStr">
        <x:is>
          <x:t xml:space="preserve">12. ABC</x:t>
        </x:is>
      </x:c>
      <x:c r="D80" s="33" t="inlineStr">
        <x:is>
          <x:t xml:space="preserve">Sl 22</x:t>
        </x:is>
      </x:c>
      <x:c r="E80" s="33" t="n"/>
      <x:c r="F80" s="33" t="n"/>
      <x:c r="G80" s="33" t="n"/>
      <x:c r="H80" s="34" t="inlineStr">
        <x:is>
          <x:t xml:space="preserve">Abadia da Ressurreição</x:t>
        </x:is>
      </x:c>
      <x:c r="I80" s="34" t="inlineStr">
        <x:is>
          <x:t xml:space="preserve">Antífona de comunhão</x:t>
        </x:is>
      </x:c>
      <x:c r="J80" s="35" t="e">
        <x:f>HYPERLINK("https://drive.google.com/file/d/1-t3DWJ9MelAkv_BWUXaXuw-t7Ptra40Q/view","abrir partitura")</x:f>
        <x:v>HYPERLINK is not implemented. linkLocation=https://drive.google.com/file/d/1-t3DWJ9MelAkv_BWUXaXuw-t7Ptra40Q/view, friendlyName=abrir partitura</x:v>
      </x:c>
    </x:row>
    <x:row r="81" s="29" customFormat="1" ht="23.850000381469727" customHeight="1">
      <x:c r="A81" s="42" t="inlineStr">
        <x:is>
          <x:t xml:space="preserve">Jo 10,14</x:t>
        </x:is>
      </x:c>
      <x:c r="B81" s="37" t="inlineStr">
        <x:is>
          <x:t xml:space="preserve">Eu sou o bom Pastor, eu conheço as minhas ovelhas</x:t>
        </x:is>
      </x:c>
      <x:c r="C81" s="37" t="inlineStr">
        <x:is>
          <x:t xml:space="preserve">25. ABC</x:t>
        </x:is>
      </x:c>
      <x:c r="D81" s="36" t="inlineStr">
        <x:is>
          <x:t xml:space="preserve">Sl 118</x:t>
        </x:is>
      </x:c>
      <x:c r="E81" s="36" t="n"/>
      <x:c r="F81" s="36" t="n"/>
      <x:c r="G81" s="36" t="n"/>
      <x:c r="H81" s="37" t="inlineStr">
        <x:is>
          <x:t xml:space="preserve">Abadia da Ressurreição</x:t>
        </x:is>
      </x:c>
      <x:c r="I81" s="37" t="inlineStr">
        <x:is>
          <x:t xml:space="preserve">Antífona de comunhão</x:t>
        </x:is>
      </x:c>
      <x:c r="J81" s="38" t="e">
        <x:f>HYPERLINK("https://drive.google.com/file/d/1khZ9XZst80XG15WqC8W7uCnAZidi-Qpg/view","abrir partitura")</x:f>
        <x:v>HYPERLINK is not implemented. linkLocation=https://drive.google.com/file/d/1khZ9XZst80XG15WqC8W7uCnAZidi-Qpg/view, friendlyName=abrir partitura</x:v>
      </x:c>
    </x:row>
    <x:row r="82" s="29" customFormat="1" ht="15" customHeight="1">
      <x:c r="A82" s="41" t="inlineStr">
        <x:is>
          <x:t xml:space="preserve">Jo 10,37-38</x:t>
        </x:is>
      </x:c>
      <x:c r="B82" s="34" t="inlineStr">
        <x:is>
          <x:t xml:space="preserve">As obras de Jesus Cristo</x:t>
        </x:is>
      </x:c>
      <x:c r="C82" s="34" t="n"/>
      <x:c r="D82" s="33" t="inlineStr">
        <x:is>
          <x:t xml:space="preserve">Sl 30</x:t>
        </x:is>
      </x:c>
      <x:c r="E82" s="33" t="n"/>
      <x:c r="F82" s="33" t="n"/>
      <x:c r="G82" s="33" t="n"/>
      <x:c r="H82" s="34" t="inlineStr">
        <x:is>
          <x:t xml:space="preserve">Pe. Weber (volumes) · vol. 20</x:t>
        </x:is>
      </x:c>
      <x:c r="I82" s="34" t="inlineStr">
        <x:is>
          <x:t xml:space="preserve">Canto dos volumes</x:t>
        </x:is>
      </x:c>
      <x:c r="J82" s="35" t="inlineStr">
        <x:is>
          <x:t xml:space="preserve">abrir partitura</x:t>
        </x:is>
      </x:c>
    </x:row>
    <x:row r="83" s="29" customFormat="1" ht="23.850000381469727" customHeight="1">
      <x:c r="A83" s="42" t="inlineStr">
        <x:is>
          <x:t xml:space="preserve">Jo 11,25-26</x:t>
        </x:is>
      </x:c>
      <x:c r="B83" s="37" t="inlineStr">
        <x:is>
          <x:t xml:space="preserve">Sou a vida e a verdade</x:t>
        </x:is>
      </x:c>
      <x:c r="C83" s="37" t="inlineStr">
        <x:is>
          <x:t xml:space="preserve">Falecidos</x:t>
        </x:is>
      </x:c>
      <x:c r="D83" s="36" t="n"/>
      <x:c r="E83" s="36" t="n"/>
      <x:c r="F83" s="36" t="n"/>
      <x:c r="G83" s="36" t="n"/>
      <x:c r="H83" s="37" t="inlineStr">
        <x:is>
          <x:t xml:space="preserve">Pe. Weber (volumes) · vol. 15</x:t>
        </x:is>
      </x:c>
      <x:c r="I83" s="37" t="inlineStr">
        <x:is>
          <x:t xml:space="preserve">Canto dos volumes</x:t>
        </x:is>
      </x:c>
      <x:c r="J83" s="38" t="inlineStr">
        <x:is>
          <x:t xml:space="preserve">abrir partitura</x:t>
        </x:is>
      </x:c>
    </x:row>
    <x:row r="84" s="29" customFormat="1" ht="23.850000381469727" customHeight="1">
      <x:c r="A84" s="41" t="inlineStr">
        <x:is>
          <x:t xml:space="preserve">Jo 11,26</x:t>
        </x:is>
      </x:c>
      <x:c r="B84" s="34" t="inlineStr">
        <x:is>
          <x:t xml:space="preserve">Todo o que vive e crê em mim</x:t>
        </x:is>
      </x:c>
      <x:c r="C84" s="34" t="inlineStr">
        <x:is>
          <x:t xml:space="preserve">5 Quar A</x:t>
        </x:is>
      </x:c>
      <x:c r="D84" s="33" t="inlineStr">
        <x:is>
          <x:t xml:space="preserve">Sl 62</x:t>
        </x:is>
      </x:c>
      <x:c r="E84" s="33" t="n"/>
      <x:c r="F84" s="33" t="n"/>
      <x:c r="G84" s="33" t="n"/>
      <x:c r="H84" s="34" t="inlineStr">
        <x:is>
          <x:t xml:space="preserve">Pe. Weber</x:t>
        </x:is>
      </x:c>
      <x:c r="I84" s="34" t="inlineStr">
        <x:is>
          <x:t xml:space="preserve">Canto do Evangelho</x:t>
        </x:is>
      </x:c>
      <x:c r="J84" s="35" t="inlineStr">
        <x:is>
          <x:t xml:space="preserve">abrir partitura</x:t>
        </x:is>
      </x:c>
    </x:row>
    <x:row r="85" s="29" customFormat="1" ht="23.850000381469727" customHeight="1">
      <x:c r="A85" s="42" t="inlineStr">
        <x:is>
          <x:t xml:space="preserve">Jo 11,26</x:t>
        </x:is>
      </x:c>
      <x:c r="B85" s="37" t="inlineStr">
        <x:is>
          <x:t xml:space="preserve">Todo aquele que vive e crê em mim</x:t>
        </x:is>
      </x:c>
      <x:c r="C85" s="37" t="inlineStr">
        <x:is>
          <x:t xml:space="preserve">5 Quar A</x:t>
        </x:is>
      </x:c>
      <x:c r="D85" s="36" t="inlineStr">
        <x:is>
          <x:t xml:space="preserve">Sl 124</x:t>
        </x:is>
      </x:c>
      <x:c r="E85" s="36" t="n"/>
      <x:c r="F85" s="36" t="n"/>
      <x:c r="G85" s="36" t="n"/>
      <x:c r="H85" s="37" t="inlineStr">
        <x:is>
          <x:t xml:space="preserve">Abadia da Ressurreição</x:t>
        </x:is>
      </x:c>
      <x:c r="I85" s="37" t="inlineStr">
        <x:is>
          <x:t xml:space="preserve">Antífona de comunhão</x:t>
        </x:is>
      </x:c>
      <x:c r="J85" s="38" t="inlineStr">
        <x:is>
          <x:t xml:space="preserve">abrir partitura</x:t>
        </x:is>
      </x:c>
    </x:row>
    <x:row r="86" s="29" customFormat="1" ht="23.850000381469727" customHeight="1">
      <x:c r="A86" s="41" t="inlineStr">
        <x:is>
          <x:t xml:space="preserve">Jo 11,27</x:t>
        </x:is>
      </x:c>
      <x:c r="B86" s="34" t="inlineStr">
        <x:is>
          <x:t xml:space="preserve">Senhor, eu creio: tu és o Cristo</x:t>
        </x:is>
      </x:c>
      <x:c r="C86" s="34" t="inlineStr">
        <x:is>
          <x:t xml:space="preserve">7. ABC</x:t>
        </x:is>
      </x:c>
      <x:c r="D86" s="33" t="inlineStr">
        <x:is>
          <x:t xml:space="preserve">Sl 109</x:t>
        </x:is>
      </x:c>
      <x:c r="E86" s="33" t="n"/>
      <x:c r="F86" s="33" t="n"/>
      <x:c r="G86" s="33" t="n"/>
      <x:c r="H86" s="34" t="inlineStr">
        <x:is>
          <x:t xml:space="preserve">Abadia da Ressurreição</x:t>
        </x:is>
      </x:c>
      <x:c r="I86" s="34" t="inlineStr">
        <x:is>
          <x:t xml:space="preserve">Antífona de comunhão</x:t>
        </x:is>
      </x:c>
      <x:c r="J86" s="35" t="e">
        <x:f>HYPERLINK("https://drive.google.com/file/d/1-THmPjmvnET4YO--sXj9Aqd6rKsQeMov/view","abrir partitura")</x:f>
        <x:v>HYPERLINK is not implemented. linkLocation=https://drive.google.com/file/d/1-THmPjmvnET4YO--sXj9Aqd6rKsQeMov/view, friendlyName=abrir partitura</x:v>
      </x:c>
    </x:row>
    <x:row r="87" s="29" customFormat="1" ht="23.850000381469727" customHeight="1">
      <x:c r="A87" s="42" t="inlineStr">
        <x:is>
          <x:t xml:space="preserve">Jo 11,50</x:t>
        </x:is>
      </x:c>
      <x:c r="B87" s="37" t="inlineStr">
        <x:is>
          <x:t xml:space="preserve">É melhor que pereça um só homem</x:t>
        </x:is>
      </x:c>
      <x:c r="C87" s="37" t="n"/>
      <x:c r="D87" s="36" t="inlineStr">
        <x:is>
          <x:t xml:space="preserve">Sl 7</x:t>
        </x:is>
      </x:c>
      <x:c r="E87" s="36" t="n"/>
      <x:c r="F87" s="36" t="n"/>
      <x:c r="G87" s="36" t="n"/>
      <x:c r="H87" s="37" t="inlineStr">
        <x:is>
          <x:t xml:space="preserve">Pe. Weber (volumes) · vol. 20</x:t>
        </x:is>
      </x:c>
      <x:c r="I87" s="37" t="inlineStr">
        <x:is>
          <x:t xml:space="preserve">Canto dos volumes</x:t>
        </x:is>
      </x:c>
      <x:c r="J87" s="38" t="inlineStr">
        <x:is>
          <x:t xml:space="preserve">abrir partitura</x:t>
        </x:is>
      </x:c>
    </x:row>
    <x:row r="88" s="29" customFormat="1" ht="23.850000381469727" customHeight="1">
      <x:c r="A88" s="41" t="inlineStr">
        <x:is>
          <x:t xml:space="preserve">Jo 11,52</x:t>
        </x:is>
      </x:c>
      <x:c r="B88" s="34" t="inlineStr">
        <x:is>
          <x:t xml:space="preserve">5ª Semana da Quaresma (Antífona de comunhão) – Sábado</x:t>
        </x:is>
      </x:c>
      <x:c r="C88" s="34" t="inlineStr">
        <x:is>
          <x:t xml:space="preserve">5ª Semana da Quaresma – Comunhão</x:t>
        </x:is>
      </x:c>
      <x:c r="D88" s="33" t="n"/>
      <x:c r="E88" s="33" t="n"/>
      <x:c r="F88" s="33" t="n"/>
      <x:c r="G88" s="33" t="n"/>
      <x:c r="H88" s="34" t="inlineStr">
        <x:is>
          <x:t xml:space="preserve">Pe. Weber (volumes) · vol. 24</x:t>
        </x:is>
      </x:c>
      <x:c r="I88" s="34" t="inlineStr">
        <x:is>
          <x:t xml:space="preserve">Canto dos volumes</x:t>
        </x:is>
      </x:c>
      <x:c r="J88" s="35" t="inlineStr">
        <x:is>
          <x:t xml:space="preserve">abrir partitura</x:t>
        </x:is>
      </x:c>
    </x:row>
    <x:row r="89" s="29" customFormat="1" ht="23.850000381469727" customHeight="1">
      <x:c r="A89" s="42" t="inlineStr">
        <x:is>
          <x:t xml:space="preserve">Jo 12,7</x:t>
        </x:is>
      </x:c>
      <x:c r="B89" s="37" t="inlineStr">
        <x:is>
          <x:t xml:space="preserve">Não impeça Maria de ungir-me</x:t>
        </x:is>
      </x:c>
      <x:c r="C89" s="37" t="inlineStr">
        <x:is>
          <x:t xml:space="preserve">2ª feira da Semana Santa</x:t>
        </x:is>
      </x:c>
      <x:c r="D89" s="36" t="inlineStr">
        <x:is>
          <x:t xml:space="preserve">Sl 34</x:t>
        </x:is>
      </x:c>
      <x:c r="E89" s="36" t="n"/>
      <x:c r="F89" s="36" t="n"/>
      <x:c r="G89" s="36" t="n"/>
      <x:c r="H89" s="37" t="inlineStr">
        <x:is>
          <x:t xml:space="preserve">Pe. Weber (volumes) · vol. 20</x:t>
        </x:is>
      </x:c>
      <x:c r="I89" s="37" t="inlineStr">
        <x:is>
          <x:t xml:space="preserve">Canto dos volumes</x:t>
        </x:is>
      </x:c>
      <x:c r="J89" s="38" t="inlineStr">
        <x:is>
          <x:t xml:space="preserve">abrir partitura</x:t>
        </x:is>
      </x:c>
    </x:row>
    <x:row r="90" s="29" customFormat="1" ht="23.850000381469727" customHeight="1">
      <x:c r="A90" s="41" t="inlineStr">
        <x:is>
          <x:t xml:space="preserve">Jo 12,23</x:t>
        </x:is>
      </x:c>
      <x:c r="B90" s="34" t="inlineStr">
        <x:is>
          <x:t xml:space="preserve">A Páscoa, a Hora está chegando</x:t>
        </x:is>
      </x:c>
      <x:c r="C90" s="34" t="n"/>
      <x:c r="D90" s="33" t="n"/>
      <x:c r="E90" s="33" t="n"/>
      <x:c r="F90" s="33" t="n"/>
      <x:c r="G90" s="33" t="n"/>
      <x:c r="H90" s="34" t="inlineStr">
        <x:is>
          <x:t xml:space="preserve">Pe. Weber (volumes) · vol. 9</x:t>
        </x:is>
      </x:c>
      <x:c r="I90" s="34" t="inlineStr">
        <x:is>
          <x:t xml:space="preserve">Canto dos volumes</x:t>
        </x:is>
      </x:c>
      <x:c r="J90" s="35" t="inlineStr">
        <x:is>
          <x:t xml:space="preserve">abrir partitura</x:t>
        </x:is>
      </x:c>
    </x:row>
    <x:row r="91" s="29" customFormat="1" ht="23.850000381469727" customHeight="1">
      <x:c r="A91" s="42" t="inlineStr">
        <x:is>
          <x:t xml:space="preserve">Jo 12,24</x:t>
        </x:is>
      </x:c>
      <x:c r="B91" s="37" t="inlineStr">
        <x:is>
          <x:t xml:space="preserve">Se o grão de trigo não morrer</x:t>
        </x:is>
      </x:c>
      <x:c r="C91" s="37" t="inlineStr">
        <x:is>
          <x:t xml:space="preserve">5 Quar B</x:t>
        </x:is>
      </x:c>
      <x:c r="D91" s="36" t="inlineStr">
        <x:is>
          <x:t xml:space="preserve">Sl 29</x:t>
        </x:is>
      </x:c>
      <x:c r="E91" s="36" t="n"/>
      <x:c r="F91" s="36" t="n"/>
      <x:c r="G91" s="36" t="n"/>
      <x:c r="H91" s="37" t="inlineStr">
        <x:is>
          <x:t xml:space="preserve">Pe. Weber</x:t>
        </x:is>
      </x:c>
      <x:c r="I91" s="37" t="inlineStr">
        <x:is>
          <x:t xml:space="preserve">Canto do Evangelho</x:t>
        </x:is>
      </x:c>
      <x:c r="J91" s="38" t="inlineStr">
        <x:is>
          <x:t xml:space="preserve">abrir partitura</x:t>
        </x:is>
      </x:c>
    </x:row>
    <x:row r="92" s="29" customFormat="1" ht="23.850000381469727" customHeight="1">
      <x:c r="A92" s="41" t="inlineStr">
        <x:is>
          <x:t xml:space="preserve">Jo 12,24-25</x:t>
        </x:is>
      </x:c>
      <x:c r="B92" s="34" t="inlineStr">
        <x:is>
          <x:t xml:space="preserve">Em verdade, em verdade eu vos digo: se o grão de trigo</x:t>
        </x:is>
      </x:c>
      <x:c r="C92" s="34" t="inlineStr">
        <x:is>
          <x:t xml:space="preserve">5 Quar B</x:t>
        </x:is>
      </x:c>
      <x:c r="D92" s="33" t="inlineStr">
        <x:is>
          <x:t xml:space="preserve">Sl 115</x:t>
        </x:is>
      </x:c>
      <x:c r="E92" s="33" t="n"/>
      <x:c r="F92" s="33" t="n"/>
      <x:c r="G92" s="33" t="n"/>
      <x:c r="H92" s="34" t="inlineStr">
        <x:is>
          <x:t xml:space="preserve">Abadia da Ressurreição</x:t>
        </x:is>
      </x:c>
      <x:c r="I92" s="34" t="inlineStr">
        <x:is>
          <x:t xml:space="preserve">Antífona de comunhão</x:t>
        </x:is>
      </x:c>
      <x:c r="J92" s="35" t="inlineStr">
        <x:is>
          <x:t xml:space="preserve">abrir partitura</x:t>
        </x:is>
      </x:c>
    </x:row>
    <x:row r="93" s="29" customFormat="1" ht="23.850000381469727" customHeight="1">
      <x:c r="A93" s="42" t="inlineStr">
        <x:is>
          <x:t xml:space="preserve">Jo 12,24</x:t>
        </x:is>
      </x:c>
      <x:c r="B93" s="37" t="inlineStr">
        <x:is>
          <x:t xml:space="preserve">Surge um novo ser</x:t>
        </x:is>
      </x:c>
      <x:c r="C93" s="37" t="inlineStr">
        <x:is>
          <x:t xml:space="preserve">Páscoa | Entrada | Comunhão</x:t>
        </x:is>
      </x:c>
      <x:c r="D93" s="36" t="n"/>
      <x:c r="E93" s="36" t="n"/>
      <x:c r="F93" s="36" t="n"/>
      <x:c r="G93" s="36" t="n"/>
      <x:c r="H93" s="37" t="inlineStr">
        <x:is>
          <x:t xml:space="preserve">Pe. Weber (volumes) · vol. 16</x:t>
        </x:is>
      </x:c>
      <x:c r="I93" s="37" t="inlineStr">
        <x:is>
          <x:t xml:space="preserve">Canto dos volumes</x:t>
        </x:is>
      </x:c>
      <x:c r="J93" s="38" t="inlineStr">
        <x:is>
          <x:t xml:space="preserve">abrir partitura</x:t>
        </x:is>
      </x:c>
    </x:row>
    <x:row r="94" s="29" customFormat="1" ht="15" customHeight="1">
      <x:c r="A94" s="41" t="inlineStr">
        <x:is>
          <x:t xml:space="preserve">Jo 12,24</x:t>
        </x:is>
      </x:c>
      <x:c r="B94" s="34" t="inlineStr">
        <x:is>
          <x:t xml:space="preserve">Se o grão de trigo</x:t>
        </x:is>
      </x:c>
      <x:c r="C94" s="34" t="n"/>
      <x:c r="D94" s="33" t="n"/>
      <x:c r="E94" s="33" t="n"/>
      <x:c r="F94" s="33" t="n"/>
      <x:c r="G94" s="33" t="n"/>
      <x:c r="H94" s="34" t="inlineStr">
        <x:is>
          <x:t xml:space="preserve">Pe. Weber (volumes) · vol. 26</x:t>
        </x:is>
      </x:c>
      <x:c r="I94" s="34" t="inlineStr">
        <x:is>
          <x:t xml:space="preserve">Canto dos volumes</x:t>
        </x:is>
      </x:c>
      <x:c r="J94" s="35" t="inlineStr">
        <x:is>
          <x:t xml:space="preserve">abrir partitura</x:t>
        </x:is>
      </x:c>
    </x:row>
    <x:row r="95" s="29" customFormat="1" ht="23.850000381469727" customHeight="1">
      <x:c r="A95" s="41" t="inlineStr">
        <x:is>
          <x:t xml:space="preserve">Jo 12,26</x:t>
        </x:is>
      </x:c>
      <x:c r="B95" s="34" t="inlineStr">
        <x:is>
          <x:t xml:space="preserve">Se alguém quer me seguir</x:t>
        </x:is>
      </x:c>
      <x:c r="C95" s="34" t="n"/>
      <x:c r="D95" s="33" t="inlineStr">
        <x:is>
          <x:t xml:space="preserve">Sl 26</x:t>
        </x:is>
      </x:c>
      <x:c r="E95" s="33" t="n"/>
      <x:c r="F95" s="33" t="n"/>
      <x:c r="G95" s="33" t="n"/>
      <x:c r="H95" s="34" t="inlineStr">
        <x:is>
          <x:t xml:space="preserve">Pe. Weber (volumes) · vol. 14</x:t>
        </x:is>
      </x:c>
      <x:c r="I95" s="34" t="inlineStr">
        <x:is>
          <x:t xml:space="preserve">Canto dos volumes</x:t>
        </x:is>
      </x:c>
      <x:c r="J95" s="35" t="inlineStr">
        <x:is>
          <x:t xml:space="preserve">abrir partitura</x:t>
        </x:is>
      </x:c>
    </x:row>
    <x:row r="96" s="29" customFormat="1" ht="23.850000381469727" customHeight="1">
      <x:c r="A96" s="42" t="inlineStr">
        <x:is>
          <x:t xml:space="preserve">Jo 12,32</x:t>
        </x:is>
      </x:c>
      <x:c r="B96" s="37" t="inlineStr">
        <x:is>
          <x:t xml:space="preserve">5ª Semana da Quaresma (Antífona de comunhão) – 3ª feira</x:t>
        </x:is>
      </x:c>
      <x:c r="C96" s="37" t="inlineStr">
        <x:is>
          <x:t xml:space="preserve">5ª Semana da Quaresma – Comunhão</x:t>
        </x:is>
      </x:c>
      <x:c r="D96" s="36" t="n"/>
      <x:c r="E96" s="36" t="n"/>
      <x:c r="F96" s="36" t="n"/>
      <x:c r="G96" s="36" t="n"/>
      <x:c r="H96" s="37" t="inlineStr">
        <x:is>
          <x:t xml:space="preserve">Pe. Weber (volumes) · vol. 24</x:t>
        </x:is>
      </x:c>
      <x:c r="I96" s="37" t="inlineStr">
        <x:is>
          <x:t xml:space="preserve">Canto dos volumes</x:t>
        </x:is>
      </x:c>
      <x:c r="J96" s="38" t="inlineStr">
        <x:is>
          <x:t xml:space="preserve">abrir partitura</x:t>
        </x:is>
      </x:c>
    </x:row>
    <x:row r="97" s="29" customFormat="1" ht="15" customHeight="1">
      <x:c r="A97" s="41" t="inlineStr">
        <x:is>
          <x:t xml:space="preserve">Jo 12,32</x:t>
        </x:is>
      </x:c>
      <x:c r="B97" s="34" t="inlineStr">
        <x:is>
          <x:t xml:space="preserve">Morreu meu Jesus na cruz</x:t>
        </x:is>
      </x:c>
      <x:c r="C97" s="34" t="inlineStr">
        <x:is>
          <x:t xml:space="preserve">Adoração da Santa Cruz</x:t>
        </x:is>
      </x:c>
      <x:c r="D97" s="33" t="n"/>
      <x:c r="E97" s="33" t="n"/>
      <x:c r="F97" s="33" t="n"/>
      <x:c r="G97" s="33" t="n"/>
      <x:c r="H97" s="34" t="inlineStr">
        <x:is>
          <x:t xml:space="preserve">Pe. Weber (volumes) · vol. 28</x:t>
        </x:is>
      </x:c>
      <x:c r="I97" s="34" t="inlineStr">
        <x:is>
          <x:t xml:space="preserve">Canto dos volumes</x:t>
        </x:is>
      </x:c>
      <x:c r="J97" s="35" t="inlineStr">
        <x:is>
          <x:t xml:space="preserve">abrir partitura</x:t>
        </x:is>
      </x:c>
    </x:row>
    <x:row r="98" s="29" customFormat="1" ht="23.850000381469727" customHeight="1">
      <x:c r="A98" s="42" t="inlineStr">
        <x:is>
          <x:t xml:space="preserve">Jo 13,1</x:t>
        </x:is>
      </x:c>
      <x:c r="B98" s="37" t="inlineStr">
        <x:is>
          <x:t xml:space="preserve">O Senhor, ao passar deste mundo a seu Pai</x:t>
        </x:is>
      </x:c>
      <x:c r="C98" s="37" t="n"/>
      <x:c r="D98" s="36" t="n"/>
      <x:c r="E98" s="36" t="n"/>
      <x:c r="F98" s="36" t="n"/>
      <x:c r="G98" s="36" t="n"/>
      <x:c r="H98" s="37" t="inlineStr">
        <x:is>
          <x:t xml:space="preserve">Pe. Weber (volumes) · vol. 27</x:t>
        </x:is>
      </x:c>
      <x:c r="I98" s="37" t="inlineStr">
        <x:is>
          <x:t xml:space="preserve">Canto dos volumes</x:t>
        </x:is>
      </x:c>
      <x:c r="J98" s="38" t="inlineStr">
        <x:is>
          <x:t xml:space="preserve">abrir partitura</x:t>
        </x:is>
      </x:c>
    </x:row>
    <x:row r="99" s="29" customFormat="1" ht="23.850000381469727" customHeight="1">
      <x:c r="A99" s="41" t="inlineStr">
        <x:is>
          <x:t xml:space="preserve">Jo 13,20</x:t>
        </x:is>
      </x:c>
      <x:c r="B99" s="34" t="inlineStr">
        <x:is>
          <x:t xml:space="preserve">Quem vos recebe a mim recebe</x:t>
        </x:is>
      </x:c>
      <x:c r="C99" s="34" t="inlineStr">
        <x:is>
          <x:t xml:space="preserve">13. A</x:t>
        </x:is>
      </x:c>
      <x:c r="D99" s="33" t="inlineStr">
        <x:is>
          <x:t xml:space="preserve">Sl 111</x:t>
        </x:is>
      </x:c>
      <x:c r="E99" s="33" t="inlineStr">
        <x:is>
          <x:t xml:space="preserve">Mt 10,40</x:t>
        </x:is>
      </x:c>
      <x:c r="F99" s="33" t="n"/>
      <x:c r="G99" s="33" t="inlineStr">
        <x:is>
          <x:t xml:space="preserve">Lc 10,16</x:t>
        </x:is>
      </x:c>
      <x:c r="H99" s="34" t="inlineStr">
        <x:is>
          <x:t xml:space="preserve">Abadia da Ressurreição</x:t>
        </x:is>
      </x:c>
      <x:c r="I99" s="34" t="inlineStr">
        <x:is>
          <x:t xml:space="preserve">Antífona das oferendas</x:t>
        </x:is>
      </x:c>
      <x:c r="J99" s="35" t="inlineStr">
        <x:is>
          <x:t xml:space="preserve">abrir partitura</x:t>
        </x:is>
      </x:c>
    </x:row>
    <x:row r="100" s="29" customFormat="1" ht="15" customHeight="1">
      <x:c r="A100" s="42" t="inlineStr">
        <x:is>
          <x:t xml:space="preserve">Jo 13,21</x:t>
        </x:is>
      </x:c>
      <x:c r="B100" s="37" t="inlineStr">
        <x:is>
          <x:t xml:space="preserve">Na Ceia Jesus declarou</x:t>
        </x:is>
      </x:c>
      <x:c r="C100" s="37" t="inlineStr">
        <x:is>
          <x:t xml:space="preserve">4ª feira da Semana Santa</x:t>
        </x:is>
      </x:c>
      <x:c r="D100" s="36" t="inlineStr">
        <x:is>
          <x:t xml:space="preserve">Sl 40</x:t>
        </x:is>
      </x:c>
      <x:c r="E100" s="36" t="inlineStr">
        <x:is>
          <x:t xml:space="preserve">Mt 26,21</x:t>
        </x:is>
      </x:c>
      <x:c r="F100" s="36" t="inlineStr">
        <x:is>
          <x:t xml:space="preserve">Mc 14,18</x:t>
        </x:is>
      </x:c>
      <x:c r="G100" s="36" t="inlineStr">
        <x:is>
          <x:t xml:space="preserve">Lc 22,21</x:t>
        </x:is>
      </x:c>
      <x:c r="H100" s="37" t="inlineStr">
        <x:is>
          <x:t xml:space="preserve">Pe. Weber (volumes) · vol. 20</x:t>
        </x:is>
      </x:c>
      <x:c r="I100" s="37" t="inlineStr">
        <x:is>
          <x:t xml:space="preserve">Canto dos volumes</x:t>
        </x:is>
      </x:c>
      <x:c r="J100" s="38" t="inlineStr">
        <x:is>
          <x:t xml:space="preserve">abrir partitura</x:t>
        </x:is>
      </x:c>
    </x:row>
    <x:row r="101" s="29" customFormat="1" ht="15" customHeight="1">
      <x:c r="A101" s="41" t="inlineStr">
        <x:is>
          <x:t xml:space="preserve">Jo 13,27</x:t>
        </x:is>
      </x:c>
      <x:c r="B101" s="34" t="inlineStr">
        <x:is>
          <x:t xml:space="preserve">Jesus disse a Judas</x:t>
        </x:is>
      </x:c>
      <x:c r="C101" s="34" t="inlineStr">
        <x:is>
          <x:t xml:space="preserve">3ª feira da Semana Santa</x:t>
        </x:is>
      </x:c>
      <x:c r="D101" s="33" t="inlineStr">
        <x:is>
          <x:t xml:space="preserve">Sl 26</x:t>
        </x:is>
      </x:c>
      <x:c r="E101" s="33" t="n"/>
      <x:c r="F101" s="33" t="n"/>
      <x:c r="G101" s="33" t="n"/>
      <x:c r="H101" s="34" t="inlineStr">
        <x:is>
          <x:t xml:space="preserve">Pe. Weber (volumes) · vol. 20</x:t>
        </x:is>
      </x:c>
      <x:c r="I101" s="34" t="inlineStr">
        <x:is>
          <x:t xml:space="preserve">Canto dos volumes</x:t>
        </x:is>
      </x:c>
      <x:c r="J101" s="35" t="inlineStr">
        <x:is>
          <x:t xml:space="preserve">abrir partitura</x:t>
        </x:is>
      </x:c>
    </x:row>
    <x:row r="102" s="29" customFormat="1" ht="23.850000381469727" customHeight="1">
      <x:c r="A102" s="41" t="inlineStr">
        <x:is>
          <x:t xml:space="preserve">Jo 13,35</x:t>
        </x:is>
      </x:c>
      <x:c r="B102" s="34" t="inlineStr">
        <x:is>
          <x:t xml:space="preserve">Todos saberão que somos de Cristo</x:t>
        </x:is>
      </x:c>
      <x:c r="C102" s="34" t="n"/>
      <x:c r="D102" s="33" t="n"/>
      <x:c r="E102" s="33" t="n"/>
      <x:c r="F102" s="33" t="n"/>
      <x:c r="G102" s="33" t="n"/>
      <x:c r="H102" s="34" t="inlineStr">
        <x:is>
          <x:t xml:space="preserve">Pe. Weber (volumes) · vol. 26</x:t>
        </x:is>
      </x:c>
      <x:c r="I102" s="34" t="inlineStr">
        <x:is>
          <x:t xml:space="preserve">Canto dos volumes</x:t>
        </x:is>
      </x:c>
      <x:c r="J102" s="35" t="inlineStr">
        <x:is>
          <x:t xml:space="preserve">abrir partitura</x:t>
        </x:is>
      </x:c>
    </x:row>
    <x:row r="103" s="29" customFormat="1" ht="23.850000381469727" customHeight="1">
      <x:c r="A103" s="42" t="inlineStr">
        <x:is>
          <x:t xml:space="preserve">Jo 14,2-3</x:t>
        </x:is>
      </x:c>
      <x:c r="B103" s="37" t="inlineStr">
        <x:is>
          <x:t xml:space="preserve">O Senhor foi preparar</x:t>
        </x:is>
      </x:c>
      <x:c r="C103" s="37" t="inlineStr">
        <x:is>
          <x:t xml:space="preserve">Ascensão do Senhor</x:t>
        </x:is>
      </x:c>
      <x:c r="D103" s="36" t="n"/>
      <x:c r="E103" s="36" t="n"/>
      <x:c r="F103" s="36" t="n"/>
      <x:c r="G103" s="36" t="n"/>
      <x:c r="H103" s="37" t="inlineStr">
        <x:is>
          <x:t xml:space="preserve">Pe. Weber (volumes) · vol. 31</x:t>
        </x:is>
      </x:c>
      <x:c r="I103" s="37" t="inlineStr">
        <x:is>
          <x:t xml:space="preserve">Canto dos volumes</x:t>
        </x:is>
      </x:c>
      <x:c r="J103" s="38" t="inlineStr">
        <x:is>
          <x:t xml:space="preserve">abrir partitura</x:t>
        </x:is>
      </x:c>
    </x:row>
    <x:row r="104" s="29" customFormat="1" ht="23.850000381469727" customHeight="1">
      <x:c r="A104" s="41" t="inlineStr">
        <x:is>
          <x:t xml:space="preserve">Jo 14,5-6</x:t>
        </x:is>
      </x:c>
      <x:c r="B104" s="34" t="inlineStr">
        <x:is>
          <x:t xml:space="preserve">Eu disse-lhe Tomé</x:t>
        </x:is>
      </x:c>
      <x:c r="C104" s="34" t="n"/>
      <x:c r="D104" s="33" t="n"/>
      <x:c r="E104" s="33" t="n"/>
      <x:c r="F104" s="33" t="n"/>
      <x:c r="G104" s="33" t="n"/>
      <x:c r="H104" s="34" t="inlineStr">
        <x:is>
          <x:t xml:space="preserve">Pe. Weber (volumes) · vol. 25</x:t>
        </x:is>
      </x:c>
      <x:c r="I104" s="34" t="inlineStr">
        <x:is>
          <x:t xml:space="preserve">Canto dos volumes</x:t>
        </x:is>
      </x:c>
      <x:c r="J104" s="35" t="inlineStr">
        <x:is>
          <x:t xml:space="preserve">abrir partitura</x:t>
        </x:is>
      </x:c>
    </x:row>
    <x:row r="105" s="29" customFormat="1" ht="23.850000381469727" customHeight="1">
      <x:c r="A105" s="42" t="inlineStr">
        <x:is>
          <x:t xml:space="preserve">Jo 14,6</x:t>
        </x:is>
      </x:c>
      <x:c r="B105" s="37" t="inlineStr">
        <x:is>
          <x:t xml:space="preserve">Eu sou o caminho</x:t>
        </x:is>
      </x:c>
      <x:c r="C105" s="37" t="inlineStr">
        <x:is>
          <x:t xml:space="preserve">5 Pasc A</x:t>
        </x:is>
      </x:c>
      <x:c r="D105" s="36" t="inlineStr">
        <x:is>
          <x:t xml:space="preserve">Sl 15</x:t>
        </x:is>
      </x:c>
      <x:c r="E105" s="36" t="n"/>
      <x:c r="F105" s="36" t="n"/>
      <x:c r="G105" s="36" t="n"/>
      <x:c r="H105" s="37" t="inlineStr">
        <x:is>
          <x:t xml:space="preserve">Pe. Weber</x:t>
        </x:is>
      </x:c>
      <x:c r="I105" s="37" t="inlineStr">
        <x:is>
          <x:t xml:space="preserve">Canto do Evangelho</x:t>
        </x:is>
      </x:c>
      <x:c r="J105" s="38" t="inlineStr">
        <x:is>
          <x:t xml:space="preserve">abrir partitura</x:t>
        </x:is>
      </x:c>
    </x:row>
    <x:row r="106" s="29" customFormat="1" ht="23.850000381469727" customHeight="1">
      <x:c r="A106" s="41" t="inlineStr">
        <x:is>
          <x:t xml:space="preserve">Jo 14,6</x:t>
        </x:is>
      </x:c>
      <x:c r="B106" s="34" t="inlineStr">
        <x:is>
          <x:t xml:space="preserve">Vós sois o caminho</x:t>
        </x:is>
      </x:c>
      <x:c r="C106" s="34" t="n"/>
      <x:c r="D106" s="33" t="n"/>
      <x:c r="E106" s="33" t="n"/>
      <x:c r="F106" s="33" t="n"/>
      <x:c r="G106" s="33" t="n"/>
      <x:c r="H106" s="34" t="inlineStr">
        <x:is>
          <x:t xml:space="preserve">Pe. Weber (volumes) · vol. 16</x:t>
        </x:is>
      </x:c>
      <x:c r="I106" s="34" t="inlineStr">
        <x:is>
          <x:t xml:space="preserve">Canto dos volumes</x:t>
        </x:is>
      </x:c>
      <x:c r="J106" s="35" t="inlineStr">
        <x:is>
          <x:t xml:space="preserve">abrir partitura</x:t>
        </x:is>
      </x:c>
    </x:row>
    <x:row r="107" s="29" customFormat="1" ht="23.850000381469727" customHeight="1">
      <x:c r="A107" s="42" t="inlineStr">
        <x:is>
          <x:t xml:space="preserve">Jo 14,6</x:t>
        </x:is>
      </x:c>
      <x:c r="B107" s="37" t="inlineStr">
        <x:is>
          <x:t xml:space="preserve">Eu sou o caminho, a verdade e a vida</x:t>
        </x:is>
      </x:c>
      <x:c r="C107" s="37" t="n"/>
      <x:c r="D107" s="36" t="n"/>
      <x:c r="E107" s="36" t="n"/>
      <x:c r="F107" s="36" t="n"/>
      <x:c r="G107" s="36" t="n"/>
      <x:c r="H107" s="37" t="inlineStr">
        <x:is>
          <x:t xml:space="preserve">Pe. Weber (volumes) · vol. 22</x:t>
        </x:is>
      </x:c>
      <x:c r="I107" s="37" t="inlineStr">
        <x:is>
          <x:t xml:space="preserve">Canto dos volumes</x:t>
        </x:is>
      </x:c>
      <x:c r="J107" s="38" t="inlineStr">
        <x:is>
          <x:t xml:space="preserve">abrir partitura</x:t>
        </x:is>
      </x:c>
    </x:row>
    <x:row r="108" s="29" customFormat="1" ht="15" customHeight="1">
      <x:c r="A108" s="41" t="inlineStr">
        <x:is>
          <x:t xml:space="preserve">Jo 14,15</x:t>
        </x:is>
      </x:c>
      <x:c r="B108" s="34" t="inlineStr">
        <x:is>
          <x:t xml:space="preserve">Se me amardes realmente</x:t>
        </x:is>
      </x:c>
      <x:c r="C108" s="34" t="inlineStr">
        <x:is>
          <x:t xml:space="preserve">6 Pasc ABC</x:t>
        </x:is>
      </x:c>
      <x:c r="D108" s="33" t="inlineStr">
        <x:is>
          <x:t xml:space="preserve">Sl 65</x:t>
        </x:is>
      </x:c>
      <x:c r="E108" s="33" t="n"/>
      <x:c r="F108" s="33" t="n"/>
      <x:c r="G108" s="33" t="n"/>
      <x:c r="H108" s="34" t="inlineStr">
        <x:is>
          <x:t xml:space="preserve">Pe. Weber</x:t>
        </x:is>
      </x:c>
      <x:c r="I108" s="34" t="inlineStr">
        <x:is>
          <x:t xml:space="preserve">Canto do Evangelho</x:t>
        </x:is>
      </x:c>
      <x:c r="J108" s="35" t="inlineStr">
        <x:is>
          <x:t xml:space="preserve">abrir partitura</x:t>
        </x:is>
      </x:c>
    </x:row>
    <x:row r="109" s="29" customFormat="1" ht="23.850000381469727" customHeight="1">
      <x:c r="A109" s="42" t="inlineStr">
        <x:is>
          <x:t xml:space="preserve">Jo 14,15-16</x:t>
        </x:is>
      </x:c>
      <x:c r="B109" s="37" t="inlineStr">
        <x:is>
          <x:t xml:space="preserve">Se me amardes, guardareis meus mandamentos</x:t>
        </x:is>
      </x:c>
      <x:c r="C109" s="37" t="inlineStr">
        <x:is>
          <x:t xml:space="preserve">6 Pasc ABC</x:t>
        </x:is>
      </x:c>
      <x:c r="D109" s="36" t="inlineStr">
        <x:is>
          <x:t xml:space="preserve">Sl 114</x:t>
        </x:is>
      </x:c>
      <x:c r="E109" s="36" t="n"/>
      <x:c r="F109" s="36" t="n"/>
      <x:c r="G109" s="36" t="n"/>
      <x:c r="H109" s="37" t="inlineStr">
        <x:is>
          <x:t xml:space="preserve">Abadia da Ressurreição</x:t>
        </x:is>
      </x:c>
      <x:c r="I109" s="37" t="inlineStr">
        <x:is>
          <x:t xml:space="preserve">Antífona de comunhão</x:t>
        </x:is>
      </x:c>
      <x:c r="J109" s="38" t="inlineStr">
        <x:is>
          <x:t xml:space="preserve">abrir partitura</x:t>
        </x:is>
      </x:c>
    </x:row>
    <x:row r="110" s="29" customFormat="1" ht="23.850000381469727" customHeight="1">
      <x:c r="A110" s="41" t="inlineStr">
        <x:is>
          <x:t xml:space="preserve">Jo 14,21</x:t>
        </x:is>
      </x:c>
      <x:c r="B110" s="34" t="inlineStr">
        <x:is>
          <x:t xml:space="preserve">Quem me ama, guardará meus mandamentos</x:t>
        </x:is>
      </x:c>
      <x:c r="C110" s="34" t="n"/>
      <x:c r="D110" s="33" t="n"/>
      <x:c r="E110" s="33" t="n"/>
      <x:c r="F110" s="33" t="n"/>
      <x:c r="G110" s="33" t="n"/>
      <x:c r="H110" s="34" t="inlineStr">
        <x:is>
          <x:t xml:space="preserve">Pe. Weber (volumes) · vol. 9</x:t>
        </x:is>
      </x:c>
      <x:c r="I110" s="34" t="inlineStr">
        <x:is>
          <x:t xml:space="preserve">Canto dos volumes</x:t>
        </x:is>
      </x:c>
      <x:c r="J110" s="35" t="inlineStr">
        <x:is>
          <x:t xml:space="preserve">abrir partitura</x:t>
        </x:is>
      </x:c>
    </x:row>
    <x:row r="111" s="29" customFormat="1" ht="23.850000381469727" customHeight="1">
      <x:c r="A111" s="42" t="inlineStr">
        <x:is>
          <x:t xml:space="preserve">Jo 14,23</x:t>
        </x:is>
      </x:c>
      <x:c r="B111" s="37" t="inlineStr">
        <x:is>
          <x:t xml:space="preserve">Se alguém me ama</x:t>
        </x:is>
      </x:c>
      <x:c r="C111" s="37" t="n"/>
      <x:c r="D111" s="36" t="inlineStr">
        <x:is>
          <x:t xml:space="preserve">Sl 118</x:t>
        </x:is>
      </x:c>
      <x:c r="E111" s="36" t="n"/>
      <x:c r="F111" s="36" t="n"/>
      <x:c r="G111" s="36" t="n"/>
      <x:c r="H111" s="37" t="inlineStr">
        <x:is>
          <x:t xml:space="preserve">Delphim</x:t>
        </x:is>
      </x:c>
      <x:c r="I111" s="37" t="inlineStr">
        <x:is>
          <x:t xml:space="preserve">Antífona de comunhão</x:t>
        </x:is>
      </x:c>
      <x:c r="J111" s="38" t="inlineStr">
        <x:is>
          <x:t xml:space="preserve">abrir partitura</x:t>
        </x:is>
      </x:c>
    </x:row>
    <x:row r="112" s="29" customFormat="1" ht="23.850000381469727" customHeight="1">
      <x:c r="A112" s="41" t="inlineStr">
        <x:is>
          <x:t xml:space="preserve">Jo 14,27</x:t>
        </x:is>
      </x:c>
      <x:c r="B112" s="34" t="inlineStr">
        <x:is>
          <x:t xml:space="preserve">Eu vos deixo a paz</x:t>
        </x:is>
      </x:c>
      <x:c r="C112" s="34" t="n"/>
      <x:c r="D112" s="33" t="inlineStr">
        <x:is>
          <x:t xml:space="preserve">Sl 144</x:t>
        </x:is>
      </x:c>
      <x:c r="E112" s="33" t="n"/>
      <x:c r="F112" s="33" t="n"/>
      <x:c r="G112" s="33" t="n"/>
      <x:c r="H112" s="34" t="inlineStr">
        <x:is>
          <x:t xml:space="preserve">Delphim</x:t>
        </x:is>
      </x:c>
      <x:c r="I112" s="34" t="inlineStr">
        <x:is>
          <x:t xml:space="preserve">Antífona de comunhão</x:t>
        </x:is>
      </x:c>
      <x:c r="J112" s="35" t="inlineStr">
        <x:is>
          <x:t xml:space="preserve">abrir partitura</x:t>
        </x:is>
      </x:c>
    </x:row>
    <x:row r="113" s="29" customFormat="1" ht="23.850000381469727" customHeight="1">
      <x:c r="A113" s="42" t="inlineStr">
        <x:is>
          <x:t xml:space="preserve">Jo 14,27</x:t>
        </x:is>
      </x:c>
      <x:c r="B113" s="37" t="inlineStr">
        <x:is>
          <x:t xml:space="preserve">Paz</x:t>
        </x:is>
      </x:c>
      <x:c r="C113" s="37" t="n"/>
      <x:c r="D113" s="36" t="n"/>
      <x:c r="E113" s="36" t="n"/>
      <x:c r="F113" s="36" t="n"/>
      <x:c r="G113" s="36" t="n"/>
      <x:c r="H113" s="37" t="inlineStr">
        <x:is>
          <x:t xml:space="preserve">Pe. Weber (volumes) · vol. 7</x:t>
        </x:is>
      </x:c>
      <x:c r="I113" s="37" t="inlineStr">
        <x:is>
          <x:t xml:space="preserve">Canto dos volumes</x:t>
        </x:is>
      </x:c>
      <x:c r="J113" s="38" t="inlineStr">
        <x:is>
          <x:t xml:space="preserve">abrir partitura</x:t>
        </x:is>
      </x:c>
    </x:row>
    <x:row r="114" s="29" customFormat="1" ht="23.850000381469727" customHeight="1">
      <x:c r="A114" s="41" t="inlineStr">
        <x:is>
          <x:t xml:space="preserve">Jo 14,27</x:t>
        </x:is>
      </x:c>
      <x:c r="B114" s="34" t="inlineStr">
        <x:is>
          <x:t xml:space="preserve">A paz de Cristo</x:t>
        </x:is>
      </x:c>
      <x:c r="C114" s="34" t="n"/>
      <x:c r="D114" s="33" t="n"/>
      <x:c r="E114" s="33" t="n"/>
      <x:c r="F114" s="33" t="n"/>
      <x:c r="G114" s="33" t="n"/>
      <x:c r="H114" s="34" t="inlineStr">
        <x:is>
          <x:t xml:space="preserve">Pe. Weber (volumes) · vol. 25</x:t>
        </x:is>
      </x:c>
      <x:c r="I114" s="34" t="inlineStr">
        <x:is>
          <x:t xml:space="preserve">Canto dos volumes</x:t>
        </x:is>
      </x:c>
      <x:c r="J114" s="35" t="inlineStr">
        <x:is>
          <x:t xml:space="preserve">abrir partitura</x:t>
        </x:is>
      </x:c>
    </x:row>
    <x:row r="115" s="29" customFormat="1" ht="15" customHeight="1">
      <x:c r="A115" s="42" t="inlineStr">
        <x:is>
          <x:t xml:space="preserve">Jo 15,1.5</x:t>
        </x:is>
      </x:c>
      <x:c r="B115" s="37" t="inlineStr">
        <x:is>
          <x:t xml:space="preserve">Eu sou a verdadeira videira</x:t>
        </x:is>
      </x:c>
      <x:c r="C115" s="37" t="inlineStr">
        <x:is>
          <x:t xml:space="preserve">5 Pasc ABC</x:t>
        </x:is>
      </x:c>
      <x:c r="D115" s="36" t="inlineStr">
        <x:is>
          <x:t xml:space="preserve">Sl 110</x:t>
        </x:is>
      </x:c>
      <x:c r="E115" s="36" t="n"/>
      <x:c r="F115" s="36" t="n"/>
      <x:c r="G115" s="36" t="n"/>
      <x:c r="H115" s="37" t="inlineStr">
        <x:is>
          <x:t xml:space="preserve">Abadia da Ressurreição</x:t>
        </x:is>
      </x:c>
      <x:c r="I115" s="37" t="inlineStr">
        <x:is>
          <x:t xml:space="preserve">Antífona de comunhão</x:t>
        </x:is>
      </x:c>
      <x:c r="J115" s="38" t="inlineStr">
        <x:is>
          <x:t xml:space="preserve">abrir partitura</x:t>
        </x:is>
      </x:c>
    </x:row>
    <x:row r="116" s="29" customFormat="1" ht="23.850000381469727" customHeight="1">
      <x:c r="A116" s="41" t="inlineStr">
        <x:is>
          <x:t xml:space="preserve">Jo 15,13; 13,34</x:t>
        </x:is>
      </x:c>
      <x:c r="B116" s="34" t="inlineStr">
        <x:is>
          <x:t xml:space="preserve">Prova de amor</x:t>
        </x:is>
      </x:c>
      <x:c r="C116" s="34" t="n"/>
      <x:c r="D116" s="33" t="n"/>
      <x:c r="E116" s="33" t="n"/>
      <x:c r="F116" s="33" t="n"/>
      <x:c r="G116" s="33" t="n"/>
      <x:c r="H116" s="34" t="inlineStr">
        <x:is>
          <x:t xml:space="preserve">Pe. Weber (volumes) · vol. 14</x:t>
        </x:is>
      </x:c>
      <x:c r="I116" s="34" t="inlineStr">
        <x:is>
          <x:t xml:space="preserve">Canto dos volumes</x:t>
        </x:is>
      </x:c>
      <x:c r="J116" s="35" t="inlineStr">
        <x:is>
          <x:t xml:space="preserve">abrir partitura</x:t>
        </x:is>
      </x:c>
    </x:row>
    <x:row r="117" s="29" customFormat="1" ht="23.850000381469727" customHeight="1">
      <x:c r="A117" s="42" t="inlineStr">
        <x:is>
          <x:t xml:space="preserve">Jo 15,14</x:t>
        </x:is>
      </x:c>
      <x:c r="B117" s="37" t="inlineStr">
        <x:is>
          <x:t xml:space="preserve">Vós sereis os meus amigos</x:t>
        </x:is>
      </x:c>
      <x:c r="C117" s="37" t="inlineStr">
        <x:is>
          <x:t xml:space="preserve">Para ministérios eclesiais, votos e ordenações</x:t>
        </x:is>
      </x:c>
      <x:c r="D117" s="36" t="inlineStr">
        <x:is>
          <x:t xml:space="preserve">Sl 99</x:t>
        </x:is>
      </x:c>
      <x:c r="E117" s="36" t="n"/>
      <x:c r="F117" s="36" t="n"/>
      <x:c r="G117" s="36" t="n"/>
      <x:c r="H117" s="37" t="inlineStr">
        <x:is>
          <x:t xml:space="preserve">Pe. Weber (volumes) · vol. 12</x:t>
        </x:is>
      </x:c>
      <x:c r="I117" s="37" t="inlineStr">
        <x:is>
          <x:t xml:space="preserve">Canto dos volumes</x:t>
        </x:is>
      </x:c>
      <x:c r="J117" s="38" t="inlineStr">
        <x:is>
          <x:t xml:space="preserve">abrir partitura</x:t>
        </x:is>
      </x:c>
    </x:row>
    <x:row r="118" s="29" customFormat="1" ht="15" customHeight="1">
      <x:c r="A118" s="41" t="inlineStr">
        <x:is>
          <x:t xml:space="preserve">Jo 15,14</x:t>
        </x:is>
      </x:c>
      <x:c r="B118" s="34" t="inlineStr">
        <x:is>
          <x:t xml:space="preserve">Vós sereis os meus amigos</x:t>
        </x:is>
      </x:c>
      <x:c r="C118" s="34" t="n"/>
      <x:c r="D118" s="33" t="n"/>
      <x:c r="E118" s="33" t="n"/>
      <x:c r="F118" s="33" t="n"/>
      <x:c r="G118" s="33" t="n"/>
      <x:c r="H118" s="34" t="inlineStr">
        <x:is>
          <x:t xml:space="preserve">Pe. Weber (volumes) · vol. 22</x:t>
        </x:is>
      </x:c>
      <x:c r="I118" s="34" t="inlineStr">
        <x:is>
          <x:t xml:space="preserve">Canto dos volumes</x:t>
        </x:is>
      </x:c>
      <x:c r="J118" s="35" t="inlineStr">
        <x:is>
          <x:t xml:space="preserve">abrir partitura</x:t>
        </x:is>
      </x:c>
    </x:row>
    <x:row r="119" s="29" customFormat="1" ht="23.850000381469727" customHeight="1">
      <x:c r="A119" s="42" t="inlineStr">
        <x:is>
          <x:t xml:space="preserve">Jo 15,15</x:t>
        </x:is>
      </x:c>
      <x:c r="B119" s="37" t="inlineStr">
        <x:is>
          <x:t xml:space="preserve">Já não vos chamo servos</x:t>
        </x:is>
      </x:c>
      <x:c r="C119" s="37" t="n"/>
      <x:c r="D119" s="36" t="inlineStr">
        <x:is>
          <x:t xml:space="preserve">Sl 24</x:t>
        </x:is>
      </x:c>
      <x:c r="E119" s="36" t="n"/>
      <x:c r="F119" s="36" t="n"/>
      <x:c r="G119" s="36" t="n"/>
      <x:c r="H119" s="37" t="inlineStr">
        <x:is>
          <x:t xml:space="preserve">Delphim</x:t>
        </x:is>
      </x:c>
      <x:c r="I119" s="37" t="inlineStr">
        <x:is>
          <x:t xml:space="preserve">Antífona de comunhão</x:t>
        </x:is>
      </x:c>
      <x:c r="J119" s="38" t="inlineStr">
        <x:is>
          <x:t xml:space="preserve">abrir partitura</x:t>
        </x:is>
      </x:c>
    </x:row>
    <x:row r="120" s="29" customFormat="1" ht="23.850000381469727" customHeight="1">
      <x:c r="A120" s="41" t="inlineStr">
        <x:is>
          <x:t xml:space="preserve">Jo 16,15</x:t>
        </x:is>
      </x:c>
      <x:c r="B120" s="34" t="inlineStr">
        <x:is>
          <x:t xml:space="preserve">Santíssima Trindade, Ano C</x:t>
        </x:is>
      </x:c>
      <x:c r="C120" s="34" t="n"/>
      <x:c r="D120" s="33" t="n"/>
      <x:c r="E120" s="33" t="n"/>
      <x:c r="F120" s="33" t="n"/>
      <x:c r="G120" s="33" t="n"/>
      <x:c r="H120" s="34" t="inlineStr">
        <x:is>
          <x:t xml:space="preserve">Pe. Weber (volumes) · vol. 11</x:t>
        </x:is>
      </x:c>
      <x:c r="I120" s="34" t="inlineStr">
        <x:is>
          <x:t xml:space="preserve">Canto dos volumes</x:t>
        </x:is>
      </x:c>
      <x:c r="J120" s="35" t="inlineStr">
        <x:is>
          <x:t xml:space="preserve">abrir partitura</x:t>
        </x:is>
      </x:c>
    </x:row>
    <x:row r="121" s="29" customFormat="1" ht="23.850000381469727" customHeight="1">
      <x:c r="A121" s="42" t="inlineStr">
        <x:is>
          <x:t xml:space="preserve">Jo 17,11</x:t>
        </x:is>
      </x:c>
      <x:c r="B121" s="37" t="inlineStr">
        <x:is>
          <x:t xml:space="preserve">Pai Santo, guarda no teu nome o que me deste</x:t>
        </x:is>
      </x:c>
      <x:c r="C121" s="37" t="inlineStr">
        <x:is>
          <x:t xml:space="preserve">11. ABC</x:t>
        </x:is>
      </x:c>
      <x:c r="D121" s="36" t="inlineStr">
        <x:is>
          <x:t xml:space="preserve">Sl 22</x:t>
        </x:is>
      </x:c>
      <x:c r="E121" s="36" t="n"/>
      <x:c r="F121" s="36" t="n"/>
      <x:c r="G121" s="36" t="n"/>
      <x:c r="H121" s="37" t="inlineStr">
        <x:is>
          <x:t xml:space="preserve">Abadia da Ressurreição</x:t>
        </x:is>
      </x:c>
      <x:c r="I121" s="37" t="inlineStr">
        <x:is>
          <x:t xml:space="preserve">Antífona de comunhão</x:t>
        </x:is>
      </x:c>
      <x:c r="J121" s="38" t="e">
        <x:f>HYPERLINK("https://drive.google.com/file/d/13zvzpNMixDNxpV1zsCuMrLwdThDtyTV1/view","abrir partitura")</x:f>
        <x:v>HYPERLINK is not implemented. linkLocation=https://drive.google.com/file/d/13zvzpNMixDNxpV1zsCuMrLwdThDtyTV1/view, friendlyName=abrir partitura</x:v>
      </x:c>
    </x:row>
    <x:row r="122" s="29" customFormat="1" ht="23.850000381469727" customHeight="1">
      <x:c r="A122" s="41" t="inlineStr">
        <x:is>
          <x:t xml:space="preserve">Jo 17,11-24</x:t>
        </x:is>
      </x:c>
      <x:c r="B122" s="34" t="inlineStr">
        <x:is>
          <x:t xml:space="preserve">Para que todos sejam um</x:t>
        </x:is>
      </x:c>
      <x:c r="C122" s="34" t="inlineStr">
        <x:is>
          <x:t xml:space="preserve">Unidade dos Cristãos</x:t>
        </x:is>
      </x:c>
      <x:c r="D122" s="33" t="n"/>
      <x:c r="E122" s="33" t="n"/>
      <x:c r="F122" s="33" t="n"/>
      <x:c r="G122" s="33" t="n"/>
      <x:c r="H122" s="34" t="inlineStr">
        <x:is>
          <x:t xml:space="preserve">Pe. Weber (volumes) · vol. 13</x:t>
        </x:is>
      </x:c>
      <x:c r="I122" s="34" t="inlineStr">
        <x:is>
          <x:t xml:space="preserve">Canto dos volumes</x:t>
        </x:is>
      </x:c>
      <x:c r="J122" s="35" t="inlineStr">
        <x:is>
          <x:t xml:space="preserve">abrir partitura</x:t>
        </x:is>
      </x:c>
    </x:row>
    <x:row r="123" s="29" customFormat="1" ht="23.850000381469727" customHeight="1">
      <x:c r="A123" s="42" t="inlineStr">
        <x:is>
          <x:t xml:space="preserve">Jo 17,17-19</x:t>
        </x:is>
      </x:c>
      <x:c r="B123" s="37" t="inlineStr">
        <x:is>
          <x:t xml:space="preserve">Como vós me enviastes, eu também os envio</x:t>
        </x:is>
      </x:c>
      <x:c r="C123" s="37" t="inlineStr">
        <x:is>
          <x:t xml:space="preserve">Missão | Envio</x:t>
        </x:is>
      </x:c>
      <x:c r="D123" s="36" t="inlineStr">
        <x:is>
          <x:t xml:space="preserve">Sl 22</x:t>
        </x:is>
      </x:c>
      <x:c r="E123" s="36" t="n"/>
      <x:c r="F123" s="36" t="n"/>
      <x:c r="G123" s="36" t="n"/>
      <x:c r="H123" s="37" t="inlineStr">
        <x:is>
          <x:t xml:space="preserve">Pe. Weber (volumes) · vol. 14</x:t>
        </x:is>
      </x:c>
      <x:c r="I123" s="37" t="inlineStr">
        <x:is>
          <x:t xml:space="preserve">Canto dos volumes</x:t>
        </x:is>
      </x:c>
      <x:c r="J123" s="38" t="inlineStr">
        <x:is>
          <x:t xml:space="preserve">abrir partitura</x:t>
        </x:is>
      </x:c>
    </x:row>
    <x:row r="124" s="29" customFormat="1" ht="15" customHeight="1">
      <x:c r="A124" s="41" t="inlineStr">
        <x:is>
          <x:t xml:space="preserve">Jo 17,20-21</x:t>
        </x:is>
      </x:c>
      <x:c r="B124" s="34" t="inlineStr">
        <x:is>
          <x:t xml:space="preserve">Ó Pai, eu vos rogo por eles</x:t>
        </x:is>
      </x:c>
      <x:c r="C124" s="34" t="inlineStr">
        <x:is>
          <x:t xml:space="preserve">13. ABC</x:t>
        </x:is>
      </x:c>
      <x:c r="D124" s="33" t="inlineStr">
        <x:is>
          <x:t xml:space="preserve">Sl 102</x:t>
        </x:is>
      </x:c>
      <x:c r="E124" s="33" t="n"/>
      <x:c r="F124" s="33" t="n"/>
      <x:c r="G124" s="33" t="n"/>
      <x:c r="H124" s="34" t="inlineStr">
        <x:is>
          <x:t xml:space="preserve">Abadia da Ressurreição</x:t>
        </x:is>
      </x:c>
      <x:c r="I124" s="34" t="inlineStr">
        <x:is>
          <x:t xml:space="preserve">Antífona de comunhão</x:t>
        </x:is>
      </x:c>
      <x:c r="J124" s="35" t="e">
        <x:f>HYPERLINK("https://drive.google.com/file/d/1zHDuXVObQO2_SOPPWVcKjhTkT0isLSbe/view","abrir partitura")</x:f>
        <x:v>HYPERLINK is not implemented. linkLocation=https://drive.google.com/file/d/1zHDuXVObQO2_SOPPWVcKjhTkT0isLSbe/view, friendlyName=abrir partitura</x:v>
      </x:c>
    </x:row>
    <x:row r="125" s="29" customFormat="1" ht="23.850000381469727" customHeight="1">
      <x:c r="A125" s="42" t="inlineStr">
        <x:is>
          <x:t xml:space="preserve">Jo 17,20-22</x:t>
        </x:is>
      </x:c>
      <x:c r="B125" s="37" t="inlineStr">
        <x:is>
          <x:t xml:space="preserve">Pai, te peço por aqueles</x:t>
        </x:is>
      </x:c>
      <x:c r="C125" s="37" t="n"/>
      <x:c r="D125" s="36" t="n"/>
      <x:c r="E125" s="36" t="n"/>
      <x:c r="F125" s="36" t="n"/>
      <x:c r="G125" s="36" t="n"/>
      <x:c r="H125" s="37" t="inlineStr">
        <x:is>
          <x:t xml:space="preserve">Pe. Weber (volumes) · vol. 24</x:t>
        </x:is>
      </x:c>
      <x:c r="I125" s="37" t="inlineStr">
        <x:is>
          <x:t xml:space="preserve">Canto dos volumes</x:t>
        </x:is>
      </x:c>
      <x:c r="J125" s="38" t="inlineStr">
        <x:is>
          <x:t xml:space="preserve">abrir partitura</x:t>
        </x:is>
      </x:c>
    </x:row>
    <x:row r="126" s="29" customFormat="1" ht="23.850000381469727" customHeight="1">
      <x:c r="A126" s="41" t="inlineStr">
        <x:is>
          <x:t xml:space="preserve">Jo 18,37</x:t>
        </x:is>
      </x:c>
      <x:c r="B126" s="34" t="inlineStr">
        <x:is>
          <x:t xml:space="preserve">Eu sou Rei, disse Jesus</x:t>
        </x:is>
      </x:c>
      <x:c r="C126" s="34" t="inlineStr">
        <x:is>
          <x:t xml:space="preserve">34. B</x:t>
        </x:is>
      </x:c>
      <x:c r="D126" s="33" t="inlineStr">
        <x:is>
          <x:t xml:space="preserve">Sl 71</x:t>
        </x:is>
      </x:c>
      <x:c r="E126" s="33" t="n"/>
      <x:c r="F126" s="33" t="n"/>
      <x:c r="G126" s="33" t="n"/>
      <x:c r="H126" s="34" t="inlineStr">
        <x:is>
          <x:t xml:space="preserve">Pe. Weber</x:t>
        </x:is>
      </x:c>
      <x:c r="I126" s="34" t="inlineStr">
        <x:is>
          <x:t xml:space="preserve">Canto do Evangelho</x:t>
        </x:is>
      </x:c>
      <x:c r="J126" s="35" t="inlineStr">
        <x:is>
          <x:t xml:space="preserve">abrir partitura</x:t>
        </x:is>
      </x:c>
    </x:row>
    <x:row r="127" s="29" customFormat="1" ht="23.850000381469727" customHeight="1">
      <x:c r="A127" s="42" t="inlineStr">
        <x:is>
          <x:t xml:space="preserve">Jo 19,25</x:t>
        </x:is>
      </x:c>
      <x:c r="B127" s="37" t="inlineStr">
        <x:is>
          <x:t xml:space="preserve">Firme, de pé junto à cruz de Jesus</x:t>
        </x:is>
      </x:c>
      <x:c r="C127" s="37" t="inlineStr">
        <x:is>
          <x:t xml:space="preserve">N. Sra. das Dores e Semana Santa</x:t>
        </x:is>
      </x:c>
      <x:c r="D127" s="36" t="inlineStr">
        <x:is>
          <x:t xml:space="preserve">Sl 129</x:t>
        </x:is>
      </x:c>
      <x:c r="E127" s="36" t="n"/>
      <x:c r="F127" s="36" t="n"/>
      <x:c r="G127" s="36" t="n"/>
      <x:c r="H127" s="37" t="inlineStr">
        <x:is>
          <x:t xml:space="preserve">Pe. Weber (volumes) · vol. 9</x:t>
        </x:is>
      </x:c>
      <x:c r="I127" s="37" t="inlineStr">
        <x:is>
          <x:t xml:space="preserve">Canto dos volumes</x:t>
        </x:is>
      </x:c>
      <x:c r="J127" s="38" t="inlineStr">
        <x:is>
          <x:t xml:space="preserve">abrir partitura</x:t>
        </x:is>
      </x:c>
    </x:row>
    <x:row r="128" s="29" customFormat="1" ht="23.850000381469727" customHeight="1">
      <x:c r="A128" s="41" t="inlineStr">
        <x:is>
          <x:t xml:space="preserve">Jo 19,25-27</x:t>
        </x:is>
      </x:c>
      <x:c r="B128" s="34" t="inlineStr">
        <x:is>
          <x:t xml:space="preserve">A Mãe e o Filho</x:t>
        </x:is>
      </x:c>
      <x:c r="C128" s="34" t="inlineStr">
        <x:is>
          <x:t xml:space="preserve">Para a Mãe das Dores e o discípulo amado</x:t>
        </x:is>
      </x:c>
      <x:c r="D128" s="33" t="inlineStr">
        <x:is>
          <x:t xml:space="preserve">Sl 129</x:t>
        </x:is>
      </x:c>
      <x:c r="E128" s="33" t="n"/>
      <x:c r="F128" s="33" t="n"/>
      <x:c r="G128" s="33" t="n"/>
      <x:c r="H128" s="34" t="inlineStr">
        <x:is>
          <x:t xml:space="preserve">Pe. Weber (volumes) · vol. 12</x:t>
        </x:is>
      </x:c>
      <x:c r="I128" s="34" t="inlineStr">
        <x:is>
          <x:t xml:space="preserve">Canto dos volumes</x:t>
        </x:is>
      </x:c>
      <x:c r="J128" s="35" t="inlineStr">
        <x:is>
          <x:t xml:space="preserve">abrir partitura</x:t>
        </x:is>
      </x:c>
    </x:row>
    <x:row r="129">
      <x:c r="A129" s="42" t="inlineStr">
        <x:is>
          <x:t xml:space="preserve">Jo 19,34</x:t>
        </x:is>
      </x:c>
      <x:c r="B129" s="37" t="inlineStr">
        <x:is>
          <x:t xml:space="preserve">Um soldado abriu o lado</x:t>
        </x:is>
      </x:c>
      <x:c r="C129" s="37" t="inlineStr">
        <x:is>
          <x:t xml:space="preserve">Sagrado Coração de Jesus C</x:t>
        </x:is>
      </x:c>
      <x:c r="D129" s="36" t="inlineStr">
        <x:is>
          <x:t xml:space="preserve">Sl 102</x:t>
        </x:is>
      </x:c>
      <x:c r="E129" s="36" t="n"/>
      <x:c r="F129" s="36" t="n"/>
      <x:c r="G129" s="36" t="n"/>
      <x:c r="H129" s="37" t="inlineStr">
        <x:is>
          <x:t xml:space="preserve">Pe. Weber</x:t>
        </x:is>
      </x:c>
      <x:c r="I129" s="37" t="inlineStr">
        <x:is>
          <x:t xml:space="preserve">Canto do Evangelho</x:t>
        </x:is>
      </x:c>
      <x:c r="J129" s="38" t="inlineStr">
        <x:is>
          <x:t xml:space="preserve">abrir partitura</x:t>
        </x:is>
      </x:c>
    </x:row>
    <x:row r="130" s="29" customFormat="1" ht="15" customHeight="1">
      <x:c r="A130" s="41" t="inlineStr">
        <x:is>
          <x:t xml:space="preserve">Jo 19,34</x:t>
        </x:is>
      </x:c>
      <x:c r="B130" s="34" t="inlineStr">
        <x:is>
          <x:t xml:space="preserve">Um soldado abriu o lado de Jesus</x:t>
        </x:is>
      </x:c>
      <x:c r="C130" s="34" t="inlineStr">
        <x:is>
          <x:t xml:space="preserve">Sagrado Coração de Jesus (C)</x:t>
        </x:is>
      </x:c>
      <x:c r="D130" s="33" t="inlineStr">
        <x:is>
          <x:t xml:space="preserve">Sl 102</x:t>
        </x:is>
      </x:c>
      <x:c r="E130" s="33" t="n"/>
      <x:c r="F130" s="33" t="n"/>
      <x:c r="G130" s="33" t="n"/>
      <x:c r="H130" s="34" t="inlineStr">
        <x:is>
          <x:t xml:space="preserve">Pe. Weber (volumes) · vol. 27</x:t>
        </x:is>
      </x:c>
      <x:c r="I130" s="34" t="inlineStr">
        <x:is>
          <x:t xml:space="preserve">Canto dos volumes</x:t>
        </x:is>
      </x:c>
      <x:c r="J130" s="35" t="inlineStr">
        <x:is>
          <x:t xml:space="preserve">abrir partitura</x:t>
        </x:is>
      </x:c>
    </x:row>
    <x:row r="131">
      <x:c r="A131" s="42" t="inlineStr">
        <x:is>
          <x:t xml:space="preserve">Jo 20,18</x:t>
        </x:is>
      </x:c>
      <x:c r="B131" s="37" t="inlineStr">
        <x:is>
          <x:t xml:space="preserve">Santa Maria Madalena</x:t>
        </x:is>
      </x:c>
      <x:c r="C131" s="37" t="inlineStr">
        <x:is>
          <x:t xml:space="preserve">22 de Julho | Comunhão</x:t>
        </x:is>
      </x:c>
      <x:c r="D131" s="36" t="inlineStr">
        <x:is>
          <x:t xml:space="preserve">Sl 62</x:t>
        </x:is>
      </x:c>
      <x:c r="E131" s="36" t="n"/>
      <x:c r="F131" s="36" t="n"/>
      <x:c r="G131" s="36" t="n"/>
      <x:c r="H131" s="37" t="inlineStr">
        <x:is>
          <x:t xml:space="preserve">Pe. Weber (volumes) · vol. 21</x:t>
        </x:is>
      </x:c>
      <x:c r="I131" s="37" t="inlineStr">
        <x:is>
          <x:t xml:space="preserve">Canto dos volumes</x:t>
        </x:is>
      </x:c>
      <x:c r="J131" s="38" t="inlineStr">
        <x:is>
          <x:t xml:space="preserve">abrir partitura</x:t>
        </x:is>
      </x:c>
    </x:row>
    <x:row r="132">
      <x:c r="A132" s="41" t="inlineStr">
        <x:is>
          <x:t xml:space="preserve">Jo 20,19-29</x:t>
        </x:is>
      </x:c>
      <x:c r="B132" s="34" t="inlineStr">
        <x:is>
          <x:t xml:space="preserve">Ouvi, ó filhos e filhas, ouvi!</x:t>
        </x:is>
      </x:c>
      <x:c r="C132" s="34" t="inlineStr">
        <x:is>
          <x:t xml:space="preserve">Páscoa</x:t>
        </x:is>
      </x:c>
      <x:c r="D132" s="33" t="n"/>
      <x:c r="E132" s="33" t="n"/>
      <x:c r="F132" s="33" t="inlineStr">
        <x:is>
          <x:t xml:space="preserve">Mc 16,1-7</x:t>
        </x:is>
      </x:c>
      <x:c r="G132" s="33" t="n"/>
      <x:c r="H132" s="34" t="inlineStr">
        <x:is>
          <x:t xml:space="preserve">Pe. Weber (volumes) · vol. 16</x:t>
        </x:is>
      </x:c>
      <x:c r="I132" s="34" t="inlineStr">
        <x:is>
          <x:t xml:space="preserve">Canto dos volumes</x:t>
        </x:is>
      </x:c>
      <x:c r="J132" s="35" t="inlineStr">
        <x:is>
          <x:t xml:space="preserve">abrir partitura</x:t>
        </x:is>
      </x:c>
    </x:row>
    <x:row r="133">
      <x:c r="A133" s="42" t="inlineStr">
        <x:is>
          <x:t xml:space="preserve">Jo 20,19-21</x:t>
        </x:is>
      </x:c>
      <x:c r="B133" s="37" t="inlineStr">
        <x:is>
          <x:t xml:space="preserve">Vendo Jesus aparecer</x:t>
        </x:is>
      </x:c>
      <x:c r="C133" s="37" t="inlineStr">
        <x:is>
          <x:t xml:space="preserve">Entrada ou Comunhão | Tempo Pascal</x:t>
        </x:is>
      </x:c>
      <x:c r="D133" s="36" t="n"/>
      <x:c r="E133" s="36" t="n"/>
      <x:c r="F133" s="36" t="n"/>
      <x:c r="G133" s="36" t="inlineStr">
        <x:is>
          <x:t xml:space="preserve">Lc 24,36-48</x:t>
        </x:is>
      </x:c>
      <x:c r="H133" s="37" t="inlineStr">
        <x:is>
          <x:t xml:space="preserve">Pe. Weber (volumes) · vol. 29</x:t>
        </x:is>
      </x:c>
      <x:c r="I133" s="37" t="inlineStr">
        <x:is>
          <x:t xml:space="preserve">Canto dos volumes</x:t>
        </x:is>
      </x:c>
      <x:c r="J133" s="38" t="inlineStr">
        <x:is>
          <x:t xml:space="preserve">abrir partitura</x:t>
        </x:is>
      </x:c>
    </x:row>
    <x:row r="134">
      <x:c r="A134" s="41" t="inlineStr">
        <x:is>
          <x:t xml:space="preserve">Jo 20,20-22</x:t>
        </x:is>
      </x:c>
      <x:c r="B134" s="34" t="inlineStr">
        <x:is>
          <x:t xml:space="preserve">Recorda-te de Cristo, o Senhor Jesus</x:t>
        </x:is>
      </x:c>
      <x:c r="C134" s="34" t="inlineStr">
        <x:is>
          <x:t xml:space="preserve">Páscoa e Tempo Pascal</x:t>
        </x:is>
      </x:c>
      <x:c r="D134" s="33" t="n"/>
      <x:c r="E134" s="33" t="n"/>
      <x:c r="F134" s="33" t="n"/>
      <x:c r="G134" s="33" t="n"/>
      <x:c r="H134" s="34" t="inlineStr">
        <x:is>
          <x:t xml:space="preserve">Pe. Weber (volumes) · vol. 27</x:t>
        </x:is>
      </x:c>
      <x:c r="I134" s="34" t="inlineStr">
        <x:is>
          <x:t xml:space="preserve">Canto dos volumes</x:t>
        </x:is>
      </x:c>
      <x:c r="J134" s="35" t="inlineStr">
        <x:is>
          <x:t xml:space="preserve">abrir partitura</x:t>
        </x:is>
      </x:c>
    </x:row>
    <x:row r="135">
      <x:c r="A135" s="42" t="inlineStr">
        <x:is>
          <x:t xml:space="preserve">Jo 20,27</x:t>
        </x:is>
      </x:c>
      <x:c r="B135" s="37" t="inlineStr">
        <x:is>
          <x:t xml:space="preserve">Com teu dedo vem tocar</x:t>
        </x:is>
      </x:c>
      <x:c r="C135" s="37" t="inlineStr">
        <x:is>
          <x:t xml:space="preserve">2 Pasc ABC</x:t>
        </x:is>
      </x:c>
      <x:c r="D135" s="36" t="inlineStr">
        <x:is>
          <x:t xml:space="preserve">Sl 117</x:t>
        </x:is>
      </x:c>
      <x:c r="E135" s="36" t="n"/>
      <x:c r="F135" s="36" t="n"/>
      <x:c r="G135" s="36" t="n"/>
      <x:c r="H135" s="37" t="inlineStr">
        <x:is>
          <x:t xml:space="preserve">Pe. Weber</x:t>
        </x:is>
      </x:c>
      <x:c r="I135" s="37" t="inlineStr">
        <x:is>
          <x:t xml:space="preserve">Canto do Evangelho</x:t>
        </x:is>
      </x:c>
      <x:c r="J135" s="38" t="inlineStr">
        <x:is>
          <x:t xml:space="preserve">abrir partitura</x:t>
        </x:is>
      </x:c>
    </x:row>
    <x:row r="136">
      <x:c r="A136" s="41" t="inlineStr">
        <x:is>
          <x:t xml:space="preserve">Jo 20,27</x:t>
        </x:is>
      </x:c>
      <x:c r="B136" s="34" t="inlineStr">
        <x:is>
          <x:t xml:space="preserve">Põe a tua mão no lugar dos cravos</x:t>
        </x:is>
      </x:c>
      <x:c r="C136" s="34" t="inlineStr">
        <x:is>
          <x:t xml:space="preserve">2 Pasc ABC</x:t>
        </x:is>
      </x:c>
      <x:c r="D136" s="33" t="inlineStr">
        <x:is>
          <x:t xml:space="preserve">Sl 102</x:t>
        </x:is>
      </x:c>
      <x:c r="E136" s="33" t="n"/>
      <x:c r="F136" s="33" t="n"/>
      <x:c r="G136" s="33" t="n"/>
      <x:c r="H136" s="34" t="inlineStr">
        <x:is>
          <x:t xml:space="preserve">Abadia da Ressurreição</x:t>
        </x:is>
      </x:c>
      <x:c r="I136" s="34" t="inlineStr">
        <x:is>
          <x:t xml:space="preserve">Antífona de comunhão</x:t>
        </x:is>
      </x:c>
      <x:c r="J136" s="35" t="inlineStr">
        <x:is>
          <x:t xml:space="preserve">abrir partitura</x:t>
        </x:is>
      </x:c>
    </x:row>
    <x:row r="137">
      <x:c r="A137" s="41" t="inlineStr">
        <x:is>
          <x:t xml:space="preserve">Jo 20,27</x:t>
        </x:is>
      </x:c>
      <x:c r="B137" s="34" t="inlineStr">
        <x:is>
          <x:t xml:space="preserve">Não sejas um incrédulo</x:t>
        </x:is>
      </x:c>
      <x:c r="C137" s="34" t="n"/>
      <x:c r="D137" s="33" t="n"/>
      <x:c r="E137" s="33" t="n"/>
      <x:c r="F137" s="33" t="n"/>
      <x:c r="G137" s="33" t="n"/>
      <x:c r="H137" s="34" t="inlineStr">
        <x:is>
          <x:t xml:space="preserve">Pe. Weber (volumes) · vol. 2</x:t>
        </x:is>
      </x:c>
      <x:c r="I137" s="34" t="inlineStr">
        <x:is>
          <x:t xml:space="preserve">Canto dos volumes</x:t>
        </x:is>
      </x:c>
      <x:c r="J137" s="35" t="inlineStr">
        <x:is>
          <x:t xml:space="preserve">abrir partitura</x:t>
        </x:is>
      </x:c>
    </x:row>
    <x:row r="138">
      <x:c r="A138" s="42" t="inlineStr">
        <x:is>
          <x:t xml:space="preserve">Jo 20,28</x:t>
        </x:is>
      </x:c>
      <x:c r="B138" s="37" t="inlineStr">
        <x:is>
          <x:t xml:space="preserve">Meu Senhor e meu Deus!</x:t>
        </x:is>
      </x:c>
      <x:c r="C138" s="37" t="inlineStr">
        <x:is>
          <x:t xml:space="preserve">Fé em Cristo ressuscitado: Deus e Homem</x:t>
        </x:is>
      </x:c>
      <x:c r="D138" s="36" t="inlineStr">
        <x:is>
          <x:t xml:space="preserve">Sl 62</x:t>
        </x:is>
      </x:c>
      <x:c r="E138" s="36" t="n"/>
      <x:c r="F138" s="36" t="n"/>
      <x:c r="G138" s="36" t="n"/>
      <x:c r="H138" s="37" t="inlineStr">
        <x:is>
          <x:t xml:space="preserve">Pe. Weber (volumes) · vol. 27</x:t>
        </x:is>
      </x:c>
      <x:c r="I138" s="37" t="inlineStr">
        <x:is>
          <x:t xml:space="preserve">Canto dos volumes</x:t>
        </x:is>
      </x:c>
      <x:c r="J138" s="38" t="inlineStr">
        <x:is>
          <x:t xml:space="preserve">abrir partitura</x:t>
        </x:is>
      </x:c>
    </x:row>
    <x:row r="139">
      <x:c r="A139" s="41" t="inlineStr">
        <x:is>
          <x:t xml:space="preserve">Jo 20,29</x:t>
        </x:is>
      </x:c>
      <x:c r="B139" s="34" t="inlineStr">
        <x:is>
          <x:t xml:space="preserve">São muito felizes</x:t>
        </x:is>
      </x:c>
      <x:c r="C139" s="34" t="inlineStr">
        <x:is>
          <x:t xml:space="preserve">Páscoa</x:t>
        </x:is>
      </x:c>
      <x:c r="D139" s="33" t="n"/>
      <x:c r="E139" s="33" t="n"/>
      <x:c r="F139" s="33" t="n"/>
      <x:c r="G139" s="33" t="n"/>
      <x:c r="H139" s="34" t="inlineStr">
        <x:is>
          <x:t xml:space="preserve">Pe. Weber (volumes) · vol. 16</x:t>
        </x:is>
      </x:c>
      <x:c r="I139" s="34" t="inlineStr">
        <x:is>
          <x:t xml:space="preserve">Canto dos volumes</x:t>
        </x:is>
      </x:c>
      <x:c r="J139" s="35" t="inlineStr">
        <x:is>
          <x:t xml:space="preserve">abrir partitura</x:t>
        </x:is>
      </x:c>
    </x:row>
    <x:row r="140">
      <x:c r="A140" s="42" t="inlineStr">
        <x:is>
          <x:t xml:space="preserve">Jo 21,12-13</x:t>
        </x:is>
      </x:c>
      <x:c r="B140" s="37" t="inlineStr">
        <x:is>
          <x:t xml:space="preserve">Disse Jesus aos seus discípulos: Vinde comei!</x:t>
        </x:is>
      </x:c>
      <x:c r="C140" s="37" t="inlineStr">
        <x:is>
          <x:t xml:space="preserve">3 Pasc C</x:t>
        </x:is>
      </x:c>
      <x:c r="D140" s="36" t="inlineStr">
        <x:is>
          <x:t xml:space="preserve">Sl 77</x:t>
        </x:is>
      </x:c>
      <x:c r="E140" s="36" t="n"/>
      <x:c r="F140" s="36" t="n"/>
      <x:c r="G140" s="36" t="n"/>
      <x:c r="H140" s="37" t="inlineStr">
        <x:is>
          <x:t xml:space="preserve">Abadia da Ressurreição</x:t>
        </x:is>
      </x:c>
      <x:c r="I140" s="37" t="inlineStr">
        <x:is>
          <x:t xml:space="preserve">Antífona de comunhão</x:t>
        </x:is>
      </x:c>
      <x:c r="J140" s="38" t="inlineStr">
        <x:is>
          <x:t xml:space="preserve">abrir partitura</x:t>
        </x:is>
      </x:c>
    </x:row>
    <x:row r="141">
      <x:c r="A141" s="41" t="inlineStr">
        <x:is>
          <x:t xml:space="preserve">Jo 21,15-17</x:t>
        </x:is>
      </x:c>
      <x:c r="B141" s="34" t="inlineStr">
        <x:is>
          <x:t xml:space="preserve">Tu me amas, Simão Pedro</x:t>
        </x:is>
      </x:c>
      <x:c r="C141" s="34" t="n"/>
      <x:c r="D141" s="33" t="n"/>
      <x:c r="E141" s="33" t="n"/>
      <x:c r="F141" s="33" t="n"/>
      <x:c r="G141" s="33" t="n"/>
      <x:c r="H141" s="34" t="inlineStr">
        <x:is>
          <x:t xml:space="preserve">Pe. Weber (volumes) · vol. 2</x:t>
        </x:is>
      </x:c>
      <x:c r="I141" s="34" t="inlineStr">
        <x:is>
          <x:t xml:space="preserve">Canto dos volumes</x:t>
        </x:is>
      </x:c>
      <x:c r="J141" s="35" t="inlineStr">
        <x:is>
          <x:t xml:space="preserve">abrir partitura</x:t>
        </x:is>
      </x:c>
    </x:row>
    <x:row r="142" ht="42" customHeight="1">
      <x:c r="A142" s="68" t="str">
        <x:v>Jo 10,10</x:v>
      </x:c>
      <x:c r="B142" s="67" t="str">
        <x:v>Eu vim para que todos tenham vida</x:v>
      </x:c>
      <x:c r="C142" s="67" t="str">
        <x:v>Comunhão</x:v>
      </x:c>
      <x:c r="D142" s="67"/>
      <x:c r="E142" s="67"/>
      <x:c r="F142" s="67"/>
      <x:c r="G142" s="67"/>
      <x:c r="H142" s="67" t="str">
        <x:v>Pe. Weber · arr. Delphim Rezende Porto</x:v>
      </x:c>
      <x:c r="I142" s="67" t="str">
        <x:v>Canto de comunhão</x:v>
      </x:c>
      <x:c r="J142" s="67" t="str">
        <x:v>https://drive.google.com/file/d/1pCflbx2s9Xsrp1-OACZPzESU935UAFgt/view?usp=drivesdk</x:v>
      </x:c>
    </x:row>
    <x:row r="143">
      <x:c r="A143" s="31" t="str">
        <x:v>138 cantos</x:v>
      </x:c>
    </x:row>
  </x:sheetData>
  <x:hyperlinks>
    <x:hyperlink xmlns:r="http://schemas.openxmlformats.org/officeDocument/2006/relationships" ref="J5" r:id="R1244202aa7cb48e0"/>
    <x:hyperlink xmlns:r="http://schemas.openxmlformats.org/officeDocument/2006/relationships" ref="J6" r:id="R4c3379937b9e45a5"/>
    <x:hyperlink xmlns:r="http://schemas.openxmlformats.org/officeDocument/2006/relationships" ref="J7" r:id="R301bc184d8594fbf"/>
    <x:hyperlink xmlns:r="http://schemas.openxmlformats.org/officeDocument/2006/relationships" ref="J8" r:id="Rfb274729622a430f"/>
    <x:hyperlink xmlns:r="http://schemas.openxmlformats.org/officeDocument/2006/relationships" ref="J9" r:id="Reae4a0e4d0304fef"/>
    <x:hyperlink xmlns:r="http://schemas.openxmlformats.org/officeDocument/2006/relationships" ref="J10" r:id="R33a9adf798ff4c54"/>
    <x:hyperlink xmlns:r="http://schemas.openxmlformats.org/officeDocument/2006/relationships" ref="J11" r:id="R9dd9cd764c6a4baf"/>
    <x:hyperlink xmlns:r="http://schemas.openxmlformats.org/officeDocument/2006/relationships" ref="J12" r:id="R3ce03cf34e7a4883"/>
    <x:hyperlink xmlns:r="http://schemas.openxmlformats.org/officeDocument/2006/relationships" ref="J13" r:id="R47083c0b1b8b4267"/>
    <x:hyperlink xmlns:r="http://schemas.openxmlformats.org/officeDocument/2006/relationships" ref="J14" r:id="R4d8fafe55a424718"/>
    <x:hyperlink xmlns:r="http://schemas.openxmlformats.org/officeDocument/2006/relationships" ref="J15" r:id="R50e3f78363be40b3"/>
    <x:hyperlink xmlns:r="http://schemas.openxmlformats.org/officeDocument/2006/relationships" ref="J16" r:id="Rb42dcd7443d74d41"/>
    <x:hyperlink xmlns:r="http://schemas.openxmlformats.org/officeDocument/2006/relationships" ref="J17" r:id="R031084cd3cf64d18"/>
    <x:hyperlink xmlns:r="http://schemas.openxmlformats.org/officeDocument/2006/relationships" ref="J18" r:id="R94372bcc85b34aa9"/>
    <x:hyperlink xmlns:r="http://schemas.openxmlformats.org/officeDocument/2006/relationships" ref="J19" r:id="R635e66f8df2445a4"/>
    <x:hyperlink xmlns:r="http://schemas.openxmlformats.org/officeDocument/2006/relationships" ref="J20" r:id="Ra5db4b05e5b3454f"/>
    <x:hyperlink xmlns:r="http://schemas.openxmlformats.org/officeDocument/2006/relationships" ref="J21" r:id="R9dec961dff964d05"/>
    <x:hyperlink xmlns:r="http://schemas.openxmlformats.org/officeDocument/2006/relationships" ref="J22" r:id="R1cc770cdda81473b"/>
    <x:hyperlink xmlns:r="http://schemas.openxmlformats.org/officeDocument/2006/relationships" ref="J23" r:id="Ra4a1bdbff0e04a3e"/>
    <x:hyperlink xmlns:r="http://schemas.openxmlformats.org/officeDocument/2006/relationships" ref="J24" r:id="R71ee2c79996b4444"/>
    <x:hyperlink xmlns:r="http://schemas.openxmlformats.org/officeDocument/2006/relationships" ref="J25" r:id="Rb20b6bb02ca64e36"/>
    <x:hyperlink xmlns:r="http://schemas.openxmlformats.org/officeDocument/2006/relationships" ref="J27" r:id="Rb85d0d8703474188"/>
    <x:hyperlink xmlns:r="http://schemas.openxmlformats.org/officeDocument/2006/relationships" ref="J28" r:id="R8dc4da35ed8b4e56"/>
    <x:hyperlink xmlns:r="http://schemas.openxmlformats.org/officeDocument/2006/relationships" ref="J29" r:id="R4ea6786bb08c4d68"/>
    <x:hyperlink xmlns:r="http://schemas.openxmlformats.org/officeDocument/2006/relationships" ref="J30" r:id="R2050c3463f814da0"/>
    <x:hyperlink xmlns:r="http://schemas.openxmlformats.org/officeDocument/2006/relationships" ref="J31" r:id="R410864653f8d4afd"/>
    <x:hyperlink xmlns:r="http://schemas.openxmlformats.org/officeDocument/2006/relationships" ref="J32" r:id="R36ef8e6e3da44cf7"/>
    <x:hyperlink xmlns:r="http://schemas.openxmlformats.org/officeDocument/2006/relationships" ref="J33" r:id="R190773b3cb5a4e74"/>
    <x:hyperlink xmlns:r="http://schemas.openxmlformats.org/officeDocument/2006/relationships" ref="J34" r:id="R85ba6542a5cc4a78"/>
    <x:hyperlink xmlns:r="http://schemas.openxmlformats.org/officeDocument/2006/relationships" ref="J35" r:id="Rb39e397ab44f481b"/>
    <x:hyperlink xmlns:r="http://schemas.openxmlformats.org/officeDocument/2006/relationships" ref="J36" r:id="R134bb7ad81bc46ea"/>
    <x:hyperlink xmlns:r="http://schemas.openxmlformats.org/officeDocument/2006/relationships" ref="J37" r:id="R3da1fe68644c4e43"/>
    <x:hyperlink xmlns:r="http://schemas.openxmlformats.org/officeDocument/2006/relationships" ref="J38" r:id="Rfd56dc6436a44c30"/>
    <x:hyperlink xmlns:r="http://schemas.openxmlformats.org/officeDocument/2006/relationships" ref="J39" r:id="R206c2ca223684fc8"/>
    <x:hyperlink xmlns:r="http://schemas.openxmlformats.org/officeDocument/2006/relationships" ref="J41" r:id="R0922b0fc661d4d99"/>
    <x:hyperlink xmlns:r="http://schemas.openxmlformats.org/officeDocument/2006/relationships" ref="J42" r:id="R430da482783d4d5a"/>
    <x:hyperlink xmlns:r="http://schemas.openxmlformats.org/officeDocument/2006/relationships" ref="J43" r:id="R138dffc836c3442c"/>
    <x:hyperlink xmlns:r="http://schemas.openxmlformats.org/officeDocument/2006/relationships" ref="J44" r:id="Rde05df6aa51c4157"/>
    <x:hyperlink xmlns:r="http://schemas.openxmlformats.org/officeDocument/2006/relationships" ref="J45" r:id="R284c80700cdb4bfa"/>
    <x:hyperlink xmlns:r="http://schemas.openxmlformats.org/officeDocument/2006/relationships" ref="J48" r:id="Rb3057bf3a73347f7"/>
    <x:hyperlink xmlns:r="http://schemas.openxmlformats.org/officeDocument/2006/relationships" ref="J49" r:id="R29fc34fceca94926"/>
    <x:hyperlink xmlns:r="http://schemas.openxmlformats.org/officeDocument/2006/relationships" ref="J50" r:id="Re9734ba4d1454937"/>
    <x:hyperlink xmlns:r="http://schemas.openxmlformats.org/officeDocument/2006/relationships" ref="J52" r:id="R0469138e6b8c4413"/>
    <x:hyperlink xmlns:r="http://schemas.openxmlformats.org/officeDocument/2006/relationships" ref="J53" r:id="R9c8cd05cc6a34fff"/>
    <x:hyperlink xmlns:r="http://schemas.openxmlformats.org/officeDocument/2006/relationships" ref="J54" r:id="R7b4aa9364fd14908"/>
    <x:hyperlink xmlns:r="http://schemas.openxmlformats.org/officeDocument/2006/relationships" ref="J57" r:id="R4a30f4a70bac4f94"/>
    <x:hyperlink xmlns:r="http://schemas.openxmlformats.org/officeDocument/2006/relationships" ref="J58" r:id="Rfacc71444eeb47a3"/>
    <x:hyperlink xmlns:r="http://schemas.openxmlformats.org/officeDocument/2006/relationships" ref="J59" r:id="Rafb92f1ad52144c0"/>
    <x:hyperlink xmlns:r="http://schemas.openxmlformats.org/officeDocument/2006/relationships" ref="J60" r:id="Rae285a689fcc481a"/>
    <x:hyperlink xmlns:r="http://schemas.openxmlformats.org/officeDocument/2006/relationships" ref="J61" r:id="R972bd3a9a38c4388"/>
    <x:hyperlink xmlns:r="http://schemas.openxmlformats.org/officeDocument/2006/relationships" ref="J62" r:id="R781dc4ecc621420e"/>
    <x:hyperlink xmlns:r="http://schemas.openxmlformats.org/officeDocument/2006/relationships" ref="J63" r:id="R7acf0300b260492e"/>
    <x:hyperlink xmlns:r="http://schemas.openxmlformats.org/officeDocument/2006/relationships" ref="J64" r:id="R6ec4969087294738"/>
    <x:hyperlink xmlns:r="http://schemas.openxmlformats.org/officeDocument/2006/relationships" ref="J65" r:id="R3e4ba38accd74b69"/>
    <x:hyperlink xmlns:r="http://schemas.openxmlformats.org/officeDocument/2006/relationships" ref="J66" r:id="R9d4a64cbf646428d"/>
    <x:hyperlink xmlns:r="http://schemas.openxmlformats.org/officeDocument/2006/relationships" ref="J67" r:id="Rd510310c78b54018"/>
    <x:hyperlink xmlns:r="http://schemas.openxmlformats.org/officeDocument/2006/relationships" ref="J70" r:id="R7de8fdbb05d1439d"/>
    <x:hyperlink xmlns:r="http://schemas.openxmlformats.org/officeDocument/2006/relationships" ref="J71" r:id="R5356798f54b94626"/>
    <x:hyperlink xmlns:r="http://schemas.openxmlformats.org/officeDocument/2006/relationships" ref="J72" r:id="Rd22d8372fc064235"/>
    <x:hyperlink xmlns:r="http://schemas.openxmlformats.org/officeDocument/2006/relationships" ref="J73" r:id="Rd86476f609234d55"/>
    <x:hyperlink xmlns:r="http://schemas.openxmlformats.org/officeDocument/2006/relationships" ref="J74" r:id="R9f3a69fb75824475"/>
    <x:hyperlink xmlns:r="http://schemas.openxmlformats.org/officeDocument/2006/relationships" ref="J75" r:id="R6195c2357b184f8b"/>
    <x:hyperlink xmlns:r="http://schemas.openxmlformats.org/officeDocument/2006/relationships" ref="J76" r:id="Rd3ac8511a61041ed"/>
    <x:hyperlink xmlns:r="http://schemas.openxmlformats.org/officeDocument/2006/relationships" ref="J77" r:id="R3bad68cd628e4edd"/>
    <x:hyperlink xmlns:r="http://schemas.openxmlformats.org/officeDocument/2006/relationships" ref="J78" r:id="Re996d833e6164008"/>
    <x:hyperlink xmlns:r="http://schemas.openxmlformats.org/officeDocument/2006/relationships" ref="J79" r:id="Rdeb04c74316d4337"/>
    <x:hyperlink xmlns:r="http://schemas.openxmlformats.org/officeDocument/2006/relationships" ref="J82" r:id="R537481607e4d472a"/>
    <x:hyperlink xmlns:r="http://schemas.openxmlformats.org/officeDocument/2006/relationships" ref="J83" r:id="R320a695545684887"/>
    <x:hyperlink xmlns:r="http://schemas.openxmlformats.org/officeDocument/2006/relationships" ref="J84" r:id="Red97f41741124619"/>
    <x:hyperlink xmlns:r="http://schemas.openxmlformats.org/officeDocument/2006/relationships" ref="J85" r:id="R8fb4a5cea7cf434c"/>
    <x:hyperlink xmlns:r="http://schemas.openxmlformats.org/officeDocument/2006/relationships" ref="J87" r:id="R2f24c2a9eb83463f"/>
    <x:hyperlink xmlns:r="http://schemas.openxmlformats.org/officeDocument/2006/relationships" ref="J88" r:id="R83c43f599f5c43ac"/>
    <x:hyperlink xmlns:r="http://schemas.openxmlformats.org/officeDocument/2006/relationships" ref="J89" r:id="R4cb406dc632c4595"/>
    <x:hyperlink xmlns:r="http://schemas.openxmlformats.org/officeDocument/2006/relationships" ref="J90" r:id="R5e574823fc2d4470"/>
    <x:hyperlink xmlns:r="http://schemas.openxmlformats.org/officeDocument/2006/relationships" ref="J91" r:id="R4e3143f988a345d0"/>
    <x:hyperlink xmlns:r="http://schemas.openxmlformats.org/officeDocument/2006/relationships" ref="J92" r:id="R25b274dfb4d243e0"/>
    <x:hyperlink xmlns:r="http://schemas.openxmlformats.org/officeDocument/2006/relationships" ref="J93" r:id="R75a0a22247f84be3"/>
    <x:hyperlink xmlns:r="http://schemas.openxmlformats.org/officeDocument/2006/relationships" ref="J94" r:id="R9093e581cd5f4655"/>
    <x:hyperlink xmlns:r="http://schemas.openxmlformats.org/officeDocument/2006/relationships" ref="J95" r:id="Rd97cb38817d04f9b"/>
    <x:hyperlink xmlns:r="http://schemas.openxmlformats.org/officeDocument/2006/relationships" ref="J96" r:id="R29187506acd74cf8"/>
    <x:hyperlink xmlns:r="http://schemas.openxmlformats.org/officeDocument/2006/relationships" ref="J97" r:id="R28b51e26b32e49d0"/>
    <x:hyperlink xmlns:r="http://schemas.openxmlformats.org/officeDocument/2006/relationships" ref="J98" r:id="Raa7e75dcc5af4d97"/>
    <x:hyperlink xmlns:r="http://schemas.openxmlformats.org/officeDocument/2006/relationships" ref="J99" r:id="R5544ee41b408484a"/>
    <x:hyperlink xmlns:r="http://schemas.openxmlformats.org/officeDocument/2006/relationships" ref="J100" r:id="R5ad47f883c274f32"/>
    <x:hyperlink xmlns:r="http://schemas.openxmlformats.org/officeDocument/2006/relationships" ref="J101" r:id="Red811f3f939b4e54"/>
    <x:hyperlink xmlns:r="http://schemas.openxmlformats.org/officeDocument/2006/relationships" ref="J102" r:id="Rb0e14ac6e6fa4e63"/>
    <x:hyperlink xmlns:r="http://schemas.openxmlformats.org/officeDocument/2006/relationships" ref="J103" r:id="R6e48b71381254b52"/>
    <x:hyperlink xmlns:r="http://schemas.openxmlformats.org/officeDocument/2006/relationships" ref="J104" r:id="R2ed33f91abb24c38"/>
    <x:hyperlink xmlns:r="http://schemas.openxmlformats.org/officeDocument/2006/relationships" ref="J105" r:id="R41105892ae0442ea"/>
    <x:hyperlink xmlns:r="http://schemas.openxmlformats.org/officeDocument/2006/relationships" ref="J106" r:id="R9f0f9431d7d94e75"/>
    <x:hyperlink xmlns:r="http://schemas.openxmlformats.org/officeDocument/2006/relationships" ref="J107" r:id="Rcd06c2c68e3342b0"/>
    <x:hyperlink xmlns:r="http://schemas.openxmlformats.org/officeDocument/2006/relationships" ref="J108" r:id="Rfc7842aabebd4691"/>
    <x:hyperlink xmlns:r="http://schemas.openxmlformats.org/officeDocument/2006/relationships" ref="J109" r:id="Re848301c86ed461c"/>
    <x:hyperlink xmlns:r="http://schemas.openxmlformats.org/officeDocument/2006/relationships" ref="J110" r:id="Rca040e721d0342ea"/>
    <x:hyperlink xmlns:r="http://schemas.openxmlformats.org/officeDocument/2006/relationships" ref="J111" r:id="R8f9abea8ac114264"/>
    <x:hyperlink xmlns:r="http://schemas.openxmlformats.org/officeDocument/2006/relationships" ref="J112" r:id="R0df93fcb49ca4ffc"/>
    <x:hyperlink xmlns:r="http://schemas.openxmlformats.org/officeDocument/2006/relationships" ref="J113" r:id="R8d5295b3066b4488"/>
    <x:hyperlink xmlns:r="http://schemas.openxmlformats.org/officeDocument/2006/relationships" ref="J114" r:id="R72b704e59b5d42a6"/>
    <x:hyperlink xmlns:r="http://schemas.openxmlformats.org/officeDocument/2006/relationships" ref="J115" r:id="Re81032f6bc644c07"/>
    <x:hyperlink xmlns:r="http://schemas.openxmlformats.org/officeDocument/2006/relationships" ref="J116" r:id="R27e1df7b48084dfd"/>
    <x:hyperlink xmlns:r="http://schemas.openxmlformats.org/officeDocument/2006/relationships" ref="J117" r:id="R211e7dccc86140a6"/>
    <x:hyperlink xmlns:r="http://schemas.openxmlformats.org/officeDocument/2006/relationships" ref="J118" r:id="R7a6f7a7a8c1048af"/>
    <x:hyperlink xmlns:r="http://schemas.openxmlformats.org/officeDocument/2006/relationships" ref="J119" r:id="Rd053182586094d2d"/>
    <x:hyperlink xmlns:r="http://schemas.openxmlformats.org/officeDocument/2006/relationships" ref="J120" r:id="R54cfe27419774b0f"/>
    <x:hyperlink xmlns:r="http://schemas.openxmlformats.org/officeDocument/2006/relationships" ref="J122" r:id="R748b5ebc432e478b"/>
    <x:hyperlink xmlns:r="http://schemas.openxmlformats.org/officeDocument/2006/relationships" ref="J123" r:id="R49d0dd8f9c1f4b29"/>
    <x:hyperlink xmlns:r="http://schemas.openxmlformats.org/officeDocument/2006/relationships" ref="J125" r:id="Rec589f3ca1a84c06"/>
    <x:hyperlink xmlns:r="http://schemas.openxmlformats.org/officeDocument/2006/relationships" ref="J126" r:id="Rc3a67a2cfd6e4cb7"/>
    <x:hyperlink xmlns:r="http://schemas.openxmlformats.org/officeDocument/2006/relationships" ref="J127" r:id="R40401ae2d21347a7"/>
    <x:hyperlink xmlns:r="http://schemas.openxmlformats.org/officeDocument/2006/relationships" ref="J128" r:id="Rc6dadefcdab24817"/>
    <x:hyperlink xmlns:r="http://schemas.openxmlformats.org/officeDocument/2006/relationships" ref="J129" r:id="Rf2d390ae534f4668"/>
    <x:hyperlink xmlns:r="http://schemas.openxmlformats.org/officeDocument/2006/relationships" ref="J130" r:id="R5806b0c13f084076"/>
    <x:hyperlink xmlns:r="http://schemas.openxmlformats.org/officeDocument/2006/relationships" ref="J131" r:id="Rd11ac992086040d4"/>
    <x:hyperlink xmlns:r="http://schemas.openxmlformats.org/officeDocument/2006/relationships" ref="J132" r:id="Rce59314fa61c4c8e"/>
    <x:hyperlink xmlns:r="http://schemas.openxmlformats.org/officeDocument/2006/relationships" ref="J133" r:id="Rd8c3786783ab4f41"/>
    <x:hyperlink xmlns:r="http://schemas.openxmlformats.org/officeDocument/2006/relationships" ref="J134" r:id="Rdc14f629ba3246f2"/>
    <x:hyperlink xmlns:r="http://schemas.openxmlformats.org/officeDocument/2006/relationships" ref="J135" r:id="R02485e1167624905"/>
    <x:hyperlink xmlns:r="http://schemas.openxmlformats.org/officeDocument/2006/relationships" ref="J136" r:id="Reac7b6ab6cb9406b"/>
    <x:hyperlink xmlns:r="http://schemas.openxmlformats.org/officeDocument/2006/relationships" ref="J137" r:id="R87f33d36fa9240f9"/>
    <x:hyperlink xmlns:r="http://schemas.openxmlformats.org/officeDocument/2006/relationships" ref="J138" r:id="R1a61cb70696b42a3"/>
    <x:hyperlink xmlns:r="http://schemas.openxmlformats.org/officeDocument/2006/relationships" ref="J139" r:id="R59f7227f1ae449cb"/>
    <x:hyperlink xmlns:r="http://schemas.openxmlformats.org/officeDocument/2006/relationships" ref="J140" r:id="Ra7bdd3590c164d9e"/>
    <x:hyperlink xmlns:r="http://schemas.openxmlformats.org/officeDocument/2006/relationships" ref="J141" r:id="R45375b40bd124b86"/>
  </x:hyperlinks>
  <x:pageMargins left="0.7" right="0.7" top="0.75" bottom="0.75" header="0.3" footer="0.3"/>
  <x:legacyDrawing xmlns:r="http://schemas.openxmlformats.org/officeDocument/2006/relationships" r:id="R8a70a9861c3847e5"/>
</x:worksheet>
</file>

<file path=xl/worksheets/sheet6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16" style="29" customWidth="1"/>
    <x:col min="2" max="2" width="44" style="29" customWidth="1"/>
    <x:col min="3" max="3" width="26" style="29" customWidth="1"/>
    <x:col min="4" max="4" width="12" style="29" customWidth="1"/>
    <x:col min="5" max="5" width="18" style="29" customWidth="1"/>
    <x:col min="6" max="6" width="20" style="29" customWidth="1"/>
    <x:col min="7" max="7" width="16" style="29" customWidth="1"/>
  </x:cols>
  <x:sheetData>
    <x:row r="1" s="29" customFormat="1" ht="17.350000381469727" customHeight="1">
      <x:c r="A1" s="30" t="inlineStr">
        <x:is>
          <x:t xml:space="preserve">Antífonas de outras passagens bíblicas (não evangélicas)</x:t>
        </x:is>
      </x:c>
    </x:row>
    <x:row r="2" s="29" customFormat="1" ht="15" customHeight="1">
      <x:c r="A2" s="31" t="inlineStr">
        <x:is>
          <x:t xml:space="preserve">Pe. José Weber, SVD (Cantos do Evangelho) · Delphim Rezende Porto (comunhões) · Abadia da Ressurreição (comunhões e oferendas) · referências no formato cap,versículo</x:t>
        </x:is>
      </x:c>
    </x:row>
    <x:row r="4" s="29" customFormat="1" ht="30" customHeight="1">
      <x:c r="A4" s="32" t="inlineStr">
        <x:is>
          <x:t xml:space="preserve">Passagem</x:t>
        </x:is>
      </x:c>
      <x:c r="B4" s="32" t="inlineStr">
        <x:is>
          <x:t xml:space="preserve">Letra</x:t>
        </x:is>
      </x:c>
      <x:c r="C4" s="32" t="inlineStr">
        <x:is>
          <x:t xml:space="preserve">Ocasião / Localização</x:t>
        </x:is>
      </x:c>
      <x:c r="D4" s="32" t="inlineStr">
        <x:is>
          <x:t xml:space="preserve">Estrofes</x:t>
        </x:is>
      </x:c>
      <x:c r="E4" s="32" t="inlineStr">
        <x:is>
          <x:t xml:space="preserve">Coleção</x:t>
        </x:is>
      </x:c>
      <x:c r="F4" s="32" t="inlineStr">
        <x:is>
          <x:t xml:space="preserve">Tipo</x:t>
        </x:is>
      </x:c>
      <x:c r="G4" s="32" t="inlineStr">
        <x:is>
          <x:t xml:space="preserve">Partitura</x:t>
        </x:is>
      </x:c>
    </x:row>
    <x:row r="5" s="29" customFormat="1" ht="23.850000381469727" customHeight="1">
      <x:c r="A5" s="41" t="inlineStr">
        <x:is>
          <x:t xml:space="preserve">1Sm 3,9</x:t>
        </x:is>
      </x:c>
      <x:c r="B5" s="34" t="inlineStr">
        <x:is>
          <x:t xml:space="preserve">Fala, Senhor; o teu servo escuta!</x:t>
        </x:is>
      </x:c>
      <x:c r="C5" s="34" t="n"/>
      <x:c r="D5" s="33" t="n"/>
      <x:c r="E5" s="34" t="inlineStr">
        <x:is>
          <x:t xml:space="preserve">Pe. Weber (volumes) · vol. 10</x:t>
        </x:is>
      </x:c>
      <x:c r="F5" s="34" t="inlineStr">
        <x:is>
          <x:t xml:space="preserve">Canto dos volumes</x:t>
        </x:is>
      </x:c>
      <x:c r="G5" s="35" t="inlineStr">
        <x:is>
          <x:t xml:space="preserve">abrir partitura</x:t>
        </x:is>
      </x:c>
    </x:row>
    <x:row r="6" s="29" customFormat="1" ht="23.850000381469727" customHeight="1">
      <x:c r="A6" s="42" t="inlineStr">
        <x:is>
          <x:t xml:space="preserve">Jt 15,9</x:t>
        </x:is>
      </x:c>
      <x:c r="B6" s="37" t="inlineStr">
        <x:is>
          <x:t xml:space="preserve">Tu és a glória de Jerusalém</x:t>
        </x:is>
      </x:c>
      <x:c r="C6" s="37" t="n"/>
      <x:c r="D6" s="36" t="n"/>
      <x:c r="E6" s="37" t="inlineStr">
        <x:is>
          <x:t xml:space="preserve">Pe. Weber (volumes) · vol. 14</x:t>
        </x:is>
      </x:c>
      <x:c r="F6" s="37" t="inlineStr">
        <x:is>
          <x:t xml:space="preserve">Canto dos volumes</x:t>
        </x:is>
      </x:c>
      <x:c r="G6" s="38" t="inlineStr">
        <x:is>
          <x:t xml:space="preserve">abrir partitura</x:t>
        </x:is>
      </x:c>
    </x:row>
    <x:row r="7" s="29" customFormat="1" ht="23.850000381469727" customHeight="1">
      <x:c r="A7" s="41" t="inlineStr">
        <x:is>
          <x:t xml:space="preserve">Jt 15,9</x:t>
        </x:is>
      </x:c>
      <x:c r="B7" s="34" t="inlineStr">
        <x:is>
          <x:t xml:space="preserve">Tu és a glória de Jerusalém</x:t>
        </x:is>
      </x:c>
      <x:c r="C7" s="34" t="n"/>
      <x:c r="D7" s="33" t="n"/>
      <x:c r="E7" s="34" t="inlineStr">
        <x:is>
          <x:t xml:space="preserve">Pe. Weber (volumes) · vol. 15</x:t>
        </x:is>
      </x:c>
      <x:c r="F7" s="34" t="inlineStr">
        <x:is>
          <x:t xml:space="preserve">Canto dos volumes</x:t>
        </x:is>
      </x:c>
      <x:c r="G7" s="35" t="inlineStr">
        <x:is>
          <x:t xml:space="preserve">abrir partitura</x:t>
        </x:is>
      </x:c>
    </x:row>
    <x:row r="8" s="29" customFormat="1" ht="23.850000381469727" customHeight="1">
      <x:c r="A8" s="42" t="inlineStr">
        <x:is>
          <x:t xml:space="preserve">Sl 1</x:t>
        </x:is>
      </x:c>
      <x:c r="B8" s="37" t="inlineStr">
        <x:is>
          <x:t xml:space="preserve">Os dois caminhos</x:t>
        </x:is>
      </x:c>
      <x:c r="C8" s="37" t="n"/>
      <x:c r="D8" s="36" t="inlineStr">
        <x:is>
          <x:t xml:space="preserve">Sl 1</x:t>
        </x:is>
      </x:c>
      <x:c r="E8" s="37" t="inlineStr">
        <x:is>
          <x:t xml:space="preserve">Pe. Weber (volumes) · vol. 11</x:t>
        </x:is>
      </x:c>
      <x:c r="F8" s="37" t="inlineStr">
        <x:is>
          <x:t xml:space="preserve">Canto dos volumes</x:t>
        </x:is>
      </x:c>
      <x:c r="G8" s="38" t="inlineStr">
        <x:is>
          <x:t xml:space="preserve">abrir partitura</x:t>
        </x:is>
      </x:c>
    </x:row>
    <x:row r="9" s="29" customFormat="1" ht="23.850000381469727" customHeight="1">
      <x:c r="A9" s="41" t="inlineStr">
        <x:is>
          <x:t xml:space="preserve">Sl 1</x:t>
        </x:is>
      </x:c>
      <x:c r="B9" s="34" t="inlineStr">
        <x:is>
          <x:t xml:space="preserve">Feliz o homem que ama o Senhor</x:t>
        </x:is>
      </x:c>
      <x:c r="C9" s="34" t="n"/>
      <x:c r="D9" s="33" t="inlineStr">
        <x:is>
          <x:t xml:space="preserve">Sl 1</x:t>
        </x:is>
      </x:c>
      <x:c r="E9" s="34" t="inlineStr">
        <x:is>
          <x:t xml:space="preserve">Pe. Weber (volumes) · vol. 19</x:t>
        </x:is>
      </x:c>
      <x:c r="F9" s="34" t="inlineStr">
        <x:is>
          <x:t xml:space="preserve">Canto dos volumes</x:t>
        </x:is>
      </x:c>
      <x:c r="G9" s="35" t="inlineStr">
        <x:is>
          <x:t xml:space="preserve">abrir partitura</x:t>
        </x:is>
      </x:c>
    </x:row>
    <x:row r="10" s="29" customFormat="1" ht="23.850000381469727" customHeight="1">
      <x:c r="A10" s="42" t="inlineStr">
        <x:is>
          <x:t xml:space="preserve">Sl 1</x:t>
        </x:is>
      </x:c>
      <x:c r="B10" s="37" t="inlineStr">
        <x:is>
          <x:t xml:space="preserve">Feliz o homem</x:t>
        </x:is>
      </x:c>
      <x:c r="C10" s="37" t="n"/>
      <x:c r="D10" s="36" t="inlineStr">
        <x:is>
          <x:t xml:space="preserve">Sl 1</x:t>
        </x:is>
      </x:c>
      <x:c r="E10" s="37" t="inlineStr">
        <x:is>
          <x:t xml:space="preserve">Pe. Weber (volumes) · vol. 19</x:t>
        </x:is>
      </x:c>
      <x:c r="F10" s="37" t="inlineStr">
        <x:is>
          <x:t xml:space="preserve">Canto dos volumes</x:t>
        </x:is>
      </x:c>
      <x:c r="G10" s="38" t="inlineStr">
        <x:is>
          <x:t xml:space="preserve">abrir partitura</x:t>
        </x:is>
      </x:c>
    </x:row>
    <x:row r="11" s="29" customFormat="1" ht="23.850000381469727" customHeight="1">
      <x:c r="A11" s="41" t="inlineStr">
        <x:is>
          <x:t xml:space="preserve">Sl 1,2-3</x:t>
        </x:is>
      </x:c>
      <x:c r="B11" s="34" t="inlineStr">
        <x:is>
          <x:t xml:space="preserve">Quem medita dia e noite na lei do Senhor</x:t>
        </x:is>
      </x:c>
      <x:c r="C11" s="34" t="inlineStr">
        <x:is>
          <x:t xml:space="preserve">Quarta-feira de Cinzas</x:t>
        </x:is>
      </x:c>
      <x:c r="D11" s="33" t="inlineStr">
        <x:is>
          <x:t xml:space="preserve">Sl 1</x:t>
        </x:is>
      </x:c>
      <x:c r="E11" s="34" t="inlineStr">
        <x:is>
          <x:t xml:space="preserve">Abadia da Ressurreição</x:t>
        </x:is>
      </x:c>
      <x:c r="F11" s="34" t="inlineStr">
        <x:is>
          <x:t xml:space="preserve">Antífona de comunhão</x:t>
        </x:is>
      </x:c>
      <x:c r="G11" s="35" t="inlineStr">
        <x:is>
          <x:t xml:space="preserve">abrir partitura</x:t>
        </x:is>
      </x:c>
    </x:row>
    <x:row r="12" s="29" customFormat="1" ht="23.850000381469727" customHeight="1">
      <x:c r="A12" s="42" t="inlineStr">
        <x:is>
          <x:t xml:space="preserve">Sl 2</x:t>
        </x:is>
      </x:c>
      <x:c r="B12" s="37" t="inlineStr">
        <x:is>
          <x:t xml:space="preserve">Servi ao Senhor, ó reis</x:t>
        </x:is>
      </x:c>
      <x:c r="C12" s="37" t="n"/>
      <x:c r="D12" s="36" t="inlineStr">
        <x:is>
          <x:t xml:space="preserve">Sl 2</x:t>
        </x:is>
      </x:c>
      <x:c r="E12" s="37" t="inlineStr">
        <x:is>
          <x:t xml:space="preserve">Pe. Weber (volumes) · vol. 17</x:t>
        </x:is>
      </x:c>
      <x:c r="F12" s="37" t="inlineStr">
        <x:is>
          <x:t xml:space="preserve">Canto dos volumes</x:t>
        </x:is>
      </x:c>
      <x:c r="G12" s="38" t="inlineStr">
        <x:is>
          <x:t xml:space="preserve">abrir partitura</x:t>
        </x:is>
      </x:c>
    </x:row>
    <x:row r="13" s="29" customFormat="1" ht="23.850000381469727" customHeight="1">
      <x:c r="A13" s="41" t="inlineStr">
        <x:is>
          <x:t xml:space="preserve">Sl 2,1-2.6</x:t>
        </x:is>
      </x:c>
      <x:c r="B13" s="34" t="inlineStr">
        <x:is>
          <x:t xml:space="preserve">Por que os reis de toda a terra se reúnem?!</x:t>
        </x:is>
      </x:c>
      <x:c r="C13" s="34" t="n"/>
      <x:c r="D13" s="33" t="inlineStr">
        <x:is>
          <x:t xml:space="preserve">Sl 2</x:t>
        </x:is>
      </x:c>
      <x:c r="E13" s="34" t="inlineStr">
        <x:is>
          <x:t xml:space="preserve">Pe. Weber (volumes) · vol. 25</x:t>
        </x:is>
      </x:c>
      <x:c r="F13" s="34" t="inlineStr">
        <x:is>
          <x:t xml:space="preserve">Canto dos volumes</x:t>
        </x:is>
      </x:c>
      <x:c r="G13" s="35" t="inlineStr">
        <x:is>
          <x:t xml:space="preserve">abrir partitura</x:t>
        </x:is>
      </x:c>
    </x:row>
    <x:row r="14" s="29" customFormat="1" ht="23.850000381469727" customHeight="1">
      <x:c r="A14" s="42" t="inlineStr">
        <x:is>
          <x:t xml:space="preserve">Sl 9,2-3</x:t>
        </x:is>
      </x:c>
      <x:c r="B14" s="37" t="inlineStr">
        <x:is>
          <x:t xml:space="preserve">Senhor, de coração vos darei graças</x:t>
        </x:is>
      </x:c>
      <x:c r="C14" s="37" t="inlineStr">
        <x:is>
          <x:t xml:space="preserve">7. ABC</x:t>
        </x:is>
      </x:c>
      <x:c r="D14" s="36" t="inlineStr">
        <x:is>
          <x:t xml:space="preserve">Sl 9</x:t>
        </x:is>
      </x:c>
      <x:c r="E14" s="37" t="inlineStr">
        <x:is>
          <x:t xml:space="preserve">Abadia da Ressurreição</x:t>
        </x:is>
      </x:c>
      <x:c r="F14" s="37" t="inlineStr">
        <x:is>
          <x:t xml:space="preserve">Antífona de comunhão</x:t>
        </x:is>
      </x:c>
      <x:c r="G14" s="38" t="inlineStr">
        <x:is>
          <x:t xml:space="preserve">abrir partitura</x:t>
        </x:is>
      </x:c>
    </x:row>
    <x:row r="15" s="29" customFormat="1" ht="23.850000381469727" customHeight="1">
      <x:c r="A15" s="41" t="inlineStr">
        <x:is>
          <x:t xml:space="preserve">Sl 12,6</x:t>
        </x:is>
      </x:c>
      <x:c r="B15" s="34" t="inlineStr">
        <x:is>
          <x:t xml:space="preserve">Meu coração, por vosso auxílio, rejubile</x:t>
        </x:is>
      </x:c>
      <x:c r="C15" s="34" t="inlineStr">
        <x:is>
          <x:t xml:space="preserve">8. ABC</x:t>
        </x:is>
      </x:c>
      <x:c r="D15" s="33" t="inlineStr">
        <x:is>
          <x:t xml:space="preserve">Sl 12</x:t>
        </x:is>
      </x:c>
      <x:c r="E15" s="34" t="inlineStr">
        <x:is>
          <x:t xml:space="preserve">Abadia da Ressurreição</x:t>
        </x:is>
      </x:c>
      <x:c r="F15" s="34" t="inlineStr">
        <x:is>
          <x:t xml:space="preserve">Antífona de comunhão</x:t>
        </x:is>
      </x:c>
      <x:c r="G15" s="35" t="inlineStr">
        <x:is>
          <x:t xml:space="preserve">abrir partitura</x:t>
        </x:is>
      </x:c>
    </x:row>
    <x:row r="16" s="29" customFormat="1" ht="23.850000381469727" customHeight="1">
      <x:c r="A16" s="42" t="inlineStr">
        <x:is>
          <x:t xml:space="preserve">Sl 14</x:t>
        </x:is>
      </x:c>
      <x:c r="B16" s="37" t="inlineStr">
        <x:is>
          <x:t xml:space="preserve">Quem morará em vossa casa e descansará no vosso monte?</x:t>
        </x:is>
      </x:c>
      <x:c r="C16" s="37" t="inlineStr">
        <x:is>
          <x:t xml:space="preserve">Exéquias ou ministérios</x:t>
        </x:is>
      </x:c>
      <x:c r="D16" s="36" t="inlineStr">
        <x:is>
          <x:t xml:space="preserve">Sl 14</x:t>
        </x:is>
      </x:c>
      <x:c r="E16" s="37" t="inlineStr">
        <x:is>
          <x:t xml:space="preserve">Pe. Weber (volumes) · vol. 12</x:t>
        </x:is>
      </x:c>
      <x:c r="F16" s="37" t="inlineStr">
        <x:is>
          <x:t xml:space="preserve">Canto dos volumes</x:t>
        </x:is>
      </x:c>
      <x:c r="G16" s="38" t="inlineStr">
        <x:is>
          <x:t xml:space="preserve">abrir partitura</x:t>
        </x:is>
      </x:c>
    </x:row>
    <x:row r="17" s="29" customFormat="1" ht="23.850000381469727" customHeight="1">
      <x:c r="A17" s="41" t="inlineStr">
        <x:is>
          <x:t xml:space="preserve">Sl 14</x:t>
        </x:is>
      </x:c>
      <x:c r="B17" s="34" t="inlineStr">
        <x:is>
          <x:t xml:space="preserve">Quem, ó Senhor, em tua casa habitará</x:t>
        </x:is>
      </x:c>
      <x:c r="C17" s="34" t="n"/>
      <x:c r="D17" s="33" t="n"/>
      <x:c r="E17" s="34" t="inlineStr">
        <x:is>
          <x:t xml:space="preserve">Pe. Weber (volumes) · vol. 30</x:t>
        </x:is>
      </x:c>
      <x:c r="F17" s="34" t="inlineStr">
        <x:is>
          <x:t xml:space="preserve">Canto dos volumes</x:t>
        </x:is>
      </x:c>
      <x:c r="G17" s="35" t="inlineStr">
        <x:is>
          <x:t xml:space="preserve">abrir partitura</x:t>
        </x:is>
      </x:c>
    </x:row>
    <x:row r="18" s="29" customFormat="1" ht="23.850000381469727" customHeight="1">
      <x:c r="A18" s="41" t="inlineStr">
        <x:is>
          <x:t xml:space="preserve">Sl 14,1</x:t>
        </x:is>
      </x:c>
      <x:c r="B18" s="34" t="inlineStr">
        <x:is>
          <x:t xml:space="preserve">Quem, ó Senhor, em tua casa habitará?</x:t>
        </x:is>
      </x:c>
      <x:c r="C18" s="34" t="n"/>
      <x:c r="D18" s="33" t="n"/>
      <x:c r="E18" s="34" t="inlineStr">
        <x:is>
          <x:t xml:space="preserve">Pe. Weber (volumes) · vol. 26</x:t>
        </x:is>
      </x:c>
      <x:c r="F18" s="34" t="inlineStr">
        <x:is>
          <x:t xml:space="preserve">Canto dos volumes</x:t>
        </x:is>
      </x:c>
      <x:c r="G18" s="35" t="inlineStr">
        <x:is>
          <x:t xml:space="preserve">abrir partitura</x:t>
        </x:is>
      </x:c>
    </x:row>
    <x:row r="19" s="29" customFormat="1" ht="23.850000381469727" customHeight="1">
      <x:c r="A19" s="42" t="inlineStr">
        <x:is>
          <x:t xml:space="preserve">Sl 15,11</x:t>
        </x:is>
      </x:c>
      <x:c r="B19" s="37" t="inlineStr">
        <x:is>
          <x:t xml:space="preserve">Vós me ensinareis, Senhor, o caminho da vida</x:t>
        </x:is>
      </x:c>
      <x:c r="C19" s="37" t="inlineStr">
        <x:is>
          <x:t xml:space="preserve">31. ABC</x:t>
        </x:is>
      </x:c>
      <x:c r="D19" s="36" t="inlineStr">
        <x:is>
          <x:t xml:space="preserve">Sl 15</x:t>
        </x:is>
      </x:c>
      <x:c r="E19" s="37" t="inlineStr">
        <x:is>
          <x:t xml:space="preserve">Abadia da Ressurreição</x:t>
        </x:is>
      </x:c>
      <x:c r="F19" s="37" t="inlineStr">
        <x:is>
          <x:t xml:space="preserve">Antífona de comunhão</x:t>
        </x:is>
      </x:c>
      <x:c r="G19" s="38" t="inlineStr">
        <x:is>
          <x:t xml:space="preserve">abrir partitura</x:t>
        </x:is>
      </x:c>
    </x:row>
    <x:row r="20" s="29" customFormat="1" ht="23.850000381469727" customHeight="1">
      <x:c r="A20" s="41" t="inlineStr">
        <x:is>
          <x:t xml:space="preserve">Sl 16,6</x:t>
        </x:is>
      </x:c>
      <x:c r="B20" s="34" t="inlineStr">
        <x:is>
          <x:t xml:space="preserve">Eu vos chamo, ó meu Deus, porque me ouvis</x:t>
        </x:is>
      </x:c>
      <x:c r="C20" s="34" t="inlineStr">
        <x:is>
          <x:t xml:space="preserve">9. ABC</x:t>
        </x:is>
      </x:c>
      <x:c r="D20" s="33" t="inlineStr">
        <x:is>
          <x:t xml:space="preserve">Sl 16</x:t>
        </x:is>
      </x:c>
      <x:c r="E20" s="34" t="inlineStr">
        <x:is>
          <x:t xml:space="preserve">Abadia da Ressurreição</x:t>
        </x:is>
      </x:c>
      <x:c r="F20" s="34" t="inlineStr">
        <x:is>
          <x:t xml:space="preserve">Antífona de comunhão</x:t>
        </x:is>
      </x:c>
      <x:c r="G20" s="35" t="inlineStr">
        <x:is>
          <x:t xml:space="preserve">abrir partitura</x:t>
        </x:is>
      </x:c>
    </x:row>
    <x:row r="21" s="29" customFormat="1" ht="23.850000381469727" customHeight="1">
      <x:c r="A21" s="42" t="inlineStr">
        <x:is>
          <x:t xml:space="preserve">Sl 17,3</x:t>
        </x:is>
      </x:c>
      <x:c r="B21" s="37" t="inlineStr">
        <x:is>
          <x:t xml:space="preserve">Sois minha rocha, meu refúgio e Salvador</x:t>
        </x:is>
      </x:c>
      <x:c r="C21" s="37" t="inlineStr">
        <x:is>
          <x:t xml:space="preserve">10. ABC</x:t>
        </x:is>
      </x:c>
      <x:c r="D21" s="36" t="inlineStr">
        <x:is>
          <x:t xml:space="preserve">Sl 17</x:t>
        </x:is>
      </x:c>
      <x:c r="E21" s="37" t="inlineStr">
        <x:is>
          <x:t xml:space="preserve">Abadia da Ressurreição</x:t>
        </x:is>
      </x:c>
      <x:c r="F21" s="37" t="inlineStr">
        <x:is>
          <x:t xml:space="preserve">Antífona de comunhão</x:t>
        </x:is>
      </x:c>
      <x:c r="G21" s="38" t="inlineStr">
        <x:is>
          <x:t xml:space="preserve">abrir partitura</x:t>
        </x:is>
      </x:c>
    </x:row>
    <x:row r="22" s="29" customFormat="1" ht="23.850000381469727" customHeight="1">
      <x:c r="A22" s="41" t="inlineStr">
        <x:is>
          <x:t xml:space="preserve">Sl 17,48-49</x:t>
        </x:is>
      </x:c>
      <x:c r="B22" s="34" t="inlineStr">
        <x:is>
          <x:t xml:space="preserve">5ª Semana da Quaresma (Antífona de entrada) – 4ª feira</x:t>
        </x:is>
      </x:c>
      <x:c r="C22" s="34" t="inlineStr">
        <x:is>
          <x:t xml:space="preserve">5ª Semana da Quaresma – Entrada</x:t>
        </x:is>
      </x:c>
      <x:c r="D22" s="33" t="n"/>
      <x:c r="E22" s="34" t="inlineStr">
        <x:is>
          <x:t xml:space="preserve">Pe. Weber (volumes) · vol. 24</x:t>
        </x:is>
      </x:c>
      <x:c r="F22" s="34" t="inlineStr">
        <x:is>
          <x:t xml:space="preserve">Canto dos volumes</x:t>
        </x:is>
      </x:c>
      <x:c r="G22" s="35" t="inlineStr">
        <x:is>
          <x:t xml:space="preserve">abrir partitura</x:t>
        </x:is>
      </x:c>
    </x:row>
    <x:row r="23" s="29" customFormat="1" ht="23.850000381469727" customHeight="1">
      <x:c r="A23" s="42" t="inlineStr">
        <x:is>
          <x:t xml:space="preserve">Sl 18B</x:t>
        </x:is>
      </x:c>
      <x:c r="B23" s="37" t="inlineStr">
        <x:is>
          <x:t xml:space="preserve">Vossa Palavra, Senhor, é uma luz</x:t>
        </x:is>
      </x:c>
      <x:c r="C23" s="37" t="n"/>
      <x:c r="D23" s="36" t="inlineStr">
        <x:is>
          <x:t xml:space="preserve">Sl 18B</x:t>
        </x:is>
      </x:c>
      <x:c r="E23" s="37" t="inlineStr">
        <x:is>
          <x:t xml:space="preserve">Pe. Weber (volumes) · vol. 7</x:t>
        </x:is>
      </x:c>
      <x:c r="F23" s="37" t="inlineStr">
        <x:is>
          <x:t xml:space="preserve">Canto dos volumes</x:t>
        </x:is>
      </x:c>
      <x:c r="G23" s="38" t="inlineStr">
        <x:is>
          <x:t xml:space="preserve">abrir partitura</x:t>
        </x:is>
      </x:c>
    </x:row>
    <x:row r="24" s="29" customFormat="1" ht="23.850000381469727" customHeight="1">
      <x:c r="A24" s="41" t="inlineStr">
        <x:is>
          <x:t xml:space="preserve">Sl 18</x:t>
        </x:is>
      </x:c>
      <x:c r="B24" s="34" t="inlineStr">
        <x:is>
          <x:t xml:space="preserve">Chegou a hora da alegria</x:t>
        </x:is>
      </x:c>
      <x:c r="C24" s="34" t="inlineStr">
        <x:is>
          <x:t xml:space="preserve">Antes da proclamação da Palavra</x:t>
        </x:is>
      </x:c>
      <x:c r="D24" s="33" t="inlineStr">
        <x:is>
          <x:t xml:space="preserve">Sl 18</x:t>
        </x:is>
      </x:c>
      <x:c r="E24" s="34" t="inlineStr">
        <x:is>
          <x:t xml:space="preserve">Pe. Weber (volumes) · vol. 31</x:t>
        </x:is>
      </x:c>
      <x:c r="F24" s="34" t="inlineStr">
        <x:is>
          <x:t xml:space="preserve">Canto dos volumes</x:t>
        </x:is>
      </x:c>
      <x:c r="G24" s="35" t="inlineStr">
        <x:is>
          <x:t xml:space="preserve">abrir partitura</x:t>
        </x:is>
      </x:c>
    </x:row>
    <x:row r="25" s="29" customFormat="1" ht="23.850000381469727" customHeight="1">
      <x:c r="A25" s="42" t="inlineStr">
        <x:is>
          <x:t xml:space="preserve">Sl 19,6</x:t>
        </x:is>
      </x:c>
      <x:c r="B25" s="37" t="inlineStr">
        <x:is>
          <x:t xml:space="preserve">Com a vossa vitória, então, exultaremos</x:t>
        </x:is>
      </x:c>
      <x:c r="C25" s="37" t="inlineStr">
        <x:is>
          <x:t xml:space="preserve">30. ABC</x:t>
        </x:is>
      </x:c>
      <x:c r="D25" s="36" t="inlineStr">
        <x:is>
          <x:t xml:space="preserve">Sl 19</x:t>
        </x:is>
      </x:c>
      <x:c r="E25" s="37" t="inlineStr">
        <x:is>
          <x:t xml:space="preserve">Abadia da Ressurreição</x:t>
        </x:is>
      </x:c>
      <x:c r="F25" s="37" t="inlineStr">
        <x:is>
          <x:t xml:space="preserve">Antífona de comunhão</x:t>
        </x:is>
      </x:c>
      <x:c r="G25" s="38" t="inlineStr">
        <x:is>
          <x:t xml:space="preserve">abrir partitura</x:t>
        </x:is>
      </x:c>
    </x:row>
    <x:row r="26" s="29" customFormat="1" ht="23.850000381469727" customHeight="1">
      <x:c r="A26" s="41" t="inlineStr">
        <x:is>
          <x:t xml:space="preserve">Sl 22</x:t>
        </x:is>
      </x:c>
      <x:c r="B26" s="34" t="inlineStr">
        <x:is>
          <x:t xml:space="preserve">Pelos prados e campinas</x:t>
        </x:is>
      </x:c>
      <x:c r="C26" s="34" t="n"/>
      <x:c r="D26" s="33" t="inlineStr">
        <x:is>
          <x:t xml:space="preserve">Sl 22</x:t>
        </x:is>
      </x:c>
      <x:c r="E26" s="34" t="inlineStr">
        <x:is>
          <x:t xml:space="preserve">Pe. Weber (volumes) · vol. 19</x:t>
        </x:is>
      </x:c>
      <x:c r="F26" s="34" t="inlineStr">
        <x:is>
          <x:t xml:space="preserve">Canto dos volumes</x:t>
        </x:is>
      </x:c>
      <x:c r="G26" s="35" t="inlineStr">
        <x:is>
          <x:t xml:space="preserve">abrir partitura</x:t>
        </x:is>
      </x:c>
    </x:row>
    <x:row r="27" s="29" customFormat="1" ht="23.850000381469727" customHeight="1">
      <x:c r="A27" s="42" t="inlineStr">
        <x:is>
          <x:t xml:space="preserve">Sl 22</x:t>
        </x:is>
      </x:c>
      <x:c r="B27" s="37" t="inlineStr">
        <x:is>
          <x:t xml:space="preserve">Vós sois meu Pastor, ó Senhor</x:t>
        </x:is>
      </x:c>
      <x:c r="C27" s="37" t="n"/>
      <x:c r="D27" s="36" t="n"/>
      <x:c r="E27" s="37" t="inlineStr">
        <x:is>
          <x:t xml:space="preserve">Pe. Weber (volumes) · vol. 27</x:t>
        </x:is>
      </x:c>
      <x:c r="F27" s="37" t="inlineStr">
        <x:is>
          <x:t xml:space="preserve">Canto dos volumes</x:t>
        </x:is>
      </x:c>
      <x:c r="G27" s="38" t="inlineStr">
        <x:is>
          <x:t xml:space="preserve">abrir partitura</x:t>
        </x:is>
      </x:c>
    </x:row>
    <x:row r="28" s="29" customFormat="1" ht="23.850000381469727" customHeight="1">
      <x:c r="A28" s="41" t="inlineStr">
        <x:is>
          <x:t xml:space="preserve">Sl 22,1-2</x:t>
        </x:is>
      </x:c>
      <x:c r="B28" s="34" t="inlineStr">
        <x:is>
          <x:t xml:space="preserve">O Senhor é o Pastor que me conduz</x:t>
        </x:is>
      </x:c>
      <x:c r="C28" s="34" t="inlineStr">
        <x:is>
          <x:t xml:space="preserve">32. ABC</x:t>
        </x:is>
      </x:c>
      <x:c r="D28" s="33" t="inlineStr">
        <x:is>
          <x:t xml:space="preserve">Sl 22</x:t>
        </x:is>
      </x:c>
      <x:c r="E28" s="34" t="inlineStr">
        <x:is>
          <x:t xml:space="preserve">Abadia da Ressurreição</x:t>
        </x:is>
      </x:c>
      <x:c r="F28" s="34" t="inlineStr">
        <x:is>
          <x:t xml:space="preserve">Antífona de comunhão</x:t>
        </x:is>
      </x:c>
      <x:c r="G28" s="35" t="inlineStr">
        <x:is>
          <x:t xml:space="preserve">abrir partitura</x:t>
        </x:is>
      </x:c>
    </x:row>
    <x:row r="29" s="29" customFormat="1" ht="23.850000381469727" customHeight="1">
      <x:c r="A29" s="42" t="inlineStr">
        <x:is>
          <x:t xml:space="preserve">Sl 22,5</x:t>
        </x:is>
      </x:c>
      <x:c r="B29" s="37" t="inlineStr">
        <x:is>
          <x:t xml:space="preserve">Preparais à minha frente uma mesa</x:t>
        </x:is>
      </x:c>
      <x:c r="C29" s="37" t="inlineStr">
        <x:is>
          <x:t xml:space="preserve">2. ABC</x:t>
        </x:is>
      </x:c>
      <x:c r="D29" s="36" t="inlineStr">
        <x:is>
          <x:t xml:space="preserve">Sl 22</x:t>
        </x:is>
      </x:c>
      <x:c r="E29" s="37" t="inlineStr">
        <x:is>
          <x:t xml:space="preserve">Abadia da Ressurreição</x:t>
        </x:is>
      </x:c>
      <x:c r="F29" s="37" t="inlineStr">
        <x:is>
          <x:t xml:space="preserve">Antífona de comunhão</x:t>
        </x:is>
      </x:c>
      <x:c r="G29" s="38" t="inlineStr">
        <x:is>
          <x:t xml:space="preserve">abrir partitura</x:t>
        </x:is>
      </x:c>
    </x:row>
    <x:row r="30" s="29" customFormat="1" ht="23.850000381469727" customHeight="1">
      <x:c r="A30" s="41" t="inlineStr">
        <x:is>
          <x:t xml:space="preserve">Sl 23</x:t>
        </x:is>
      </x:c>
      <x:c r="B30" s="34" t="inlineStr">
        <x:is>
          <x:t xml:space="preserve">Dai-me mãos puras</x:t>
        </x:is>
      </x:c>
      <x:c r="C30" s="34" t="inlineStr">
        <x:is>
          <x:t xml:space="preserve">Entrada para domingos do T.C.</x:t>
        </x:is>
      </x:c>
      <x:c r="D30" s="33" t="inlineStr">
        <x:is>
          <x:t xml:space="preserve">Sl 23</x:t>
        </x:is>
      </x:c>
      <x:c r="E30" s="34" t="inlineStr">
        <x:is>
          <x:t xml:space="preserve">Pe. Weber (volumes) · vol. 5</x:t>
        </x:is>
      </x:c>
      <x:c r="F30" s="34" t="inlineStr">
        <x:is>
          <x:t xml:space="preserve">Canto dos volumes</x:t>
        </x:is>
      </x:c>
      <x:c r="G30" s="35" t="inlineStr">
        <x:is>
          <x:t xml:space="preserve">abrir partitura</x:t>
        </x:is>
      </x:c>
    </x:row>
    <x:row r="31" s="29" customFormat="1" ht="23.850000381469727" customHeight="1">
      <x:c r="A31" s="42" t="inlineStr">
        <x:is>
          <x:t xml:space="preserve">Sl 23</x:t>
        </x:is>
      </x:c>
      <x:c r="B31" s="37" t="inlineStr">
        <x:is>
          <x:t xml:space="preserve">Abri-vos, portas eternas!</x:t>
        </x:is>
      </x:c>
      <x:c r="C31" s="37" t="inlineStr">
        <x:is>
          <x:t xml:space="preserve">Advento</x:t>
        </x:is>
      </x:c>
      <x:c r="D31" s="36" t="inlineStr">
        <x:is>
          <x:t xml:space="preserve">Sl 23</x:t>
        </x:is>
      </x:c>
      <x:c r="E31" s="37" t="inlineStr">
        <x:is>
          <x:t xml:space="preserve">Pe. Weber (volumes) · vol. 7</x:t>
        </x:is>
      </x:c>
      <x:c r="F31" s="37" t="inlineStr">
        <x:is>
          <x:t xml:space="preserve">Canto dos volumes</x:t>
        </x:is>
      </x:c>
      <x:c r="G31" s="38" t="inlineStr">
        <x:is>
          <x:t xml:space="preserve">abrir partitura</x:t>
        </x:is>
      </x:c>
    </x:row>
    <x:row r="32" s="29" customFormat="1" ht="23.850000381469727" customHeight="1">
      <x:c r="A32" s="41" t="inlineStr">
        <x:is>
          <x:t xml:space="preserve">Sl 23</x:t>
        </x:is>
      </x:c>
      <x:c r="B32" s="34" t="inlineStr">
        <x:is>
          <x:t xml:space="preserve">Vem vindo o Senhor</x:t>
        </x:is>
      </x:c>
      <x:c r="C32" s="34" t="inlineStr">
        <x:is>
          <x:t xml:space="preserve">Advento</x:t>
        </x:is>
      </x:c>
      <x:c r="D32" s="33" t="inlineStr">
        <x:is>
          <x:t xml:space="preserve">Sl 23</x:t>
        </x:is>
      </x:c>
      <x:c r="E32" s="34" t="inlineStr">
        <x:is>
          <x:t xml:space="preserve">Pe. Weber (volumes) · vol. 12</x:t>
        </x:is>
      </x:c>
      <x:c r="F32" s="34" t="inlineStr">
        <x:is>
          <x:t xml:space="preserve">Canto dos volumes</x:t>
        </x:is>
      </x:c>
      <x:c r="G32" s="35" t="inlineStr">
        <x:is>
          <x:t xml:space="preserve">abrir partitura</x:t>
        </x:is>
      </x:c>
    </x:row>
    <x:row r="33" s="29" customFormat="1" ht="23.850000381469727" customHeight="1">
      <x:c r="A33" s="42" t="inlineStr">
        <x:is>
          <x:t xml:space="preserve">Sl 23</x:t>
        </x:is>
      </x:c>
      <x:c r="B33" s="37" t="inlineStr">
        <x:is>
          <x:t xml:space="preserve">Abre as portas, deixa entrar</x:t>
        </x:is>
      </x:c>
      <x:c r="C33" s="37" t="inlineStr">
        <x:is>
          <x:t xml:space="preserve">Advento e Novena</x:t>
        </x:is>
      </x:c>
      <x:c r="D33" s="36" t="inlineStr">
        <x:is>
          <x:t xml:space="preserve">Sl 23</x:t>
        </x:is>
      </x:c>
      <x:c r="E33" s="37" t="inlineStr">
        <x:is>
          <x:t xml:space="preserve">Pe. Weber (volumes) · vol. 12</x:t>
        </x:is>
      </x:c>
      <x:c r="F33" s="37" t="inlineStr">
        <x:is>
          <x:t xml:space="preserve">Canto dos volumes</x:t>
        </x:is>
      </x:c>
      <x:c r="G33" s="38" t="inlineStr">
        <x:is>
          <x:t xml:space="preserve">abrir partitura</x:t>
        </x:is>
      </x:c>
    </x:row>
    <x:row r="34" s="29" customFormat="1" ht="23.850000381469727" customHeight="1">
      <x:c r="A34" s="41" t="inlineStr">
        <x:is>
          <x:t xml:space="preserve">Sl 23</x:t>
        </x:is>
      </x:c>
      <x:c r="B34" s="34" t="inlineStr">
        <x:is>
          <x:t xml:space="preserve">Vem vindo o Senhor...</x:t>
        </x:is>
      </x:c>
      <x:c r="C34" s="34" t="inlineStr">
        <x:is>
          <x:t xml:space="preserve">Advento</x:t>
        </x:is>
      </x:c>
      <x:c r="D34" s="33" t="inlineStr">
        <x:is>
          <x:t xml:space="preserve">Sl 23</x:t>
        </x:is>
      </x:c>
      <x:c r="E34" s="34" t="inlineStr">
        <x:is>
          <x:t xml:space="preserve">Pe. Weber (volumes) · vol. 13</x:t>
        </x:is>
      </x:c>
      <x:c r="F34" s="34" t="inlineStr">
        <x:is>
          <x:t xml:space="preserve">Canto dos volumes</x:t>
        </x:is>
      </x:c>
      <x:c r="G34" s="35" t="inlineStr">
        <x:is>
          <x:t xml:space="preserve">abrir partitura</x:t>
        </x:is>
      </x:c>
    </x:row>
    <x:row r="35" s="29" customFormat="1" ht="23.850000381469727" customHeight="1">
      <x:c r="A35" s="42" t="inlineStr">
        <x:is>
          <x:t xml:space="preserve">Sl 23</x:t>
        </x:is>
      </x:c>
      <x:c r="B35" s="37" t="inlineStr">
        <x:is>
          <x:t xml:space="preserve">Abre as portas...</x:t>
        </x:is>
      </x:c>
      <x:c r="C35" s="37" t="inlineStr">
        <x:is>
          <x:t xml:space="preserve">Advento</x:t>
        </x:is>
      </x:c>
      <x:c r="D35" s="36" t="inlineStr">
        <x:is>
          <x:t xml:space="preserve">Sl 23</x:t>
        </x:is>
      </x:c>
      <x:c r="E35" s="37" t="inlineStr">
        <x:is>
          <x:t xml:space="preserve">Pe. Weber (volumes) · vol. 13</x:t>
        </x:is>
      </x:c>
      <x:c r="F35" s="37" t="inlineStr">
        <x:is>
          <x:t xml:space="preserve">Canto dos volumes</x:t>
        </x:is>
      </x:c>
      <x:c r="G35" s="38" t="inlineStr">
        <x:is>
          <x:t xml:space="preserve">abrir partitura</x:t>
        </x:is>
      </x:c>
    </x:row>
    <x:row r="36" s="29" customFormat="1" ht="23.850000381469727" customHeight="1">
      <x:c r="A36" s="41" t="inlineStr">
        <x:is>
          <x:t xml:space="preserve">Sl 23</x:t>
        </x:is>
      </x:c>
      <x:c r="B36" s="34" t="inlineStr">
        <x:is>
          <x:t xml:space="preserve">Abre as portas, deixa entrar</x:t>
        </x:is>
      </x:c>
      <x:c r="C36" s="34" t="inlineStr">
        <x:is>
          <x:t xml:space="preserve">Advento</x:t>
        </x:is>
      </x:c>
      <x:c r="D36" s="33" t="inlineStr">
        <x:is>
          <x:t xml:space="preserve">Sl 23</x:t>
        </x:is>
      </x:c>
      <x:c r="E36" s="34" t="inlineStr">
        <x:is>
          <x:t xml:space="preserve">Pe. Weber (volumes) · vol. 30</x:t>
        </x:is>
      </x:c>
      <x:c r="F36" s="34" t="inlineStr">
        <x:is>
          <x:t xml:space="preserve">Canto dos volumes</x:t>
        </x:is>
      </x:c>
      <x:c r="G36" s="35" t="inlineStr">
        <x:is>
          <x:t xml:space="preserve">abrir partitura</x:t>
        </x:is>
      </x:c>
    </x:row>
    <x:row r="37" s="29" customFormat="1" ht="23.850000381469727" customHeight="1">
      <x:c r="A37" s="42" t="inlineStr">
        <x:is>
          <x:t xml:space="preserve">Sl 23,3-4</x:t>
        </x:is>
      </x:c>
      <x:c r="B37" s="37" t="inlineStr">
        <x:is>
          <x:t xml:space="preserve">Senhor, quem entrará no santuário?</x:t>
        </x:is>
      </x:c>
      <x:c r="C37" s="37" t="inlineStr">
        <x:is>
          <x:t xml:space="preserve">Penitencial</x:t>
        </x:is>
      </x:c>
      <x:c r="D37" s="36" t="n"/>
      <x:c r="E37" s="37" t="inlineStr">
        <x:is>
          <x:t xml:space="preserve">Pe. Weber (volumes) · vol. 16</x:t>
        </x:is>
      </x:c>
      <x:c r="F37" s="37" t="inlineStr">
        <x:is>
          <x:t xml:space="preserve">Canto dos volumes</x:t>
        </x:is>
      </x:c>
      <x:c r="G37" s="38" t="inlineStr">
        <x:is>
          <x:t xml:space="preserve">abrir partitura</x:t>
        </x:is>
      </x:c>
    </x:row>
    <x:row r="38" s="29" customFormat="1" ht="23.850000381469727" customHeight="1">
      <x:c r="A38" s="41" t="inlineStr">
        <x:is>
          <x:t xml:space="preserve">Sl 23,8-10</x:t>
        </x:is>
      </x:c>
      <x:c r="B38" s="34" t="inlineStr">
        <x:is>
          <x:t xml:space="preserve">Céus, alegrai-vos</x:t>
        </x:is>
      </x:c>
      <x:c r="C38" s="34" t="inlineStr">
        <x:is>
          <x:t xml:space="preserve">Páscoa e Tempo Pascal</x:t>
        </x:is>
      </x:c>
      <x:c r="D38" s="33" t="n"/>
      <x:c r="E38" s="34" t="inlineStr">
        <x:is>
          <x:t xml:space="preserve">Pe. Weber (volumes) · vol. 16</x:t>
        </x:is>
      </x:c>
      <x:c r="F38" s="34" t="inlineStr">
        <x:is>
          <x:t xml:space="preserve">Canto dos volumes</x:t>
        </x:is>
      </x:c>
      <x:c r="G38" s="35" t="inlineStr">
        <x:is>
          <x:t xml:space="preserve">abrir partitura</x:t>
        </x:is>
      </x:c>
    </x:row>
    <x:row r="39" s="29" customFormat="1" ht="23.850000381469727" customHeight="1">
      <x:c r="A39" s="42" t="inlineStr">
        <x:is>
          <x:t xml:space="preserve">Sl 24</x:t>
        </x:is>
      </x:c>
      <x:c r="B39" s="37" t="inlineStr">
        <x:is>
          <x:t xml:space="preserve">Senhor, meu Deus</x:t>
        </x:is>
      </x:c>
      <x:c r="C39" s="37" t="inlineStr">
        <x:is>
          <x:t xml:space="preserve">1º D. Advento - A, B e C | Entrada</x:t>
        </x:is>
      </x:c>
      <x:c r="D39" s="36" t="inlineStr">
        <x:is>
          <x:t xml:space="preserve">Sl 24</x:t>
        </x:is>
      </x:c>
      <x:c r="E39" s="37" t="inlineStr">
        <x:is>
          <x:t xml:space="preserve">Pe. Weber (volumes) · vol. 16</x:t>
        </x:is>
      </x:c>
      <x:c r="F39" s="37" t="inlineStr">
        <x:is>
          <x:t xml:space="preserve">Canto dos volumes</x:t>
        </x:is>
      </x:c>
      <x:c r="G39" s="38" t="inlineStr">
        <x:is>
          <x:t xml:space="preserve">abrir partitura</x:t>
        </x:is>
      </x:c>
    </x:row>
    <x:row r="40" s="29" customFormat="1" ht="23.850000381469727" customHeight="1">
      <x:c r="A40" s="41" t="inlineStr">
        <x:is>
          <x:t xml:space="preserve">Sl 26</x:t>
        </x:is>
      </x:c>
      <x:c r="B40" s="34" t="inlineStr">
        <x:is>
          <x:t xml:space="preserve">O Senhor é minha luz e salvação</x:t>
        </x:is>
      </x:c>
      <x:c r="C40" s="34" t="n"/>
      <x:c r="D40" s="33" t="inlineStr">
        <x:is>
          <x:t xml:space="preserve">Sl 26</x:t>
        </x:is>
      </x:c>
      <x:c r="E40" s="34" t="inlineStr">
        <x:is>
          <x:t xml:space="preserve">Pe. Weber (volumes) · vol. 11</x:t>
        </x:is>
      </x:c>
      <x:c r="F40" s="34" t="inlineStr">
        <x:is>
          <x:t xml:space="preserve">Canto dos volumes</x:t>
        </x:is>
      </x:c>
      <x:c r="G40" s="35" t="inlineStr">
        <x:is>
          <x:t xml:space="preserve">abrir partitura</x:t>
        </x:is>
      </x:c>
    </x:row>
    <x:row r="41" s="29" customFormat="1" ht="23.850000381469727" customHeight="1">
      <x:c r="A41" s="42" t="inlineStr">
        <x:is>
          <x:t xml:space="preserve">Sl 26</x:t>
        </x:is>
      </x:c>
      <x:c r="B41" s="37" t="inlineStr">
        <x:is>
          <x:t xml:space="preserve">Sigamos sua luz!</x:t>
        </x:is>
      </x:c>
      <x:c r="C41" s="37" t="inlineStr">
        <x:is>
          <x:t xml:space="preserve">Advento</x:t>
        </x:is>
      </x:c>
      <x:c r="D41" s="36" t="inlineStr">
        <x:is>
          <x:t xml:space="preserve">Sl 26</x:t>
        </x:is>
      </x:c>
      <x:c r="E41" s="37" t="inlineStr">
        <x:is>
          <x:t xml:space="preserve">Pe. Weber (volumes) · vol. 12</x:t>
        </x:is>
      </x:c>
      <x:c r="F41" s="37" t="inlineStr">
        <x:is>
          <x:t xml:space="preserve">Canto dos volumes</x:t>
        </x:is>
      </x:c>
      <x:c r="G41" s="38" t="inlineStr">
        <x:is>
          <x:t xml:space="preserve">abrir partitura</x:t>
        </x:is>
      </x:c>
    </x:row>
    <x:row r="42" s="29" customFormat="1" ht="23.850000381469727" customHeight="1">
      <x:c r="A42" s="41" t="inlineStr">
        <x:is>
          <x:t xml:space="preserve">Sl 26</x:t>
        </x:is>
      </x:c>
      <x:c r="B42" s="34" t="inlineStr">
        <x:is>
          <x:t xml:space="preserve">O Senhor há de chegar...</x:t>
        </x:is>
      </x:c>
      <x:c r="C42" s="34" t="inlineStr">
        <x:is>
          <x:t xml:space="preserve">Advento</x:t>
        </x:is>
      </x:c>
      <x:c r="D42" s="33" t="inlineStr">
        <x:is>
          <x:t xml:space="preserve">Sl 26</x:t>
        </x:is>
      </x:c>
      <x:c r="E42" s="34" t="inlineStr">
        <x:is>
          <x:t xml:space="preserve">Pe. Weber (volumes) · vol. 13</x:t>
        </x:is>
      </x:c>
      <x:c r="F42" s="34" t="inlineStr">
        <x:is>
          <x:t xml:space="preserve">Canto dos volumes</x:t>
        </x:is>
      </x:c>
      <x:c r="G42" s="35" t="inlineStr">
        <x:is>
          <x:t xml:space="preserve">abrir partitura</x:t>
        </x:is>
      </x:c>
    </x:row>
    <x:row r="43" s="29" customFormat="1" ht="23.850000381469727" customHeight="1">
      <x:c r="A43" s="42" t="inlineStr">
        <x:is>
          <x:t xml:space="preserve">Sl 26,4</x:t>
        </x:is>
      </x:c>
      <x:c r="B43" s="37" t="inlineStr">
        <x:is>
          <x:t xml:space="preserve">Uma só coisa peço ao Senhor</x:t>
        </x:is>
      </x:c>
      <x:c r="C43" s="37" t="inlineStr">
        <x:is>
          <x:t xml:space="preserve">11. ABC</x:t>
        </x:is>
      </x:c>
      <x:c r="D43" s="36" t="inlineStr">
        <x:is>
          <x:t xml:space="preserve">Sl 26</x:t>
        </x:is>
      </x:c>
      <x:c r="E43" s="37" t="inlineStr">
        <x:is>
          <x:t xml:space="preserve">Abadia da Ressurreição</x:t>
        </x:is>
      </x:c>
      <x:c r="F43" s="37" t="inlineStr">
        <x:is>
          <x:t xml:space="preserve">Antífona de comunhão</x:t>
        </x:is>
      </x:c>
      <x:c r="G43" s="38" t="inlineStr">
        <x:is>
          <x:t xml:space="preserve">abrir partitura</x:t>
        </x:is>
      </x:c>
    </x:row>
    <x:row r="44" s="29" customFormat="1" ht="23.850000381469727" customHeight="1">
      <x:c r="A44" s="41" t="inlineStr">
        <x:is>
          <x:t xml:space="preserve">Sl 26,12</x:t>
        </x:is>
      </x:c>
      <x:c r="B44" s="34" t="inlineStr">
        <x:is>
          <x:t xml:space="preserve">Por causa do inimigo, protegei-me</x:t>
        </x:is>
      </x:c>
      <x:c r="C44" s="34" t="inlineStr">
        <x:is>
          <x:t xml:space="preserve">3ª feira da Semana Santa | Entrada</x:t>
        </x:is>
      </x:c>
      <x:c r="D44" s="33" t="inlineStr">
        <x:is>
          <x:t xml:space="preserve">Sl 26</x:t>
        </x:is>
      </x:c>
      <x:c r="E44" s="34" t="inlineStr">
        <x:is>
          <x:t xml:space="preserve">Pe. Weber (volumes) · vol. 20</x:t>
        </x:is>
      </x:c>
      <x:c r="F44" s="34" t="inlineStr">
        <x:is>
          <x:t xml:space="preserve">Canto dos volumes</x:t>
        </x:is>
      </x:c>
      <x:c r="G44" s="35" t="inlineStr">
        <x:is>
          <x:t xml:space="preserve">abrir partitura</x:t>
        </x:is>
      </x:c>
    </x:row>
    <x:row r="45" s="29" customFormat="1" ht="23.850000381469727" customHeight="1">
      <x:c r="A45" s="42" t="inlineStr">
        <x:is>
          <x:t xml:space="preserve">Sl 26,14</x:t>
        </x:is>
      </x:c>
      <x:c r="B45" s="37" t="inlineStr">
        <x:is>
          <x:t xml:space="preserve">5ª Semana da Quaresma (Antífona de entrada) – 3ª feira</x:t>
        </x:is>
      </x:c>
      <x:c r="C45" s="37" t="inlineStr">
        <x:is>
          <x:t xml:space="preserve">5ª Semana da Quaresma – Entrada</x:t>
        </x:is>
      </x:c>
      <x:c r="D45" s="36" t="n"/>
      <x:c r="E45" s="37" t="inlineStr">
        <x:is>
          <x:t xml:space="preserve">Pe. Weber (volumes) · vol. 24</x:t>
        </x:is>
      </x:c>
      <x:c r="F45" s="37" t="inlineStr">
        <x:is>
          <x:t xml:space="preserve">Canto dos volumes</x:t>
        </x:is>
      </x:c>
      <x:c r="G45" s="38" t="inlineStr">
        <x:is>
          <x:t xml:space="preserve">abrir partitura</x:t>
        </x:is>
      </x:c>
    </x:row>
    <x:row r="46" s="29" customFormat="1" ht="23.850000381469727" customHeight="1">
      <x:c r="A46" s="41" t="inlineStr">
        <x:is>
          <x:t xml:space="preserve">Sl 28,10-11</x:t>
        </x:is>
      </x:c>
      <x:c r="B46" s="34" t="inlineStr">
        <x:is>
          <x:t xml:space="preserve">O Senhor em seu trono reina para sempre</x:t>
        </x:is>
      </x:c>
      <x:c r="C46" s="34" t="inlineStr">
        <x:is>
          <x:t xml:space="preserve">34. ABC</x:t>
        </x:is>
      </x:c>
      <x:c r="D46" s="33" t="inlineStr">
        <x:is>
          <x:t xml:space="preserve">Sl 28</x:t>
        </x:is>
      </x:c>
      <x:c r="E46" s="34" t="inlineStr">
        <x:is>
          <x:t xml:space="preserve">Abadia da Ressurreição</x:t>
        </x:is>
      </x:c>
      <x:c r="F46" s="34" t="inlineStr">
        <x:is>
          <x:t xml:space="preserve">Antífona de comunhão</x:t>
        </x:is>
      </x:c>
      <x:c r="G46" s="35" t="inlineStr">
        <x:is>
          <x:t xml:space="preserve">abrir partitura</x:t>
        </x:is>
      </x:c>
    </x:row>
    <x:row r="47" s="29" customFormat="1" ht="23.850000381469727" customHeight="1">
      <x:c r="A47" s="42" t="inlineStr">
        <x:is>
          <x:t xml:space="preserve">Sl 30</x:t>
        </x:is>
      </x:c>
      <x:c r="B47" s="37" t="inlineStr">
        <x:is>
          <x:t xml:space="preserve">Eu me entrego, Senhor, em tuas mãos</x:t>
        </x:is>
      </x:c>
      <x:c r="C47" s="37" t="inlineStr">
        <x:is>
          <x:t xml:space="preserve">Confiança e Paixão</x:t>
        </x:is>
      </x:c>
      <x:c r="D47" s="36" t="inlineStr">
        <x:is>
          <x:t xml:space="preserve">Sl 30</x:t>
        </x:is>
      </x:c>
      <x:c r="E47" s="37" t="inlineStr">
        <x:is>
          <x:t xml:space="preserve">Pe. Weber (volumes) · vol. 15</x:t>
        </x:is>
      </x:c>
      <x:c r="F47" s="37" t="inlineStr">
        <x:is>
          <x:t xml:space="preserve">Canto dos volumes</x:t>
        </x:is>
      </x:c>
      <x:c r="G47" s="38" t="inlineStr">
        <x:is>
          <x:t xml:space="preserve">abrir partitura</x:t>
        </x:is>
      </x:c>
    </x:row>
    <x:row r="48" s="29" customFormat="1" ht="23.850000381469727" customHeight="1">
      <x:c r="A48" s="41" t="inlineStr">
        <x:is>
          <x:t xml:space="preserve">Sl 30,17</x:t>
        </x:is>
      </x:c>
      <x:c r="B48" s="34" t="inlineStr">
        <x:is>
          <x:t xml:space="preserve">Mostrai serena a vossa face</x:t>
        </x:is>
      </x:c>
      <x:c r="C48" s="34" t="inlineStr">
        <x:is>
          <x:t xml:space="preserve">4. ABC</x:t>
        </x:is>
      </x:c>
      <x:c r="D48" s="33" t="inlineStr">
        <x:is>
          <x:t xml:space="preserve">Sl 30</x:t>
        </x:is>
      </x:c>
      <x:c r="E48" s="34" t="inlineStr">
        <x:is>
          <x:t xml:space="preserve">Abadia da Ressurreição</x:t>
        </x:is>
      </x:c>
      <x:c r="F48" s="34" t="inlineStr">
        <x:is>
          <x:t xml:space="preserve">Antífona de comunhão</x:t>
        </x:is>
      </x:c>
      <x:c r="G48" s="35" t="inlineStr">
        <x:is>
          <x:t xml:space="preserve">abrir partitura</x:t>
        </x:is>
      </x:c>
    </x:row>
    <x:row r="49" s="29" customFormat="1" ht="23.850000381469727" customHeight="1">
      <x:c r="A49" s="42" t="inlineStr">
        <x:is>
          <x:t xml:space="preserve">Sl 30,20</x:t>
        </x:is>
      </x:c>
      <x:c r="B49" s="37" t="inlineStr">
        <x:is>
          <x:t xml:space="preserve">Como é grande, ó Senhor, vossa bondade</x:t>
        </x:is>
      </x:c>
      <x:c r="C49" s="37" t="inlineStr">
        <x:is>
          <x:t xml:space="preserve">22. ABC</x:t>
        </x:is>
      </x:c>
      <x:c r="D49" s="36" t="inlineStr">
        <x:is>
          <x:t xml:space="preserve">Sl 30</x:t>
        </x:is>
      </x:c>
      <x:c r="E49" s="37" t="inlineStr">
        <x:is>
          <x:t xml:space="preserve">Abadia da Ressurreição</x:t>
        </x:is>
      </x:c>
      <x:c r="F49" s="37" t="inlineStr">
        <x:is>
          <x:t xml:space="preserve">Antífona de comunhão</x:t>
        </x:is>
      </x:c>
      <x:c r="G49" s="38" t="inlineStr">
        <x:is>
          <x:t xml:space="preserve">abrir partitura</x:t>
        </x:is>
      </x:c>
    </x:row>
    <x:row r="50" s="29" customFormat="1" ht="23.850000381469727" customHeight="1">
      <x:c r="A50" s="41" t="inlineStr">
        <x:is>
          <x:t xml:space="preserve">Sl 32,18-19</x:t>
        </x:is>
      </x:c>
      <x:c r="B50" s="34" t="inlineStr">
        <x:is>
          <x:t xml:space="preserve">Eis que o Senhor pousa o olhar</x:t>
        </x:is>
      </x:c>
      <x:c r="C50" s="34" t="inlineStr">
        <x:is>
          <x:t xml:space="preserve">29. ABC</x:t>
        </x:is>
      </x:c>
      <x:c r="D50" s="33" t="inlineStr">
        <x:is>
          <x:t xml:space="preserve">Sl 32</x:t>
        </x:is>
      </x:c>
      <x:c r="E50" s="34" t="inlineStr">
        <x:is>
          <x:t xml:space="preserve">Abadia da Ressurreição</x:t>
        </x:is>
      </x:c>
      <x:c r="F50" s="34" t="inlineStr">
        <x:is>
          <x:t xml:space="preserve">Antífona de comunhão</x:t>
        </x:is>
      </x:c>
      <x:c r="G50" s="35" t="inlineStr">
        <x:is>
          <x:t xml:space="preserve">abrir partitura</x:t>
        </x:is>
      </x:c>
    </x:row>
    <x:row r="51" s="29" customFormat="1" ht="23.850000381469727" customHeight="1">
      <x:c r="A51" s="42" t="inlineStr">
        <x:is>
          <x:t xml:space="preserve">Sl 32,18-19</x:t>
        </x:is>
      </x:c>
      <x:c r="B51" s="37" t="inlineStr">
        <x:is>
          <x:t xml:space="preserve">Salmo 32 – Iluminai-me, Senhor!</x:t>
        </x:is>
      </x:c>
      <x:c r="C51" s="37" t="n"/>
      <x:c r="D51" s="36" t="inlineStr">
        <x:is>
          <x:t xml:space="preserve">Sl 32</x:t>
        </x:is>
      </x:c>
      <x:c r="E51" s="37" t="inlineStr">
        <x:is>
          <x:t xml:space="preserve">Pe. Weber (volumes) · vol. 24</x:t>
        </x:is>
      </x:c>
      <x:c r="F51" s="37" t="inlineStr">
        <x:is>
          <x:t xml:space="preserve">Canto dos volumes</x:t>
        </x:is>
      </x:c>
      <x:c r="G51" s="38" t="inlineStr">
        <x:is>
          <x:t xml:space="preserve">abrir partitura</x:t>
        </x:is>
      </x:c>
    </x:row>
    <x:row r="52" s="29" customFormat="1" ht="23.850000381469727" customHeight="1">
      <x:c r="A52" s="41" t="inlineStr">
        <x:is>
          <x:t xml:space="preserve">Sl 33</x:t>
        </x:is>
      </x:c>
      <x:c r="B52" s="34" t="inlineStr">
        <x:is>
          <x:t xml:space="preserve">Provai e vede!</x:t>
        </x:is>
      </x:c>
      <x:c r="C52" s="34" t="n"/>
      <x:c r="D52" s="33" t="inlineStr">
        <x:is>
          <x:t xml:space="preserve">Sl 33</x:t>
        </x:is>
      </x:c>
      <x:c r="E52" s="34" t="inlineStr">
        <x:is>
          <x:t xml:space="preserve">Pe. Weber (volumes) · vol. 11</x:t>
        </x:is>
      </x:c>
      <x:c r="F52" s="34" t="inlineStr">
        <x:is>
          <x:t xml:space="preserve">Canto dos volumes</x:t>
        </x:is>
      </x:c>
      <x:c r="G52" s="35" t="inlineStr">
        <x:is>
          <x:t xml:space="preserve">abrir partitura</x:t>
        </x:is>
      </x:c>
    </x:row>
    <x:row r="53" s="29" customFormat="1" ht="15" customHeight="1">
      <x:c r="A53" s="42" t="inlineStr">
        <x:is>
          <x:t xml:space="preserve">Sl 33,6</x:t>
        </x:is>
      </x:c>
      <x:c r="B53" s="37" t="inlineStr">
        <x:is>
          <x:t xml:space="preserve">Contemplai a sua face e alegrai-vos</x:t>
        </x:is>
      </x:c>
      <x:c r="C53" s="37" t="inlineStr">
        <x:is>
          <x:t xml:space="preserve">3. ABC</x:t>
        </x:is>
      </x:c>
      <x:c r="D53" s="36" t="inlineStr">
        <x:is>
          <x:t xml:space="preserve">Sl 33</x:t>
        </x:is>
      </x:c>
      <x:c r="E53" s="37" t="inlineStr">
        <x:is>
          <x:t xml:space="preserve">Abadia da Ressurreição</x:t>
        </x:is>
      </x:c>
      <x:c r="F53" s="37" t="inlineStr">
        <x:is>
          <x:t xml:space="preserve">Antífona de comunhão</x:t>
        </x:is>
      </x:c>
      <x:c r="G53" s="38" t="inlineStr">
        <x:is>
          <x:t xml:space="preserve">abrir partitura</x:t>
        </x:is>
      </x:c>
    </x:row>
    <x:row r="54" s="29" customFormat="1" ht="23.850000381469727" customHeight="1">
      <x:c r="A54" s="41" t="inlineStr">
        <x:is>
          <x:t xml:space="preserve">Sl 33,9</x:t>
        </x:is>
      </x:c>
      <x:c r="B54" s="34" t="inlineStr">
        <x:is>
          <x:t xml:space="preserve">Provai e vede quão suave é o Senhor</x:t>
        </x:is>
      </x:c>
      <x:c r="C54" s="34" t="n"/>
      <x:c r="D54" s="33" t="inlineStr">
        <x:is>
          <x:t xml:space="preserve">Sl 33</x:t>
        </x:is>
      </x:c>
      <x:c r="E54" s="34" t="inlineStr">
        <x:is>
          <x:t xml:space="preserve">Delphim</x:t>
        </x:is>
      </x:c>
      <x:c r="F54" s="34" t="inlineStr">
        <x:is>
          <x:t xml:space="preserve">Antífona de comunhão</x:t>
        </x:is>
      </x:c>
      <x:c r="G54" s="35" t="inlineStr">
        <x:is>
          <x:t xml:space="preserve">abrir partitura</x:t>
        </x:is>
      </x:c>
    </x:row>
    <x:row r="55" s="29" customFormat="1" ht="23.850000381469727" customHeight="1">
      <x:c r="A55" s="42" t="inlineStr">
        <x:is>
          <x:t xml:space="preserve">Sl 33,9</x:t>
        </x:is>
      </x:c>
      <x:c r="B55" s="37" t="inlineStr">
        <x:is>
          <x:t xml:space="preserve">Provai e vede quão suave é o Senhor</x:t>
        </x:is>
      </x:c>
      <x:c r="C55" s="37" t="inlineStr">
        <x:is>
          <x:t xml:space="preserve">14. ABC</x:t>
        </x:is>
      </x:c>
      <x:c r="D55" s="36" t="inlineStr">
        <x:is>
          <x:t xml:space="preserve">Sl 33</x:t>
        </x:is>
      </x:c>
      <x:c r="E55" s="37" t="inlineStr">
        <x:is>
          <x:t xml:space="preserve">Abadia da Ressurreição</x:t>
        </x:is>
      </x:c>
      <x:c r="F55" s="37" t="inlineStr">
        <x:is>
          <x:t xml:space="preserve">Antífona de comunhão</x:t>
        </x:is>
      </x:c>
      <x:c r="G55" s="38" t="inlineStr">
        <x:is>
          <x:t xml:space="preserve">abrir partitura</x:t>
        </x:is>
      </x:c>
    </x:row>
    <x:row r="56" s="29" customFormat="1" ht="23.850000381469727" customHeight="1">
      <x:c r="A56" s="41" t="inlineStr">
        <x:is>
          <x:t xml:space="preserve">Sl 33,11</x:t>
        </x:is>
      </x:c>
      <x:c r="B56" s="34" t="inlineStr">
        <x:is>
          <x:t xml:space="preserve">Os ricos empobrecem, passam fome</x:t>
        </x:is>
      </x:c>
      <x:c r="C56" s="34" t="inlineStr">
        <x:is>
          <x:t xml:space="preserve">28. ABC</x:t>
        </x:is>
      </x:c>
      <x:c r="D56" s="33" t="inlineStr">
        <x:is>
          <x:t xml:space="preserve">Sl 33</x:t>
        </x:is>
      </x:c>
      <x:c r="E56" s="34" t="inlineStr">
        <x:is>
          <x:t xml:space="preserve">Abadia da Ressurreição</x:t>
        </x:is>
      </x:c>
      <x:c r="F56" s="34" t="inlineStr">
        <x:is>
          <x:t xml:space="preserve">Antífona de comunhão</x:t>
        </x:is>
      </x:c>
      <x:c r="G56" s="35" t="inlineStr">
        <x:is>
          <x:t xml:space="preserve">abrir partitura</x:t>
        </x:is>
      </x:c>
    </x:row>
    <x:row r="57" s="29" customFormat="1" ht="23.850000381469727" customHeight="1">
      <x:c r="A57" s="42" t="inlineStr">
        <x:is>
          <x:t xml:space="preserve">Sl 34,1</x:t>
        </x:is>
      </x:c>
      <x:c r="B57" s="37" t="inlineStr">
        <x:is>
          <x:t xml:space="preserve">Acusai os que me acusam, ó Senhor!</x:t>
        </x:is>
      </x:c>
      <x:c r="C57" s="37" t="inlineStr">
        <x:is>
          <x:t xml:space="preserve">2ª feira da Semana Santa | Entrada</x:t>
        </x:is>
      </x:c>
      <x:c r="D57" s="36" t="inlineStr">
        <x:is>
          <x:t xml:space="preserve">Sl 34</x:t>
        </x:is>
      </x:c>
      <x:c r="E57" s="37" t="inlineStr">
        <x:is>
          <x:t xml:space="preserve">Pe. Weber (volumes) · vol. 20</x:t>
        </x:is>
      </x:c>
      <x:c r="F57" s="37" t="inlineStr">
        <x:is>
          <x:t xml:space="preserve">Canto dos volumes</x:t>
        </x:is>
      </x:c>
      <x:c r="G57" s="38" t="inlineStr">
        <x:is>
          <x:t xml:space="preserve">abrir partitura</x:t>
        </x:is>
      </x:c>
    </x:row>
    <x:row r="58" s="29" customFormat="1" ht="23.850000381469727" customHeight="1">
      <x:c r="A58" s="41" t="inlineStr">
        <x:is>
          <x:t xml:space="preserve">Sl 35,8</x:t>
        </x:is>
      </x:c>
      <x:c r="B58" s="34" t="inlineStr">
        <x:is>
          <x:t xml:space="preserve">Quão preciosa é, Senhor, vossa graça</x:t>
        </x:is>
      </x:c>
      <x:c r="C58" s="34" t="inlineStr">
        <x:is>
          <x:t xml:space="preserve">24. ABC</x:t>
        </x:is>
      </x:c>
      <x:c r="D58" s="33" t="inlineStr">
        <x:is>
          <x:t xml:space="preserve">Sl 35</x:t>
        </x:is>
      </x:c>
      <x:c r="E58" s="34" t="inlineStr">
        <x:is>
          <x:t xml:space="preserve">Abadia da Ressurreição</x:t>
        </x:is>
      </x:c>
      <x:c r="F58" s="34" t="inlineStr">
        <x:is>
          <x:t xml:space="preserve">Antífona de comunhão</x:t>
        </x:is>
      </x:c>
      <x:c r="G58" s="35" t="inlineStr">
        <x:is>
          <x:t xml:space="preserve">abrir partitura</x:t>
        </x:is>
      </x:c>
    </x:row>
    <x:row r="59" s="29" customFormat="1" ht="23.850000381469727" customHeight="1">
      <x:c r="A59" s="42" t="inlineStr">
        <x:is>
          <x:t xml:space="preserve">Sl 41</x:t>
        </x:is>
      </x:c>
      <x:c r="B59" s="37" t="inlineStr">
        <x:is>
          <x:t xml:space="preserve">Sede de Deus</x:t>
        </x:is>
      </x:c>
      <x:c r="C59" s="37" t="n"/>
      <x:c r="D59" s="36" t="inlineStr">
        <x:is>
          <x:t xml:space="preserve">Sl 41</x:t>
        </x:is>
      </x:c>
      <x:c r="E59" s="37" t="inlineStr">
        <x:is>
          <x:t xml:space="preserve">Pe. Weber (volumes) · vol. 15</x:t>
        </x:is>
      </x:c>
      <x:c r="F59" s="37" t="inlineStr">
        <x:is>
          <x:t xml:space="preserve">Canto dos volumes</x:t>
        </x:is>
      </x:c>
      <x:c r="G59" s="38" t="inlineStr">
        <x:is>
          <x:t xml:space="preserve">abrir partitura</x:t>
        </x:is>
      </x:c>
    </x:row>
    <x:row r="60" s="29" customFormat="1" ht="23.850000381469727" customHeight="1">
      <x:c r="A60" s="41" t="inlineStr">
        <x:is>
          <x:t xml:space="preserve">Sl 41</x:t>
        </x:is>
      </x:c>
      <x:c r="B60" s="34" t="inlineStr">
        <x:is>
          <x:t xml:space="preserve">Quando verei a eterna luz? (Salmo 41)</x:t>
        </x:is>
      </x:c>
      <x:c r="C60" s="34" t="inlineStr">
        <x:is>
          <x:t xml:space="preserve">Falecidos</x:t>
        </x:is>
      </x:c>
      <x:c r="D60" s="33" t="inlineStr">
        <x:is>
          <x:t xml:space="preserve">Sl 41</x:t>
        </x:is>
      </x:c>
      <x:c r="E60" s="34" t="inlineStr">
        <x:is>
          <x:t xml:space="preserve">Pe. Weber (volumes) · vol. 23</x:t>
        </x:is>
      </x:c>
      <x:c r="F60" s="34" t="inlineStr">
        <x:is>
          <x:t xml:space="preserve">Canto dos volumes</x:t>
        </x:is>
      </x:c>
      <x:c r="G60" s="35" t="inlineStr">
        <x:is>
          <x:t xml:space="preserve">abrir partitura</x:t>
        </x:is>
      </x:c>
    </x:row>
    <x:row r="61" s="29" customFormat="1" ht="23.850000381469727" customHeight="1">
      <x:c r="A61" s="42" t="inlineStr">
        <x:is>
          <x:t xml:space="preserve">Sl 41,2-3</x:t>
        </x:is>
      </x:c>
      <x:c r="B61" s="37" t="inlineStr">
        <x:is>
          <x:t xml:space="preserve">Assim como a corça suspira</x:t>
        </x:is>
      </x:c>
      <x:c r="C61" s="37" t="inlineStr">
        <x:is>
          <x:t xml:space="preserve">23. ABC</x:t>
        </x:is>
      </x:c>
      <x:c r="D61" s="36" t="inlineStr">
        <x:is>
          <x:t xml:space="preserve">Sl 41</x:t>
        </x:is>
      </x:c>
      <x:c r="E61" s="37" t="inlineStr">
        <x:is>
          <x:t xml:space="preserve">Abadia da Ressurreição</x:t>
        </x:is>
      </x:c>
      <x:c r="F61" s="37" t="inlineStr">
        <x:is>
          <x:t xml:space="preserve">Antífona de comunhão</x:t>
        </x:is>
      </x:c>
      <x:c r="G61" s="38" t="inlineStr">
        <x:is>
          <x:t xml:space="preserve">abrir partitura</x:t>
        </x:is>
      </x:c>
    </x:row>
    <x:row r="62" s="29" customFormat="1" ht="23.850000381469727" customHeight="1">
      <x:c r="A62" s="41" t="inlineStr">
        <x:is>
          <x:t xml:space="preserve">Sl 42,3</x:t>
        </x:is>
      </x:c>
      <x:c r="B62" s="34" t="inlineStr">
        <x:is>
          <x:t xml:space="preserve">Enviai vossa luz, vossa verdade</x:t>
        </x:is>
      </x:c>
      <x:c r="C62" s="34" t="n"/>
      <x:c r="D62" s="33" t="n"/>
      <x:c r="E62" s="34" t="inlineStr">
        <x:is>
          <x:t xml:space="preserve">Pe. Weber (volumes) · vol. 24</x:t>
        </x:is>
      </x:c>
      <x:c r="F62" s="34" t="inlineStr">
        <x:is>
          <x:t xml:space="preserve">Canto dos volumes</x:t>
        </x:is>
      </x:c>
      <x:c r="G62" s="35" t="inlineStr">
        <x:is>
          <x:t xml:space="preserve">abrir partitura</x:t>
        </x:is>
      </x:c>
    </x:row>
    <x:row r="63" s="29" customFormat="1" ht="23.850000381469727" customHeight="1">
      <x:c r="A63" s="42" t="inlineStr">
        <x:is>
          <x:t xml:space="preserve">Sl 50</x:t>
        </x:is>
      </x:c>
      <x:c r="B63" s="37" t="inlineStr">
        <x:is>
          <x:t xml:space="preserve">Tende piedade, ó meu Deus!</x:t>
        </x:is>
      </x:c>
      <x:c r="C63" s="37" t="inlineStr">
        <x:is>
          <x:t xml:space="preserve">Penitencial</x:t>
        </x:is>
      </x:c>
      <x:c r="D63" s="36" t="inlineStr">
        <x:is>
          <x:t xml:space="preserve">Sl 50</x:t>
        </x:is>
      </x:c>
      <x:c r="E63" s="37" t="inlineStr">
        <x:is>
          <x:t xml:space="preserve">Pe. Weber (volumes) · vol. 7</x:t>
        </x:is>
      </x:c>
      <x:c r="F63" s="37" t="inlineStr">
        <x:is>
          <x:t xml:space="preserve">Canto dos volumes</x:t>
        </x:is>
      </x:c>
      <x:c r="G63" s="38" t="inlineStr">
        <x:is>
          <x:t xml:space="preserve">abrir partitura</x:t>
        </x:is>
      </x:c>
    </x:row>
    <x:row r="64" s="29" customFormat="1" ht="23.850000381469727" customHeight="1">
      <x:c r="A64" s="41" t="inlineStr">
        <x:is>
          <x:t xml:space="preserve">Sl 50</x:t>
        </x:is>
      </x:c>
      <x:c r="B64" s="34" t="inlineStr">
        <x:is>
          <x:t xml:space="preserve">Aspergi-me, ó Senhor</x:t>
        </x:is>
      </x:c>
      <x:c r="C64" s="34" t="inlineStr">
        <x:is>
          <x:t xml:space="preserve">Tempo Comum</x:t>
        </x:is>
      </x:c>
      <x:c r="D64" s="33" t="inlineStr">
        <x:is>
          <x:t xml:space="preserve">Sl 50</x:t>
        </x:is>
      </x:c>
      <x:c r="E64" s="34" t="inlineStr">
        <x:is>
          <x:t xml:space="preserve">Pe. Weber (volumes) · vol. 16</x:t>
        </x:is>
      </x:c>
      <x:c r="F64" s="34" t="inlineStr">
        <x:is>
          <x:t xml:space="preserve">Canto dos volumes</x:t>
        </x:is>
      </x:c>
      <x:c r="G64" s="35" t="inlineStr">
        <x:is>
          <x:t xml:space="preserve">abrir partitura</x:t>
        </x:is>
      </x:c>
    </x:row>
    <x:row r="65" s="29" customFormat="1" ht="23.850000381469727" customHeight="1">
      <x:c r="A65" s="42" t="inlineStr">
        <x:is>
          <x:t xml:space="preserve">Sl 50</x:t>
        </x:is>
      </x:c>
      <x:c r="B65" s="37" t="inlineStr">
        <x:is>
          <x:t xml:space="preserve">Senhor, não me julgueis por minhas obras</x:t>
        </x:is>
      </x:c>
      <x:c r="C65" s="37" t="n"/>
      <x:c r="D65" s="36" t="inlineStr">
        <x:is>
          <x:t xml:space="preserve">Sl 50</x:t>
        </x:is>
      </x:c>
      <x:c r="E65" s="37" t="inlineStr">
        <x:is>
          <x:t xml:space="preserve">Pe. Weber (volumes) · vol. 25</x:t>
        </x:is>
      </x:c>
      <x:c r="F65" s="37" t="inlineStr">
        <x:is>
          <x:t xml:space="preserve">Canto dos volumes</x:t>
        </x:is>
      </x:c>
      <x:c r="G65" s="38" t="inlineStr">
        <x:is>
          <x:t xml:space="preserve">abrir partitura</x:t>
        </x:is>
      </x:c>
    </x:row>
    <x:row r="66" s="29" customFormat="1" ht="23.850000381469727" customHeight="1">
      <x:c r="A66" s="41" t="inlineStr">
        <x:is>
          <x:t xml:space="preserve">Sl 50</x:t>
        </x:is>
      </x:c>
      <x:c r="B66" s="34" t="inlineStr">
        <x:is>
          <x:t xml:space="preserve">Tende piedade, ó meu Deus, misericórdia</x:t>
        </x:is>
      </x:c>
      <x:c r="C66" s="34" t="inlineStr">
        <x:is>
          <x:t xml:space="preserve">Penitencial</x:t>
        </x:is>
      </x:c>
      <x:c r="D66" s="33" t="inlineStr">
        <x:is>
          <x:t xml:space="preserve">Sl 50</x:t>
        </x:is>
      </x:c>
      <x:c r="E66" s="34" t="inlineStr">
        <x:is>
          <x:t xml:space="preserve">Pe. Weber (volumes) · vol. 29</x:t>
        </x:is>
      </x:c>
      <x:c r="F66" s="34" t="inlineStr">
        <x:is>
          <x:t xml:space="preserve">Canto dos volumes</x:t>
        </x:is>
      </x:c>
      <x:c r="G66" s="35" t="inlineStr">
        <x:is>
          <x:t xml:space="preserve">abrir partitura</x:t>
        </x:is>
      </x:c>
    </x:row>
    <x:row r="67" s="29" customFormat="1" ht="23.850000381469727" customHeight="1">
      <x:c r="A67" s="41" t="inlineStr">
        <x:is>
          <x:t xml:space="preserve">Sl 57,8</x:t>
        </x:is>
      </x:c>
      <x:c r="B67" s="34" t="inlineStr">
        <x:is>
          <x:t xml:space="preserve">Pronto está meu coração pra servir e louvar...</x:t>
        </x:is>
      </x:c>
      <x:c r="C67" s="34" t="n"/>
      <x:c r="D67" s="33" t="n"/>
      <x:c r="E67" s="34" t="inlineStr">
        <x:is>
          <x:t xml:space="preserve">Pe. Weber (volumes) · vol. 4</x:t>
        </x:is>
      </x:c>
      <x:c r="F67" s="34" t="inlineStr">
        <x:is>
          <x:t xml:space="preserve">Canto dos volumes</x:t>
        </x:is>
      </x:c>
      <x:c r="G67" s="35" t="inlineStr">
        <x:is>
          <x:t xml:space="preserve">abrir partitura</x:t>
        </x:is>
      </x:c>
    </x:row>
    <x:row r="68" s="29" customFormat="1" ht="23.850000381469727" customHeight="1">
      <x:c r="A68" s="42" t="inlineStr">
        <x:is>
          <x:t xml:space="preserve">Sl 60</x:t>
        </x:is>
      </x:c>
      <x:c r="B68" s="37" t="inlineStr">
        <x:is>
          <x:t xml:space="preserve">Quem me dera morar sempre em vossa casa</x:t>
        </x:is>
      </x:c>
      <x:c r="C68" s="37" t="inlineStr">
        <x:is>
          <x:t xml:space="preserve">Comunhão ou saída</x:t>
        </x:is>
      </x:c>
      <x:c r="D68" s="36" t="inlineStr">
        <x:is>
          <x:t xml:space="preserve">Sl 60</x:t>
        </x:is>
      </x:c>
      <x:c r="E68" s="37" t="inlineStr">
        <x:is>
          <x:t xml:space="preserve">Pe. Weber (volumes) · vol. 30</x:t>
        </x:is>
      </x:c>
      <x:c r="F68" s="37" t="inlineStr">
        <x:is>
          <x:t xml:space="preserve">Canto dos volumes</x:t>
        </x:is>
      </x:c>
      <x:c r="G68" s="38" t="inlineStr">
        <x:is>
          <x:t xml:space="preserve">abrir partitura</x:t>
        </x:is>
      </x:c>
    </x:row>
    <x:row r="69" s="29" customFormat="1" ht="23.850000381469727" customHeight="1">
      <x:c r="A69" s="41" t="inlineStr">
        <x:is>
          <x:t xml:space="preserve">Sl 66</x:t>
        </x:is>
      </x:c>
      <x:c r="B69" s="34" t="inlineStr">
        <x:is>
          <x:t xml:space="preserve">Que as nações vos glorifiquem...</x:t>
        </x:is>
      </x:c>
      <x:c r="C69" s="34" t="n"/>
      <x:c r="D69" s="33" t="inlineStr">
        <x:is>
          <x:t xml:space="preserve">Sl 66</x:t>
        </x:is>
      </x:c>
      <x:c r="E69" s="34" t="inlineStr">
        <x:is>
          <x:t xml:space="preserve">Pe. Weber (volumes) · vol. 5</x:t>
        </x:is>
      </x:c>
      <x:c r="F69" s="34" t="inlineStr">
        <x:is>
          <x:t xml:space="preserve">Canto dos volumes</x:t>
        </x:is>
      </x:c>
      <x:c r="G69" s="35" t="inlineStr">
        <x:is>
          <x:t xml:space="preserve">abrir partitura</x:t>
        </x:is>
      </x:c>
    </x:row>
    <x:row r="70" s="29" customFormat="1" ht="23.850000381469727" customHeight="1">
      <x:c r="A70" s="42" t="inlineStr">
        <x:is>
          <x:t xml:space="preserve">Sl 66</x:t>
        </x:is>
      </x:c>
      <x:c r="B70" s="37" t="inlineStr">
        <x:is>
          <x:t xml:space="preserve">Que os povos louvem, ó Deus</x:t>
        </x:is>
      </x:c>
      <x:c r="C70" s="37" t="n"/>
      <x:c r="D70" s="36" t="inlineStr">
        <x:is>
          <x:t xml:space="preserve">Sl 66</x:t>
        </x:is>
      </x:c>
      <x:c r="E70" s="37" t="inlineStr">
        <x:is>
          <x:t xml:space="preserve">Pe. Weber (volumes) · vol. 31</x:t>
        </x:is>
      </x:c>
      <x:c r="F70" s="37" t="inlineStr">
        <x:is>
          <x:t xml:space="preserve">Canto dos volumes</x:t>
        </x:is>
      </x:c>
      <x:c r="G70" s="38" t="inlineStr">
        <x:is>
          <x:t xml:space="preserve">abrir partitura</x:t>
        </x:is>
      </x:c>
    </x:row>
    <x:row r="71" s="29" customFormat="1" ht="23.850000381469727" customHeight="1">
      <x:c r="A71" s="41" t="inlineStr">
        <x:is>
          <x:t xml:space="preserve">Sl 72,23-28</x:t>
        </x:is>
      </x:c>
      <x:c r="B71" s="34" t="inlineStr">
        <x:is>
          <x:t xml:space="preserve">Minha alegria é estar perto de Deus</x:t>
        </x:is>
      </x:c>
      <x:c r="C71" s="34" t="inlineStr">
        <x:is>
          <x:t xml:space="preserve">Entrada do Tempo Comum</x:t>
        </x:is>
      </x:c>
      <x:c r="D71" s="33" t="n"/>
      <x:c r="E71" s="34" t="inlineStr">
        <x:is>
          <x:t xml:space="preserve">Pe. Weber (volumes) · vol. 29</x:t>
        </x:is>
      </x:c>
      <x:c r="F71" s="34" t="inlineStr">
        <x:is>
          <x:t xml:space="preserve">Canto dos volumes</x:t>
        </x:is>
      </x:c>
      <x:c r="G71" s="35" t="inlineStr">
        <x:is>
          <x:t xml:space="preserve">abrir partitura</x:t>
        </x:is>
      </x:c>
    </x:row>
    <x:row r="72" s="29" customFormat="1" ht="23.850000381469727" customHeight="1">
      <x:c r="A72" s="42" t="inlineStr">
        <x:is>
          <x:t xml:space="preserve">Sl 72,28</x:t>
        </x:is>
      </x:c>
      <x:c r="B72" s="37" t="inlineStr">
        <x:is>
          <x:t xml:space="preserve">Para mim é um bem estar com Deus</x:t>
        </x:is>
      </x:c>
      <x:c r="C72" s="37" t="inlineStr">
        <x:is>
          <x:t xml:space="preserve">33. ABC</x:t>
        </x:is>
      </x:c>
      <x:c r="D72" s="36" t="inlineStr">
        <x:is>
          <x:t xml:space="preserve">Sl 72</x:t>
        </x:is>
      </x:c>
      <x:c r="E72" s="37" t="inlineStr">
        <x:is>
          <x:t xml:space="preserve">Abadia da Ressurreição</x:t>
        </x:is>
      </x:c>
      <x:c r="F72" s="37" t="inlineStr">
        <x:is>
          <x:t xml:space="preserve">Antífona de comunhão</x:t>
        </x:is>
      </x:c>
      <x:c r="G72" s="38" t="inlineStr">
        <x:is>
          <x:t xml:space="preserve">abrir partitura</x:t>
        </x:is>
      </x:c>
    </x:row>
    <x:row r="73" s="29" customFormat="1" ht="23.850000381469727" customHeight="1">
      <x:c r="A73" s="41" t="inlineStr">
        <x:is>
          <x:t xml:space="preserve">Sl 75</x:t>
        </x:is>
      </x:c>
      <x:c r="B73" s="34" t="inlineStr">
        <x:is>
          <x:t xml:space="preserve">Verdade e amor...</x:t>
        </x:is>
      </x:c>
      <x:c r="C73" s="34" t="n"/>
      <x:c r="D73" s="33" t="inlineStr">
        <x:is>
          <x:t xml:space="preserve">Sl 75</x:t>
        </x:is>
      </x:c>
      <x:c r="E73" s="34" t="inlineStr">
        <x:is>
          <x:t xml:space="preserve">Pe. Weber (volumes) · vol. 5</x:t>
        </x:is>
      </x:c>
      <x:c r="F73" s="34" t="inlineStr">
        <x:is>
          <x:t xml:space="preserve">Canto dos volumes</x:t>
        </x:is>
      </x:c>
      <x:c r="G73" s="35" t="inlineStr">
        <x:is>
          <x:t xml:space="preserve">abrir partitura</x:t>
        </x:is>
      </x:c>
    </x:row>
    <x:row r="74" s="29" customFormat="1" ht="23.850000381469727" customHeight="1">
      <x:c r="A74" s="42" t="inlineStr">
        <x:is>
          <x:t xml:space="preserve">Sl 77,29-30</x:t>
        </x:is>
      </x:c>
      <x:c r="B74" s="37" t="inlineStr">
        <x:is>
          <x:t xml:space="preserve">Eles comeram e beberam à vontade</x:t>
        </x:is>
      </x:c>
      <x:c r="C74" s="37" t="inlineStr">
        <x:is>
          <x:t xml:space="preserve">6. ABC</x:t>
        </x:is>
      </x:c>
      <x:c r="D74" s="36" t="inlineStr">
        <x:is>
          <x:t xml:space="preserve">Sl 77</x:t>
        </x:is>
      </x:c>
      <x:c r="E74" s="37" t="inlineStr">
        <x:is>
          <x:t xml:space="preserve">Abadia da Ressurreição</x:t>
        </x:is>
      </x:c>
      <x:c r="F74" s="37" t="inlineStr">
        <x:is>
          <x:t xml:space="preserve">Antífona de comunhão</x:t>
        </x:is>
      </x:c>
      <x:c r="G74" s="38" t="inlineStr">
        <x:is>
          <x:t xml:space="preserve">abrir partitura</x:t>
        </x:is>
      </x:c>
    </x:row>
    <x:row r="75" s="29" customFormat="1" ht="23.850000381469727" customHeight="1">
      <x:c r="A75" s="41" t="inlineStr">
        <x:is>
          <x:t xml:space="preserve">Sl 79</x:t>
        </x:is>
      </x:c>
      <x:c r="B75" s="34" t="inlineStr">
        <x:is>
          <x:t xml:space="preserve">Convertei-nos, Senhor Deus</x:t>
        </x:is>
      </x:c>
      <x:c r="C75" s="34" t="inlineStr">
        <x:is>
          <x:t xml:space="preserve">Penitencial</x:t>
        </x:is>
      </x:c>
      <x:c r="D75" s="33" t="inlineStr">
        <x:is>
          <x:t xml:space="preserve">Sl 79</x:t>
        </x:is>
      </x:c>
      <x:c r="E75" s="34" t="inlineStr">
        <x:is>
          <x:t xml:space="preserve">Pe. Weber (volumes) · vol. 29</x:t>
        </x:is>
      </x:c>
      <x:c r="F75" s="34" t="inlineStr">
        <x:is>
          <x:t xml:space="preserve">Canto dos volumes</x:t>
        </x:is>
      </x:c>
      <x:c r="G75" s="35" t="inlineStr">
        <x:is>
          <x:t xml:space="preserve">abrir partitura</x:t>
        </x:is>
      </x:c>
    </x:row>
    <x:row r="76" s="29" customFormat="1" ht="23.850000381469727" customHeight="1">
      <x:c r="A76" s="42" t="inlineStr">
        <x:is>
          <x:t xml:space="preserve">Sl 83,4-5</x:t>
        </x:is>
      </x:c>
      <x:c r="B76" s="37" t="inlineStr">
        <x:is>
          <x:t xml:space="preserve">Até o pássaro encontra um abrigo</x:t>
        </x:is>
      </x:c>
      <x:c r="C76" s="37" t="inlineStr">
        <x:is>
          <x:t xml:space="preserve">15. ABC</x:t>
        </x:is>
      </x:c>
      <x:c r="D76" s="36" t="inlineStr">
        <x:is>
          <x:t xml:space="preserve">Sl 83</x:t>
        </x:is>
      </x:c>
      <x:c r="E76" s="37" t="inlineStr">
        <x:is>
          <x:t xml:space="preserve">Abadia da Ressurreição</x:t>
        </x:is>
      </x:c>
      <x:c r="F76" s="37" t="inlineStr">
        <x:is>
          <x:t xml:space="preserve">Antífona de comunhão</x:t>
        </x:is>
      </x:c>
      <x:c r="G76" s="38" t="inlineStr">
        <x:is>
          <x:t xml:space="preserve">abrir partitura</x:t>
        </x:is>
      </x:c>
    </x:row>
    <x:row r="77" s="29" customFormat="1" ht="23.850000381469727" customHeight="1">
      <x:c r="A77" s="41" t="inlineStr">
        <x:is>
          <x:t xml:space="preserve">Sl 83,4-5</x:t>
        </x:is>
      </x:c>
      <x:c r="B77" s="34" t="inlineStr">
        <x:is>
          <x:t xml:space="preserve">Até o pássaro encontra um abrigo</x:t>
        </x:is>
      </x:c>
      <x:c r="C77" s="34" t="inlineStr">
        <x:is>
          <x:t xml:space="preserve">3 Quar BC</x:t>
        </x:is>
      </x:c>
      <x:c r="D77" s="33" t="inlineStr">
        <x:is>
          <x:t xml:space="preserve">Sl 83</x:t>
        </x:is>
      </x:c>
      <x:c r="E77" s="34" t="inlineStr">
        <x:is>
          <x:t xml:space="preserve">Abadia da Ressurreição</x:t>
        </x:is>
      </x:c>
      <x:c r="F77" s="34" t="inlineStr">
        <x:is>
          <x:t xml:space="preserve">Antífona de comunhão</x:t>
        </x:is>
      </x:c>
      <x:c r="G77" s="35" t="inlineStr">
        <x:is>
          <x:t xml:space="preserve">abrir partitura</x:t>
        </x:is>
      </x:c>
    </x:row>
    <x:row r="78" s="29" customFormat="1" ht="23.850000381469727" customHeight="1">
      <x:c r="A78" s="41" t="inlineStr">
        <x:is>
          <x:t xml:space="preserve">Sl 84</x:t>
        </x:is>
      </x:c>
      <x:c r="B78" s="34" t="inlineStr">
        <x:is>
          <x:t xml:space="preserve">Alegremo-nos todos no Senhor</x:t>
        </x:is>
      </x:c>
      <x:c r="C78" s="34" t="n"/>
      <x:c r="D78" s="33" t="n"/>
      <x:c r="E78" s="34" t="inlineStr">
        <x:is>
          <x:t xml:space="preserve">Pe. Weber (volumes) · vol. 26</x:t>
        </x:is>
      </x:c>
      <x:c r="F78" s="34" t="inlineStr">
        <x:is>
          <x:t xml:space="preserve">Canto dos volumes</x:t>
        </x:is>
      </x:c>
      <x:c r="G78" s="35" t="inlineStr">
        <x:is>
          <x:t xml:space="preserve">abrir partitura</x:t>
        </x:is>
      </x:c>
    </x:row>
    <x:row r="79" s="29" customFormat="1" ht="23.850000381469727" customHeight="1">
      <x:c r="A79" s="42" t="inlineStr">
        <x:is>
          <x:t xml:space="preserve">Sl 84,8</x:t>
        </x:is>
      </x:c>
      <x:c r="B79" s="37" t="inlineStr">
        <x:is>
          <x:t xml:space="preserve">Ato penitencial da Missa nº 2</x:t>
        </x:is>
      </x:c>
      <x:c r="C79" s="37" t="inlineStr">
        <x:is>
          <x:t xml:space="preserve">Penitencial</x:t>
        </x:is>
      </x:c>
      <x:c r="D79" s="36" t="n"/>
      <x:c r="E79" s="37" t="inlineStr">
        <x:is>
          <x:t xml:space="preserve">Pe. Weber (volumes) · vol. 3</x:t>
        </x:is>
      </x:c>
      <x:c r="F79" s="37" t="inlineStr">
        <x:is>
          <x:t xml:space="preserve">Canto dos volumes</x:t>
        </x:is>
      </x:c>
      <x:c r="G79" s="38" t="inlineStr">
        <x:is>
          <x:t xml:space="preserve">abrir partitura</x:t>
        </x:is>
      </x:c>
    </x:row>
    <x:row r="80" s="29" customFormat="1" ht="23.850000381469727" customHeight="1">
      <x:c r="A80" s="41" t="inlineStr">
        <x:is>
          <x:t xml:space="preserve">Sl 84,8</x:t>
        </x:is>
      </x:c>
      <x:c r="B80" s="34" t="inlineStr">
        <x:is>
          <x:t xml:space="preserve">Tende compaixão de nós</x:t>
        </x:is>
      </x:c>
      <x:c r="C80" s="34" t="inlineStr">
        <x:is>
          <x:t xml:space="preserve">Ato Penitencial II</x:t>
        </x:is>
      </x:c>
      <x:c r="D80" s="33" t="n"/>
      <x:c r="E80" s="34" t="inlineStr">
        <x:is>
          <x:t xml:space="preserve">Pe. Weber (volumes) · vol. 13</x:t>
        </x:is>
      </x:c>
      <x:c r="F80" s="34" t="inlineStr">
        <x:is>
          <x:t xml:space="preserve">Canto dos volumes</x:t>
        </x:is>
      </x:c>
      <x:c r="G80" s="35" t="inlineStr">
        <x:is>
          <x:t xml:space="preserve">abrir partitura</x:t>
        </x:is>
      </x:c>
    </x:row>
    <x:row r="81" s="29" customFormat="1" ht="23.850000381469727" customHeight="1">
      <x:c r="A81" s="42" t="inlineStr">
        <x:is>
          <x:t xml:space="preserve">Sl 84,13</x:t>
        </x:is>
      </x:c>
      <x:c r="B81" s="37" t="inlineStr">
        <x:is>
          <x:t xml:space="preserve">O Senhor dará a sua bênção</x:t>
        </x:is>
      </x:c>
      <x:c r="C81" s="37" t="inlineStr">
        <x:is>
          <x:t xml:space="preserve">1 Adv. ABC</x:t>
        </x:is>
      </x:c>
      <x:c r="D81" s="36" t="inlineStr">
        <x:is>
          <x:t xml:space="preserve">Sl 64</x:t>
        </x:is>
      </x:c>
      <x:c r="E81" s="37" t="inlineStr">
        <x:is>
          <x:t xml:space="preserve">Abadia da Ressurreição</x:t>
        </x:is>
      </x:c>
      <x:c r="F81" s="37" t="inlineStr">
        <x:is>
          <x:t xml:space="preserve">Antífona de comunhão</x:t>
        </x:is>
      </x:c>
      <x:c r="G81" s="38" t="inlineStr">
        <x:is>
          <x:t xml:space="preserve">abrir partitura</x:t>
        </x:is>
      </x:c>
    </x:row>
    <x:row r="82" s="29" customFormat="1" ht="23.850000381469727" customHeight="1">
      <x:c r="A82" s="41" t="inlineStr">
        <x:is>
          <x:t xml:space="preserve">Sl 84,13</x:t>
        </x:is>
      </x:c>
      <x:c r="B82" s="34" t="inlineStr">
        <x:is>
          <x:t xml:space="preserve">O Senhor nos dará tudo que é bom (Salmo 84)</x:t>
        </x:is>
      </x:c>
      <x:c r="C82" s="34" t="inlineStr">
        <x:is>
          <x:t xml:space="preserve">1º Dom. Advento "C" | Comunhão</x:t>
        </x:is>
      </x:c>
      <x:c r="D82" s="33" t="inlineStr">
        <x:is>
          <x:t xml:space="preserve">Sl 84</x:t>
        </x:is>
      </x:c>
      <x:c r="E82" s="34" t="inlineStr">
        <x:is>
          <x:t xml:space="preserve">Pe. Weber (volumes) · vol. 23</x:t>
        </x:is>
      </x:c>
      <x:c r="F82" s="34" t="inlineStr">
        <x:is>
          <x:t xml:space="preserve">Canto dos volumes</x:t>
        </x:is>
      </x:c>
      <x:c r="G82" s="35" t="inlineStr">
        <x:is>
          <x:t xml:space="preserve">abrir partitura</x:t>
        </x:is>
      </x:c>
    </x:row>
    <x:row r="83" s="29" customFormat="1" ht="23.850000381469727" customHeight="1">
      <x:c r="A83" s="42" t="inlineStr">
        <x:is>
          <x:t xml:space="preserve">Sl 88,2</x:t>
        </x:is>
      </x:c>
      <x:c r="B83" s="37" t="inlineStr">
        <x:is>
          <x:t xml:space="preserve">Cantarei eternamente as misericórdias do Senhor</x:t>
        </x:is>
      </x:c>
      <x:c r="C83" s="37" t="inlineStr">
        <x:is>
          <x:t xml:space="preserve">Missa do Crisma</x:t>
        </x:is>
      </x:c>
      <x:c r="D83" s="36" t="inlineStr">
        <x:is>
          <x:t xml:space="preserve">Sl 88</x:t>
        </x:is>
      </x:c>
      <x:c r="E83" s="37" t="inlineStr">
        <x:is>
          <x:t xml:space="preserve">Abadia da Ressurreição</x:t>
        </x:is>
      </x:c>
      <x:c r="F83" s="37" t="inlineStr">
        <x:is>
          <x:t xml:space="preserve">Antífona de comunhão</x:t>
        </x:is>
      </x:c>
      <x:c r="G83" s="38" t="inlineStr">
        <x:is>
          <x:t xml:space="preserve">abrir partitura</x:t>
        </x:is>
      </x:c>
    </x:row>
    <x:row r="84" s="29" customFormat="1" ht="23.850000381469727" customHeight="1">
      <x:c r="A84" s="41" t="inlineStr">
        <x:is>
          <x:t xml:space="preserve">Sl 90</x:t>
        </x:is>
      </x:c>
      <x:c r="B84" s="34" t="inlineStr">
        <x:is>
          <x:t xml:space="preserve">O Senhor mandou seus anjos</x:t>
        </x:is>
      </x:c>
      <x:c r="C84" s="34" t="inlineStr">
        <x:is>
          <x:t xml:space="preserve">1º Domingo da Quaresma</x:t>
        </x:is>
      </x:c>
      <x:c r="D84" s="33" t="inlineStr">
        <x:is>
          <x:t xml:space="preserve">Sl 90</x:t>
        </x:is>
      </x:c>
      <x:c r="E84" s="34" t="inlineStr">
        <x:is>
          <x:t xml:space="preserve">Pe. Weber (volumes) · vol. 11</x:t>
        </x:is>
      </x:c>
      <x:c r="F84" s="34" t="inlineStr">
        <x:is>
          <x:t xml:space="preserve">Canto dos volumes</x:t>
        </x:is>
      </x:c>
      <x:c r="G84" s="35" t="inlineStr">
        <x:is>
          <x:t xml:space="preserve">abrir partitura</x:t>
        </x:is>
      </x:c>
    </x:row>
    <x:row r="85" s="29" customFormat="1" ht="23.850000381469727" customHeight="1">
      <x:c r="A85" s="42" t="inlineStr">
        <x:is>
          <x:t xml:space="preserve">Sl 90,4</x:t>
        </x:is>
      </x:c>
      <x:c r="B85" s="37" t="inlineStr">
        <x:is>
          <x:t xml:space="preserve">Ele te cobrirá com sua sombra</x:t>
        </x:is>
      </x:c>
      <x:c r="C85" s="37" t="inlineStr">
        <x:is>
          <x:t xml:space="preserve">1 Quar ABC</x:t>
        </x:is>
      </x:c>
      <x:c r="D85" s="36" t="inlineStr">
        <x:is>
          <x:t xml:space="preserve">Sl 90</x:t>
        </x:is>
      </x:c>
      <x:c r="E85" s="37" t="inlineStr">
        <x:is>
          <x:t xml:space="preserve">Abadia da Ressurreição</x:t>
        </x:is>
      </x:c>
      <x:c r="F85" s="37" t="inlineStr">
        <x:is>
          <x:t xml:space="preserve">Antífona de comunhão</x:t>
        </x:is>
      </x:c>
      <x:c r="G85" s="38" t="inlineStr">
        <x:is>
          <x:t xml:space="preserve">abrir partitura</x:t>
        </x:is>
      </x:c>
    </x:row>
    <x:row r="86" s="29" customFormat="1" ht="23.850000381469727" customHeight="1">
      <x:c r="A86" s="41" t="inlineStr">
        <x:is>
          <x:t xml:space="preserve">Sl 91</x:t>
        </x:is>
      </x:c>
      <x:c r="B86" s="34" t="inlineStr">
        <x:is>
          <x:t xml:space="preserve">Bom é louvar o Senhor</x:t>
        </x:is>
      </x:c>
      <x:c r="C86" s="34" t="n"/>
      <x:c r="D86" s="33" t="inlineStr">
        <x:is>
          <x:t xml:space="preserve">Sl 91</x:t>
        </x:is>
      </x:c>
      <x:c r="E86" s="34" t="inlineStr">
        <x:is>
          <x:t xml:space="preserve">Pe. Weber (volumes) · vol. 1</x:t>
        </x:is>
      </x:c>
      <x:c r="F86" s="34" t="inlineStr">
        <x:is>
          <x:t xml:space="preserve">Canto dos volumes</x:t>
        </x:is>
      </x:c>
      <x:c r="G86" s="35" t="inlineStr">
        <x:is>
          <x:t xml:space="preserve">abrir partitura</x:t>
        </x:is>
      </x:c>
    </x:row>
    <x:row r="87" s="29" customFormat="1" ht="23.850000381469727" customHeight="1">
      <x:c r="A87" s="42" t="inlineStr">
        <x:is>
          <x:t xml:space="preserve">Sl 91</x:t>
        </x:is>
      </x:c>
      <x:c r="B87" s="37" t="inlineStr">
        <x:is>
          <x:t xml:space="preserve">Como é bom louvar o Senhor!</x:t>
        </x:is>
      </x:c>
      <x:c r="C87" s="37" t="n"/>
      <x:c r="D87" s="36" t="inlineStr">
        <x:is>
          <x:t xml:space="preserve">Sl 91</x:t>
        </x:is>
      </x:c>
      <x:c r="E87" s="37" t="inlineStr">
        <x:is>
          <x:t xml:space="preserve">Pe. Weber (volumes) · vol. 17</x:t>
        </x:is>
      </x:c>
      <x:c r="F87" s="37" t="inlineStr">
        <x:is>
          <x:t xml:space="preserve">Canto dos volumes</x:t>
        </x:is>
      </x:c>
      <x:c r="G87" s="38" t="inlineStr">
        <x:is>
          <x:t xml:space="preserve">abrir partitura</x:t>
        </x:is>
      </x:c>
    </x:row>
    <x:row r="88" s="29" customFormat="1" ht="23.850000381469727" customHeight="1">
      <x:c r="A88" s="41" t="inlineStr">
        <x:is>
          <x:t xml:space="preserve">Sl 91,13</x:t>
        </x:is>
      </x:c>
      <x:c r="B88" s="34" t="inlineStr">
        <x:is>
          <x:t xml:space="preserve">A pessoa justa diante de Deus e do próximo</x:t>
        </x:is>
      </x:c>
      <x:c r="C88" s="34" t="n"/>
      <x:c r="D88" s="33" t="inlineStr">
        <x:is>
          <x:t xml:space="preserve">Sl 111</x:t>
        </x:is>
      </x:c>
      <x:c r="E88" s="34" t="inlineStr">
        <x:is>
          <x:t xml:space="preserve">Pe. Weber (volumes) · vol. 3</x:t>
        </x:is>
      </x:c>
      <x:c r="F88" s="34" t="inlineStr">
        <x:is>
          <x:t xml:space="preserve">Canto dos volumes</x:t>
        </x:is>
      </x:c>
      <x:c r="G88" s="35" t="inlineStr">
        <x:is>
          <x:t xml:space="preserve">abrir partitura</x:t>
        </x:is>
      </x:c>
    </x:row>
    <x:row r="89" s="29" customFormat="1" ht="23.850000381469727" customHeight="1">
      <x:c r="A89" s="42" t="inlineStr">
        <x:is>
          <x:t xml:space="preserve">Sl 94</x:t>
        </x:is>
      </x:c>
      <x:c r="B89" s="37" t="inlineStr">
        <x:is>
          <x:t xml:space="preserve">Não fechar o coração; ouvir a voz do Senhor</x:t>
        </x:is>
      </x:c>
      <x:c r="C89" s="37" t="inlineStr">
        <x:is>
          <x:t xml:space="preserve">Penitência</x:t>
        </x:is>
      </x:c>
      <x:c r="D89" s="36" t="n"/>
      <x:c r="E89" s="37" t="inlineStr">
        <x:is>
          <x:t xml:space="preserve">Pe. Weber (volumes) · vol. 11</x:t>
        </x:is>
      </x:c>
      <x:c r="F89" s="37" t="inlineStr">
        <x:is>
          <x:t xml:space="preserve">Canto dos volumes</x:t>
        </x:is>
      </x:c>
      <x:c r="G89" s="38" t="inlineStr">
        <x:is>
          <x:t xml:space="preserve">abrir partitura</x:t>
        </x:is>
      </x:c>
    </x:row>
    <x:row r="90" s="29" customFormat="1" ht="23.850000381469727" customHeight="1">
      <x:c r="A90" s="41" t="inlineStr">
        <x:is>
          <x:t xml:space="preserve">Sl 94</x:t>
        </x:is>
      </x:c>
      <x:c r="B90" s="34" t="inlineStr">
        <x:is>
          <x:t xml:space="preserve">Exortação profética: Ah, se hoje...</x:t>
        </x:is>
      </x:c>
      <x:c r="C90" s="34" t="inlineStr">
        <x:is>
          <x:t xml:space="preserve">Penitência, Quarta-feira de Cinzas, Quaresma</x:t>
        </x:is>
      </x:c>
      <x:c r="D90" s="33" t="inlineStr">
        <x:is>
          <x:t xml:space="preserve">Sl 94</x:t>
        </x:is>
      </x:c>
      <x:c r="E90" s="34" t="inlineStr">
        <x:is>
          <x:t xml:space="preserve">Pe. Weber (volumes) · vol. 11</x:t>
        </x:is>
      </x:c>
      <x:c r="F90" s="34" t="inlineStr">
        <x:is>
          <x:t xml:space="preserve">Canto dos volumes</x:t>
        </x:is>
      </x:c>
      <x:c r="G90" s="35" t="inlineStr">
        <x:is>
          <x:t xml:space="preserve">abrir partitura</x:t>
        </x:is>
      </x:c>
    </x:row>
    <x:row r="91" s="29" customFormat="1" ht="23.850000381469727" customHeight="1">
      <x:c r="A91" s="42" t="inlineStr">
        <x:is>
          <x:t xml:space="preserve">Sl 94</x:t>
        </x:is>
      </x:c>
      <x:c r="B91" s="37" t="inlineStr">
        <x:is>
          <x:t xml:space="preserve">Aclamação</x:t>
        </x:is>
      </x:c>
      <x:c r="C91" s="37" t="inlineStr">
        <x:is>
          <x:t xml:space="preserve">4ª Feira de Cinzas e Quaresma</x:t>
        </x:is>
      </x:c>
      <x:c r="D91" s="36" t="n"/>
      <x:c r="E91" s="37" t="inlineStr">
        <x:is>
          <x:t xml:space="preserve">Pe. Weber (volumes) · vol. 14</x:t>
        </x:is>
      </x:c>
      <x:c r="F91" s="37" t="inlineStr">
        <x:is>
          <x:t xml:space="preserve">Canto dos volumes</x:t>
        </x:is>
      </x:c>
      <x:c r="G91" s="38" t="inlineStr">
        <x:is>
          <x:t xml:space="preserve">abrir partitura</x:t>
        </x:is>
      </x:c>
    </x:row>
    <x:row r="92" s="29" customFormat="1" ht="23.850000381469727" customHeight="1">
      <x:c r="A92" s="41" t="inlineStr">
        <x:is>
          <x:t xml:space="preserve">Sl 94</x:t>
        </x:is>
      </x:c>
      <x:c r="B92" s="34" t="inlineStr">
        <x:is>
          <x:t xml:space="preserve">Abre, Senhor, os meus lábios</x:t>
        </x:is>
      </x:c>
      <x:c r="C92" s="34" t="n"/>
      <x:c r="D92" s="33" t="inlineStr">
        <x:is>
          <x:t xml:space="preserve">Sl 94</x:t>
        </x:is>
      </x:c>
      <x:c r="E92" s="34" t="inlineStr">
        <x:is>
          <x:t xml:space="preserve">Pe. Weber (volumes) · vol. 15</x:t>
        </x:is>
      </x:c>
      <x:c r="F92" s="34" t="inlineStr">
        <x:is>
          <x:t xml:space="preserve">Canto dos volumes</x:t>
        </x:is>
      </x:c>
      <x:c r="G92" s="35" t="inlineStr">
        <x:is>
          <x:t xml:space="preserve">abrir partitura</x:t>
        </x:is>
      </x:c>
    </x:row>
    <x:row r="93" s="29" customFormat="1" ht="23.850000381469727" customHeight="1">
      <x:c r="A93" s="42" t="inlineStr">
        <x:is>
          <x:t xml:space="preserve">Sl 94</x:t>
        </x:is>
      </x:c>
      <x:c r="B93" s="37" t="inlineStr">
        <x:is>
          <x:t xml:space="preserve">Hoje não fecheis o vosso coração</x:t>
        </x:is>
      </x:c>
      <x:c r="C93" s="37" t="inlineStr">
        <x:is>
          <x:t xml:space="preserve">Penitencial</x:t>
        </x:is>
      </x:c>
      <x:c r="D93" s="36" t="inlineStr">
        <x:is>
          <x:t xml:space="preserve">Sl 94</x:t>
        </x:is>
      </x:c>
      <x:c r="E93" s="37" t="inlineStr">
        <x:is>
          <x:t xml:space="preserve">Pe. Weber (volumes) · vol. 17</x:t>
        </x:is>
      </x:c>
      <x:c r="F93" s="37" t="inlineStr">
        <x:is>
          <x:t xml:space="preserve">Canto dos volumes</x:t>
        </x:is>
      </x:c>
      <x:c r="G93" s="38" t="inlineStr">
        <x:is>
          <x:t xml:space="preserve">abrir partitura</x:t>
        </x:is>
      </x:c>
    </x:row>
    <x:row r="94" s="29" customFormat="1" ht="23.850000381469727" customHeight="1">
      <x:c r="A94" s="41" t="inlineStr">
        <x:is>
          <x:t xml:space="preserve">Sl 95</x:t>
        </x:is>
      </x:c>
      <x:c r="B94" s="34" t="inlineStr">
        <x:is>
          <x:t xml:space="preserve">Cantai ao Senhor um cântico novo</x:t>
        </x:is>
      </x:c>
      <x:c r="C94" s="34" t="n"/>
      <x:c r="D94" s="33" t="inlineStr">
        <x:is>
          <x:t xml:space="preserve">Sl 95</x:t>
        </x:is>
      </x:c>
      <x:c r="E94" s="34" t="inlineStr">
        <x:is>
          <x:t xml:space="preserve">Pe. Weber (volumes) · vol. 10</x:t>
        </x:is>
      </x:c>
      <x:c r="F94" s="34" t="inlineStr">
        <x:is>
          <x:t xml:space="preserve">Canto dos volumes</x:t>
        </x:is>
      </x:c>
      <x:c r="G94" s="35" t="inlineStr">
        <x:is>
          <x:t xml:space="preserve">abrir partitura</x:t>
        </x:is>
      </x:c>
    </x:row>
    <x:row r="95" s="29" customFormat="1" ht="23.850000381469727" customHeight="1">
      <x:c r="A95" s="42" t="inlineStr">
        <x:is>
          <x:t xml:space="preserve">Sl 95</x:t>
        </x:is>
      </x:c>
      <x:c r="B95" s="37" t="inlineStr">
        <x:is>
          <x:t xml:space="preserve">Cantai ao Senhor</x:t>
        </x:is>
      </x:c>
      <x:c r="C95" s="37" t="n"/>
      <x:c r="D95" s="36" t="n"/>
      <x:c r="E95" s="37" t="inlineStr">
        <x:is>
          <x:t xml:space="preserve">Pe. Weber (volumes) · vol. 11</x:t>
        </x:is>
      </x:c>
      <x:c r="F95" s="37" t="inlineStr">
        <x:is>
          <x:t xml:space="preserve">Canto dos volumes</x:t>
        </x:is>
      </x:c>
      <x:c r="G95" s="38" t="inlineStr">
        <x:is>
          <x:t xml:space="preserve">abrir partitura</x:t>
        </x:is>
      </x:c>
    </x:row>
    <x:row r="96" s="29" customFormat="1" ht="23.850000381469727" customHeight="1">
      <x:c r="A96" s="41" t="inlineStr">
        <x:is>
          <x:t xml:space="preserve">Sl 96</x:t>
        </x:is>
      </x:c>
      <x:c r="B96" s="34" t="inlineStr">
        <x:is>
          <x:t xml:space="preserve">Uma luz já se levanta sobre os justos</x:t>
        </x:is>
      </x:c>
      <x:c r="C96" s="34" t="inlineStr">
        <x:is>
          <x:t xml:space="preserve">Também pelos falecidos</x:t>
        </x:is>
      </x:c>
      <x:c r="D96" s="33" t="inlineStr">
        <x:is>
          <x:t xml:space="preserve">Sl 96</x:t>
        </x:is>
      </x:c>
      <x:c r="E96" s="34" t="inlineStr">
        <x:is>
          <x:t xml:space="preserve">Pe. Weber (volumes) · vol. 7</x:t>
        </x:is>
      </x:c>
      <x:c r="F96" s="34" t="inlineStr">
        <x:is>
          <x:t xml:space="preserve">Canto dos volumes</x:t>
        </x:is>
      </x:c>
      <x:c r="G96" s="35" t="inlineStr">
        <x:is>
          <x:t xml:space="preserve">abrir partitura</x:t>
        </x:is>
      </x:c>
    </x:row>
    <x:row r="97" s="29" customFormat="1" ht="23.850000381469727" customHeight="1">
      <x:c r="A97" s="42" t="inlineStr">
        <x:is>
          <x:t xml:space="preserve">Sl 97</x:t>
        </x:is>
      </x:c>
      <x:c r="B97" s="37" t="inlineStr">
        <x:is>
          <x:t xml:space="preserve">Cantai ao Senhor Deus um canto novo</x:t>
        </x:is>
      </x:c>
      <x:c r="C97" s="37" t="inlineStr">
        <x:is>
          <x:t xml:space="preserve">Entrada | Domingo da Páscoa - C</x:t>
        </x:is>
      </x:c>
      <x:c r="D97" s="36" t="inlineStr">
        <x:is>
          <x:t xml:space="preserve">Sl 97</x:t>
        </x:is>
      </x:c>
      <x:c r="E97" s="37" t="inlineStr">
        <x:is>
          <x:t xml:space="preserve">Pe. Weber (volumes) · vol. 14</x:t>
        </x:is>
      </x:c>
      <x:c r="F97" s="37" t="inlineStr">
        <x:is>
          <x:t xml:space="preserve">Canto dos volumes</x:t>
        </x:is>
      </x:c>
      <x:c r="G97" s="38" t="inlineStr">
        <x:is>
          <x:t xml:space="preserve">abrir partitura</x:t>
        </x:is>
      </x:c>
    </x:row>
    <x:row r="98" s="29" customFormat="1" ht="23.850000381469727" customHeight="1">
      <x:c r="A98" s="41" t="inlineStr">
        <x:is>
          <x:t xml:space="preserve">Sl 99</x:t>
        </x:is>
      </x:c>
      <x:c r="B98" s="34" t="inlineStr">
        <x:is>
          <x:t xml:space="preserve">Cante ao Senhor a terra inteira</x:t>
        </x:is>
      </x:c>
      <x:c r="C98" s="34" t="n"/>
      <x:c r="D98" s="33" t="inlineStr">
        <x:is>
          <x:t xml:space="preserve">Sl 99</x:t>
        </x:is>
      </x:c>
      <x:c r="E98" s="34" t="inlineStr">
        <x:is>
          <x:t xml:space="preserve">Pe. Weber (volumes) · vol. 1</x:t>
        </x:is>
      </x:c>
      <x:c r="F98" s="34" t="inlineStr">
        <x:is>
          <x:t xml:space="preserve">Canto dos volumes</x:t>
        </x:is>
      </x:c>
      <x:c r="G98" s="35" t="inlineStr">
        <x:is>
          <x:t xml:space="preserve">abrir partitura</x:t>
        </x:is>
      </x:c>
    </x:row>
    <x:row r="99" s="29" customFormat="1" ht="23.850000381469727" customHeight="1">
      <x:c r="A99" s="42" t="inlineStr">
        <x:is>
          <x:t xml:space="preserve">Sl 99</x:t>
        </x:is>
      </x:c>
      <x:c r="B99" s="37" t="inlineStr">
        <x:is>
          <x:t xml:space="preserve">Alegrai-vos todos, toda gente</x:t>
        </x:is>
      </x:c>
      <x:c r="C99" s="37" t="inlineStr">
        <x:is>
          <x:t xml:space="preserve">Natal</x:t>
        </x:is>
      </x:c>
      <x:c r="D99" s="36" t="n"/>
      <x:c r="E99" s="37" t="inlineStr">
        <x:is>
          <x:t xml:space="preserve">Pe. Weber (volumes) · vol. 10</x:t>
        </x:is>
      </x:c>
      <x:c r="F99" s="37" t="inlineStr">
        <x:is>
          <x:t xml:space="preserve">Canto dos volumes</x:t>
        </x:is>
      </x:c>
      <x:c r="G99" s="38" t="inlineStr">
        <x:is>
          <x:t xml:space="preserve">abrir partitura</x:t>
        </x:is>
      </x:c>
    </x:row>
    <x:row r="100" s="29" customFormat="1" ht="23.850000381469727" customHeight="1">
      <x:c r="A100" s="41" t="inlineStr">
        <x:is>
          <x:t xml:space="preserve">Sl 99</x:t>
        </x:is>
      </x:c>
      <x:c r="B100" s="34" t="inlineStr">
        <x:is>
          <x:t xml:space="preserve">Cante ao Senhor a terra inteira</x:t>
        </x:is>
      </x:c>
      <x:c r="C100" s="34" t="n"/>
      <x:c r="D100" s="33" t="inlineStr">
        <x:is>
          <x:t xml:space="preserve">Sl 99</x:t>
        </x:is>
      </x:c>
      <x:c r="E100" s="34" t="inlineStr">
        <x:is>
          <x:t xml:space="preserve">Pe. Weber (volumes) · vol. 15</x:t>
        </x:is>
      </x:c>
      <x:c r="F100" s="34" t="inlineStr">
        <x:is>
          <x:t xml:space="preserve">Canto dos volumes</x:t>
        </x:is>
      </x:c>
      <x:c r="G100" s="35" t="inlineStr">
        <x:is>
          <x:t xml:space="preserve">abrir partitura</x:t>
        </x:is>
      </x:c>
    </x:row>
    <x:row r="101" s="29" customFormat="1" ht="23.850000381469727" customHeight="1">
      <x:c r="A101" s="42" t="inlineStr">
        <x:is>
          <x:t xml:space="preserve">Sl 101,3</x:t>
        </x:is>
      </x:c>
      <x:c r="B101" s="37" t="inlineStr">
        <x:is>
          <x:t xml:space="preserve">Não oculteis de mim a vossa face</x:t>
        </x:is>
      </x:c>
      <x:c r="C101" s="37" t="inlineStr">
        <x:is>
          <x:t xml:space="preserve">Segunda-feira Santa</x:t>
        </x:is>
      </x:c>
      <x:c r="D101" s="36" t="inlineStr">
        <x:is>
          <x:t xml:space="preserve">Sl 101</x:t>
        </x:is>
      </x:c>
      <x:c r="E101" s="37" t="inlineStr">
        <x:is>
          <x:t xml:space="preserve">Abadia da Ressurreição</x:t>
        </x:is>
      </x:c>
      <x:c r="F101" s="37" t="inlineStr">
        <x:is>
          <x:t xml:space="preserve">Antífona de comunhão</x:t>
        </x:is>
      </x:c>
      <x:c r="G101" s="38" t="inlineStr">
        <x:is>
          <x:t xml:space="preserve">abrir partitura</x:t>
        </x:is>
      </x:c>
    </x:row>
    <x:row r="102" s="29" customFormat="1" ht="23.850000381469727" customHeight="1">
      <x:c r="A102" s="41" t="inlineStr">
        <x:is>
          <x:t xml:space="preserve">Sl 102,1</x:t>
        </x:is>
      </x:c>
      <x:c r="B102" s="34" t="inlineStr">
        <x:is>
          <x:t xml:space="preserve">Bendize, ó minha alma, ao Senhor, e todo o meu ser</x:t>
        </x:is>
      </x:c>
      <x:c r="C102" s="34" t="inlineStr">
        <x:is>
          <x:t xml:space="preserve">13. ABC</x:t>
        </x:is>
      </x:c>
      <x:c r="D102" s="33" t="inlineStr">
        <x:is>
          <x:t xml:space="preserve">Sl 102</x:t>
        </x:is>
      </x:c>
      <x:c r="E102" s="34" t="inlineStr">
        <x:is>
          <x:t xml:space="preserve">Abadia da Ressurreição</x:t>
        </x:is>
      </x:c>
      <x:c r="F102" s="34" t="inlineStr">
        <x:is>
          <x:t xml:space="preserve">Antífona de comunhão</x:t>
        </x:is>
      </x:c>
      <x:c r="G102" s="35" t="inlineStr">
        <x:is>
          <x:t xml:space="preserve">abrir partitura</x:t>
        </x:is>
      </x:c>
    </x:row>
    <x:row r="103" s="29" customFormat="1" ht="23.850000381469727" customHeight="1">
      <x:c r="A103" s="42" t="inlineStr">
        <x:is>
          <x:t xml:space="preserve">Sl 102,2</x:t>
        </x:is>
      </x:c>
      <x:c r="B103" s="37" t="inlineStr">
        <x:is>
          <x:t xml:space="preserve">Bendize, ó minha alma, ao Senhor, não esqueças</x:t>
        </x:is>
      </x:c>
      <x:c r="C103" s="37" t="inlineStr">
        <x:is>
          <x:t xml:space="preserve">17. ABC</x:t>
        </x:is>
      </x:c>
      <x:c r="D103" s="36" t="inlineStr">
        <x:is>
          <x:t xml:space="preserve">Sl 102</x:t>
        </x:is>
      </x:c>
      <x:c r="E103" s="37" t="inlineStr">
        <x:is>
          <x:t xml:space="preserve">Abadia da Ressurreição</x:t>
        </x:is>
      </x:c>
      <x:c r="F103" s="37" t="inlineStr">
        <x:is>
          <x:t xml:space="preserve">Antífona de comunhão</x:t>
        </x:is>
      </x:c>
      <x:c r="G103" s="38" t="inlineStr">
        <x:is>
          <x:t xml:space="preserve">abrir partitura</x:t>
        </x:is>
      </x:c>
    </x:row>
    <x:row r="104" s="29" customFormat="1" ht="23.850000381469727" customHeight="1">
      <x:c r="A104" s="41" t="inlineStr">
        <x:is>
          <x:t xml:space="preserve">Sl 103</x:t>
        </x:is>
      </x:c>
      <x:c r="B104" s="34" t="inlineStr">
        <x:is>
          <x:t xml:space="preserve">Resposta às leituras da Vigília</x:t>
        </x:is>
      </x:c>
      <x:c r="C104" s="34" t="inlineStr">
        <x:is>
          <x:t xml:space="preserve">Vigília Pascal</x:t>
        </x:is>
      </x:c>
      <x:c r="D104" s="33" t="inlineStr">
        <x:is>
          <x:t xml:space="preserve">Sl 103</x:t>
        </x:is>
      </x:c>
      <x:c r="E104" s="34" t="inlineStr">
        <x:is>
          <x:t xml:space="preserve">Pe. Weber (volumes) · vol. 16</x:t>
        </x:is>
      </x:c>
      <x:c r="F104" s="34" t="inlineStr">
        <x:is>
          <x:t xml:space="preserve">Canto dos volumes</x:t>
        </x:is>
      </x:c>
      <x:c r="G104" s="35" t="inlineStr">
        <x:is>
          <x:t xml:space="preserve">abrir partitura</x:t>
        </x:is>
      </x:c>
    </x:row>
    <x:row r="105" s="29" customFormat="1" ht="23.850000381469727" customHeight="1">
      <x:c r="A105" s="42" t="inlineStr">
        <x:is>
          <x:t xml:space="preserve">Sl 103</x:t>
        </x:is>
      </x:c>
      <x:c r="B105" s="37" t="inlineStr">
        <x:is>
          <x:t xml:space="preserve">Bendize, ó minh'alma, ao Senhor!</x:t>
        </x:is>
      </x:c>
      <x:c r="C105" s="37" t="inlineStr">
        <x:is>
          <x:t xml:space="preserve">Hino ao Criador do universo</x:t>
        </x:is>
      </x:c>
      <x:c r="D105" s="36" t="inlineStr">
        <x:is>
          <x:t xml:space="preserve">Sl 103</x:t>
        </x:is>
      </x:c>
      <x:c r="E105" s="37" t="inlineStr">
        <x:is>
          <x:t xml:space="preserve">Pe. Weber (volumes) · vol. 30</x:t>
        </x:is>
      </x:c>
      <x:c r="F105" s="37" t="inlineStr">
        <x:is>
          <x:t xml:space="preserve">Canto dos volumes</x:t>
        </x:is>
      </x:c>
      <x:c r="G105" s="38" t="inlineStr">
        <x:is>
          <x:t xml:space="preserve">abrir partitura</x:t>
        </x:is>
      </x:c>
    </x:row>
    <x:row r="106" s="29" customFormat="1" ht="23.850000381469727" customHeight="1">
      <x:c r="A106" s="41" t="inlineStr">
        <x:is>
          <x:t xml:space="preserve">Sl 103</x:t>
        </x:is>
      </x:c>
      <x:c r="B106" s="34" t="inlineStr">
        <x:is>
          <x:t xml:space="preserve">Envia teu Espírito, Senhor!</x:t>
        </x:is>
      </x:c>
      <x:c r="C106" s="34" t="inlineStr">
        <x:is>
          <x:t xml:space="preserve">Pentecostes | Espírito Santo</x:t>
        </x:is>
      </x:c>
      <x:c r="D106" s="33" t="inlineStr">
        <x:is>
          <x:t xml:space="preserve">Sl 103</x:t>
        </x:is>
      </x:c>
      <x:c r="E106" s="34" t="inlineStr">
        <x:is>
          <x:t xml:space="preserve">Pe. Weber (volumes) · vol. 31</x:t>
        </x:is>
      </x:c>
      <x:c r="F106" s="34" t="inlineStr">
        <x:is>
          <x:t xml:space="preserve">Canto dos volumes</x:t>
        </x:is>
      </x:c>
      <x:c r="G106" s="35" t="inlineStr">
        <x:is>
          <x:t xml:space="preserve">abrir partitura</x:t>
        </x:is>
      </x:c>
    </x:row>
    <x:row r="107" s="29" customFormat="1" ht="23.850000381469727" customHeight="1">
      <x:c r="A107" s="42" t="inlineStr">
        <x:is>
          <x:t xml:space="preserve">Sl 103,13-15</x:t>
        </x:is>
      </x:c>
      <x:c r="B107" s="37" t="inlineStr">
        <x:is>
          <x:t xml:space="preserve">Com vossos frutos saciais a terra inteira</x:t>
        </x:is>
      </x:c>
      <x:c r="C107" s="37" t="inlineStr">
        <x:is>
          <x:t xml:space="preserve">21. ABC</x:t>
        </x:is>
      </x:c>
      <x:c r="D107" s="36" t="inlineStr">
        <x:is>
          <x:t xml:space="preserve">Sl 103</x:t>
        </x:is>
      </x:c>
      <x:c r="E107" s="37" t="inlineStr">
        <x:is>
          <x:t xml:space="preserve">Abadia da Ressurreição</x:t>
        </x:is>
      </x:c>
      <x:c r="F107" s="37" t="inlineStr">
        <x:is>
          <x:t xml:space="preserve">Antífona de comunhão</x:t>
        </x:is>
      </x:c>
      <x:c r="G107" s="38" t="inlineStr">
        <x:is>
          <x:t xml:space="preserve">abrir partitura</x:t>
        </x:is>
      </x:c>
    </x:row>
    <x:row r="108" s="29" customFormat="1" ht="23.850000381469727" customHeight="1">
      <x:c r="A108" s="41" t="inlineStr">
        <x:is>
          <x:t xml:space="preserve">Sl 103,30</x:t>
        </x:is>
      </x:c>
      <x:c r="B108" s="34" t="inlineStr">
        <x:is>
          <x:t xml:space="preserve">Vinde Espírito de Deus</x:t>
        </x:is>
      </x:c>
      <x:c r="C108" s="34" t="inlineStr">
        <x:is>
          <x:t xml:space="preserve">Espírito Santo</x:t>
        </x:is>
      </x:c>
      <x:c r="D108" s="33" t="n"/>
      <x:c r="E108" s="34" t="inlineStr">
        <x:is>
          <x:t xml:space="preserve">Pe. Weber (volumes) · vol. 15</x:t>
        </x:is>
      </x:c>
      <x:c r="F108" s="34" t="inlineStr">
        <x:is>
          <x:t xml:space="preserve">Canto dos volumes</x:t>
        </x:is>
      </x:c>
      <x:c r="G108" s="35" t="inlineStr">
        <x:is>
          <x:t xml:space="preserve">abrir partitura</x:t>
        </x:is>
      </x:c>
    </x:row>
    <x:row r="109" s="29" customFormat="1" ht="23.850000381469727" customHeight="1">
      <x:c r="A109" s="42" t="inlineStr">
        <x:is>
          <x:t xml:space="preserve">Sl 105</x:t>
        </x:is>
      </x:c>
      <x:c r="B109" s="37" t="inlineStr">
        <x:is>
          <x:t xml:space="preserve">Salmo 105 – Dai graças ao Senhor porque ele é bom!</x:t>
        </x:is>
      </x:c>
      <x:c r="C109" s="37" t="n"/>
      <x:c r="D109" s="36" t="inlineStr">
        <x:is>
          <x:t xml:space="preserve">Sl 105</x:t>
        </x:is>
      </x:c>
      <x:c r="E109" s="37" t="inlineStr">
        <x:is>
          <x:t xml:space="preserve">Pe. Weber (volumes) · vol. 24</x:t>
        </x:is>
      </x:c>
      <x:c r="F109" s="37" t="inlineStr">
        <x:is>
          <x:t xml:space="preserve">Canto dos volumes</x:t>
        </x:is>
      </x:c>
      <x:c r="G109" s="38" t="inlineStr">
        <x:is>
          <x:t xml:space="preserve">abrir partitura</x:t>
        </x:is>
      </x:c>
    </x:row>
    <x:row r="110" s="29" customFormat="1" ht="23.850000381469727" customHeight="1">
      <x:c r="A110" s="41" t="inlineStr">
        <x:is>
          <x:t xml:space="preserve">Sl 106,8-9</x:t>
        </x:is>
      </x:c>
      <x:c r="B110" s="34" t="inlineStr">
        <x:is>
          <x:t xml:space="preserve">Demos graças ao Senhor por sua bondade</x:t>
        </x:is>
      </x:c>
      <x:c r="C110" s="34" t="inlineStr">
        <x:is>
          <x:t xml:space="preserve">5. ABC</x:t>
        </x:is>
      </x:c>
      <x:c r="D110" s="33" t="inlineStr">
        <x:is>
          <x:t xml:space="preserve">Sl 106</x:t>
        </x:is>
      </x:c>
      <x:c r="E110" s="34" t="inlineStr">
        <x:is>
          <x:t xml:space="preserve">Abadia da Ressurreição</x:t>
        </x:is>
      </x:c>
      <x:c r="F110" s="34" t="inlineStr">
        <x:is>
          <x:t xml:space="preserve">Antífona de comunhão</x:t>
        </x:is>
      </x:c>
      <x:c r="G110" s="35" t="inlineStr">
        <x:is>
          <x:t xml:space="preserve">abrir partitura</x:t>
        </x:is>
      </x:c>
    </x:row>
    <x:row r="111" s="29" customFormat="1" ht="23.850000381469727" customHeight="1">
      <x:c r="A111" s="42" t="inlineStr">
        <x:is>
          <x:t xml:space="preserve">Sl 107</x:t>
        </x:is>
      </x:c>
      <x:c r="B111" s="37" t="inlineStr">
        <x:is>
          <x:t xml:space="preserve">Pronto está meu coração pra servir...</x:t>
        </x:is>
      </x:c>
      <x:c r="C111" s="37" t="n"/>
      <x:c r="D111" s="36" t="inlineStr">
        <x:is>
          <x:t xml:space="preserve">Sl 107</x:t>
        </x:is>
      </x:c>
      <x:c r="E111" s="37" t="inlineStr">
        <x:is>
          <x:t xml:space="preserve">Pe. Weber (volumes) · vol. 7</x:t>
        </x:is>
      </x:c>
      <x:c r="F111" s="37" t="inlineStr">
        <x:is>
          <x:t xml:space="preserve">Canto dos volumes</x:t>
        </x:is>
      </x:c>
      <x:c r="G111" s="38" t="inlineStr">
        <x:is>
          <x:t xml:space="preserve">abrir partitura</x:t>
        </x:is>
      </x:c>
    </x:row>
    <x:row r="112" s="29" customFormat="1" ht="23.850000381469727" customHeight="1">
      <x:c r="A112" s="41" t="inlineStr">
        <x:is>
          <x:t xml:space="preserve">Sl 108,2</x:t>
        </x:is>
      </x:c>
      <x:c r="B112" s="34" t="inlineStr">
        <x:is>
          <x:t xml:space="preserve">Pronto está meu coração pra servir e louvar...</x:t>
        </x:is>
      </x:c>
      <x:c r="C112" s="34" t="n"/>
      <x:c r="D112" s="33" t="n"/>
      <x:c r="E112" s="34" t="inlineStr">
        <x:is>
          <x:t xml:space="preserve">Pe. Weber (volumes) · vol. 4</x:t>
        </x:is>
      </x:c>
      <x:c r="F112" s="34" t="inlineStr">
        <x:is>
          <x:t xml:space="preserve">Canto dos volumes</x:t>
        </x:is>
      </x:c>
      <x:c r="G112" s="35" t="inlineStr">
        <x:is>
          <x:t xml:space="preserve">abrir partitura</x:t>
        </x:is>
      </x:c>
    </x:row>
    <x:row r="113" s="29" customFormat="1" ht="23.850000381469727" customHeight="1">
      <x:c r="A113" s="41" t="inlineStr">
        <x:is>
          <x:t xml:space="preserve">Sl 110,4-5</x:t>
        </x:is>
      </x:c>
      <x:c r="B113" s="34" t="inlineStr">
        <x:is>
          <x:t xml:space="preserve">O Senhor bom e clemente nos deixou</x:t>
        </x:is>
      </x:c>
      <x:c r="C113" s="34" t="inlineStr">
        <x:is>
          <x:t xml:space="preserve">16. ABC</x:t>
        </x:is>
      </x:c>
      <x:c r="D113" s="33" t="inlineStr">
        <x:is>
          <x:t xml:space="preserve">Sl 110</x:t>
        </x:is>
      </x:c>
      <x:c r="E113" s="34" t="inlineStr">
        <x:is>
          <x:t xml:space="preserve">Abadia da Ressurreição</x:t>
        </x:is>
      </x:c>
      <x:c r="F113" s="34" t="inlineStr">
        <x:is>
          <x:t xml:space="preserve">Antífona de comunhão</x:t>
        </x:is>
      </x:c>
      <x:c r="G113" s="35" t="inlineStr">
        <x:is>
          <x:t xml:space="preserve">abrir partitura</x:t>
        </x:is>
      </x:c>
    </x:row>
    <x:row r="114" s="29" customFormat="1" ht="23.850000381469727" customHeight="1">
      <x:c r="A114" s="42" t="inlineStr">
        <x:is>
          <x:t xml:space="preserve">Sl 112,2</x:t>
        </x:is>
      </x:c>
      <x:c r="B114" s="37" t="inlineStr">
        <x:is>
          <x:t xml:space="preserve">Bendito seja o nome</x:t>
        </x:is>
      </x:c>
      <x:c r="C114" s="37" t="inlineStr">
        <x:is>
          <x:t xml:space="preserve">Ofertas</x:t>
        </x:is>
      </x:c>
      <x:c r="D114" s="36" t="n"/>
      <x:c r="E114" s="37" t="inlineStr">
        <x:is>
          <x:t xml:space="preserve">Pe. Weber (volumes) · vol. 16</x:t>
        </x:is>
      </x:c>
      <x:c r="F114" s="37" t="inlineStr">
        <x:is>
          <x:t xml:space="preserve">Canto dos volumes</x:t>
        </x:is>
      </x:c>
      <x:c r="G114" s="38" t="inlineStr">
        <x:is>
          <x:t xml:space="preserve">abrir partitura</x:t>
        </x:is>
      </x:c>
    </x:row>
    <x:row r="115" s="29" customFormat="1" ht="23.850000381469727" customHeight="1">
      <x:c r="A115" s="41" t="inlineStr">
        <x:is>
          <x:t xml:space="preserve">Sl 115</x:t>
        </x:is>
      </x:c>
      <x:c r="B115" s="34" t="inlineStr">
        <x:is>
          <x:t xml:space="preserve">Que poderei retribuir – Salmo 115</x:t>
        </x:is>
      </x:c>
      <x:c r="C115" s="34" t="n"/>
      <x:c r="D115" s="33" t="inlineStr">
        <x:is>
          <x:t xml:space="preserve">Sl 115</x:t>
        </x:is>
      </x:c>
      <x:c r="E115" s="34" t="inlineStr">
        <x:is>
          <x:t xml:space="preserve">Pe. Weber (volumes) · vol. 9</x:t>
        </x:is>
      </x:c>
      <x:c r="F115" s="34" t="inlineStr">
        <x:is>
          <x:t xml:space="preserve">Canto dos volumes</x:t>
        </x:is>
      </x:c>
      <x:c r="G115" s="35" t="inlineStr">
        <x:is>
          <x:t xml:space="preserve">abrir partitura</x:t>
        </x:is>
      </x:c>
    </x:row>
    <x:row r="116" s="29" customFormat="1" ht="23.850000381469727" customHeight="1">
      <x:c r="A116" s="42" t="inlineStr">
        <x:is>
          <x:t xml:space="preserve">Sl 115</x:t>
        </x:is>
      </x:c>
      <x:c r="B116" s="37" t="inlineStr">
        <x:is>
          <x:t xml:space="preserve">Que poderei retribuir ao Senhor</x:t>
        </x:is>
      </x:c>
      <x:c r="C116" s="37" t="inlineStr">
        <x:is>
          <x:t xml:space="preserve">Ação de graças</x:t>
        </x:is>
      </x:c>
      <x:c r="D116" s="36" t="inlineStr">
        <x:is>
          <x:t xml:space="preserve">Sl 115</x:t>
        </x:is>
      </x:c>
      <x:c r="E116" s="37" t="inlineStr">
        <x:is>
          <x:t xml:space="preserve">Pe. Weber (volumes) · vol. 14</x:t>
        </x:is>
      </x:c>
      <x:c r="F116" s="37" t="inlineStr">
        <x:is>
          <x:t xml:space="preserve">Canto dos volumes</x:t>
        </x:is>
      </x:c>
      <x:c r="G116" s="38" t="inlineStr">
        <x:is>
          <x:t xml:space="preserve">abrir partitura</x:t>
        </x:is>
      </x:c>
    </x:row>
    <x:row r="117" s="29" customFormat="1" ht="23.850000381469727" customHeight="1">
      <x:c r="A117" s="41" t="inlineStr">
        <x:is>
          <x:t xml:space="preserve">Sl 116</x:t>
        </x:is>
      </x:c>
      <x:c r="B117" s="34" t="inlineStr">
        <x:is>
          <x:t xml:space="preserve">Louvor de todos os povos (Salmo 116)</x:t>
        </x:is>
      </x:c>
      <x:c r="C117" s="34" t="n"/>
      <x:c r="D117" s="33" t="inlineStr">
        <x:is>
          <x:t xml:space="preserve">Sl 116</x:t>
        </x:is>
      </x:c>
      <x:c r="E117" s="34" t="inlineStr">
        <x:is>
          <x:t xml:space="preserve">Pe. Weber (volumes) · vol. 23</x:t>
        </x:is>
      </x:c>
      <x:c r="F117" s="34" t="inlineStr">
        <x:is>
          <x:t xml:space="preserve">Canto dos volumes</x:t>
        </x:is>
      </x:c>
      <x:c r="G117" s="35" t="inlineStr">
        <x:is>
          <x:t xml:space="preserve">abrir partitura</x:t>
        </x:is>
      </x:c>
    </x:row>
    <x:row r="118" s="29" customFormat="1" ht="23.850000381469727" customHeight="1">
      <x:c r="A118" s="42" t="inlineStr">
        <x:is>
          <x:t xml:space="preserve">Sl 116</x:t>
        </x:is>
      </x:c>
      <x:c r="B118" s="37" t="inlineStr">
        <x:is>
          <x:t xml:space="preserve">Aleluia! Louvai o Senhor!</x:t>
        </x:is>
      </x:c>
      <x:c r="C118" s="37" t="n"/>
      <x:c r="D118" s="36" t="inlineStr">
        <x:is>
          <x:t xml:space="preserve">Sl 116</x:t>
        </x:is>
      </x:c>
      <x:c r="E118" s="37" t="inlineStr">
        <x:is>
          <x:t xml:space="preserve">Pe. Weber (volumes) · vol. 27</x:t>
        </x:is>
      </x:c>
      <x:c r="F118" s="37" t="inlineStr">
        <x:is>
          <x:t xml:space="preserve">Canto dos volumes</x:t>
        </x:is>
      </x:c>
      <x:c r="G118" s="38" t="inlineStr">
        <x:is>
          <x:t xml:space="preserve">abrir partitura</x:t>
        </x:is>
      </x:c>
    </x:row>
    <x:row r="119" s="29" customFormat="1" ht="23.850000381469727" customHeight="1">
      <x:c r="A119" s="41" t="inlineStr">
        <x:is>
          <x:t xml:space="preserve">Sl 116</x:t>
        </x:is>
      </x:c>
      <x:c r="B119" s="34" t="inlineStr">
        <x:is>
          <x:t xml:space="preserve">Louvai a Deus, ó povos!</x:t>
        </x:is>
      </x:c>
      <x:c r="C119" s="34" t="inlineStr">
        <x:is>
          <x:t xml:space="preserve">Recessional</x:t>
        </x:is>
      </x:c>
      <x:c r="D119" s="33" t="n"/>
      <x:c r="E119" s="34" t="inlineStr">
        <x:is>
          <x:t xml:space="preserve">Pe. Weber (volumes) · vol. 27</x:t>
        </x:is>
      </x:c>
      <x:c r="F119" s="34" t="inlineStr">
        <x:is>
          <x:t xml:space="preserve">Canto dos volumes</x:t>
        </x:is>
      </x:c>
      <x:c r="G119" s="35" t="inlineStr">
        <x:is>
          <x:t xml:space="preserve">abrir partitura</x:t>
        </x:is>
      </x:c>
    </x:row>
    <x:row r="120" s="29" customFormat="1" ht="23.850000381469727" customHeight="1">
      <x:c r="A120" s="42" t="inlineStr">
        <x:is>
          <x:t xml:space="preserve">Sl 116</x:t>
        </x:is>
      </x:c>
      <x:c r="B120" s="37" t="inlineStr">
        <x:is>
          <x:t xml:space="preserve">Cantai louvores ao Senhor, todas as gentes</x:t>
        </x:is>
      </x:c>
      <x:c r="C120" s="37" t="inlineStr">
        <x:is>
          <x:t xml:space="preserve">Salmo de todos os povos</x:t>
        </x:is>
      </x:c>
      <x:c r="D120" s="36" t="n"/>
      <x:c r="E120" s="37" t="inlineStr">
        <x:is>
          <x:t xml:space="preserve">Pe. Weber (volumes) · vol. 30</x:t>
        </x:is>
      </x:c>
      <x:c r="F120" s="37" t="inlineStr">
        <x:is>
          <x:t xml:space="preserve">Canto dos volumes</x:t>
        </x:is>
      </x:c>
      <x:c r="G120" s="38" t="inlineStr">
        <x:is>
          <x:t xml:space="preserve">abrir partitura</x:t>
        </x:is>
      </x:c>
    </x:row>
    <x:row r="121" s="29" customFormat="1" ht="23.850000381469727" customHeight="1">
      <x:c r="A121" s="41" t="inlineStr">
        <x:is>
          <x:t xml:space="preserve">Sl 117</x:t>
        </x:is>
      </x:c>
      <x:c r="B121" s="34" t="inlineStr">
        <x:is>
          <x:t xml:space="preserve">Dai graças ao Senhor</x:t>
        </x:is>
      </x:c>
      <x:c r="C121" s="34" t="n"/>
      <x:c r="D121" s="33" t="inlineStr">
        <x:is>
          <x:t xml:space="preserve">Sl 117</x:t>
        </x:is>
      </x:c>
      <x:c r="E121" s="34" t="inlineStr">
        <x:is>
          <x:t xml:space="preserve">Pe. Weber (volumes) · vol. 11</x:t>
        </x:is>
      </x:c>
      <x:c r="F121" s="34" t="inlineStr">
        <x:is>
          <x:t xml:space="preserve">Canto dos volumes</x:t>
        </x:is>
      </x:c>
      <x:c r="G121" s="35" t="inlineStr">
        <x:is>
          <x:t xml:space="preserve">abrir partitura</x:t>
        </x:is>
      </x:c>
    </x:row>
    <x:row r="122" s="29" customFormat="1" ht="23.850000381469727" customHeight="1">
      <x:c r="A122" s="42" t="inlineStr">
        <x:is>
          <x:t xml:space="preserve">Sl 118,4-5</x:t>
        </x:is>
      </x:c>
      <x:c r="B122" s="37" t="inlineStr">
        <x:is>
          <x:t xml:space="preserve">Os vossos mandamentos vós nos destes</x:t>
        </x:is>
      </x:c>
      <x:c r="C122" s="37" t="inlineStr">
        <x:is>
          <x:t xml:space="preserve">25. ABC</x:t>
        </x:is>
      </x:c>
      <x:c r="D122" s="36" t="inlineStr">
        <x:is>
          <x:t xml:space="preserve">Sl 118</x:t>
        </x:is>
      </x:c>
      <x:c r="E122" s="37" t="inlineStr">
        <x:is>
          <x:t xml:space="preserve">Abadia da Ressurreição</x:t>
        </x:is>
      </x:c>
      <x:c r="F122" s="37" t="inlineStr">
        <x:is>
          <x:t xml:space="preserve">Antífona de comunhão</x:t>
        </x:is>
      </x:c>
      <x:c r="G122" s="38" t="inlineStr">
        <x:is>
          <x:t xml:space="preserve">abrir partitura</x:t>
        </x:is>
      </x:c>
    </x:row>
    <x:row r="123" s="29" customFormat="1" ht="35.04999923706055" customHeight="1">
      <x:c r="A123" s="41" t="inlineStr">
        <x:is>
          <x:t xml:space="preserve">Sl 118,24</x:t>
        </x:is>
      </x:c>
      <x:c r="B123" s="34" t="inlineStr">
        <x:is>
          <x:t xml:space="preserve">Este é o dia</x:t>
        </x:is>
      </x:c>
      <x:c r="C123" s="34" t="n"/>
      <x:c r="D123" s="33" t="n"/>
      <x:c r="E123" s="34" t="inlineStr">
        <x:is>
          <x:t xml:space="preserve">Pe. Weber (volumes) · vol. 2</x:t>
        </x:is>
      </x:c>
      <x:c r="F123" s="34" t="inlineStr">
        <x:is>
          <x:t xml:space="preserve">Canto dos volumes</x:t>
        </x:is>
      </x:c>
      <x:c r="G123" s="35" t="inlineStr">
        <x:is>
          <x:t xml:space="preserve">abrir partitura</x:t>
        </x:is>
      </x:c>
    </x:row>
    <x:row r="124" s="29" customFormat="1" ht="23.850000381469727" customHeight="1">
      <x:c r="A124" s="41" t="inlineStr">
        <x:is>
          <x:t xml:space="preserve">Sl 118,49-50</x:t>
        </x:is>
      </x:c>
      <x:c r="B124" s="34" t="inlineStr">
        <x:is>
          <x:t xml:space="preserve">Lembrai-vos da promessa ao vosso servo</x:t>
        </x:is>
      </x:c>
      <x:c r="C124" s="34" t="inlineStr">
        <x:is>
          <x:t xml:space="preserve">26. ABC</x:t>
        </x:is>
      </x:c>
      <x:c r="D124" s="33" t="inlineStr">
        <x:is>
          <x:t xml:space="preserve">Sl 118</x:t>
        </x:is>
      </x:c>
      <x:c r="E124" s="34" t="inlineStr">
        <x:is>
          <x:t xml:space="preserve">Abadia da Ressurreição</x:t>
        </x:is>
      </x:c>
      <x:c r="F124" s="34" t="inlineStr">
        <x:is>
          <x:t xml:space="preserve">Antífona de comunhão</x:t>
        </x:is>
      </x:c>
      <x:c r="G124" s="35" t="inlineStr">
        <x:is>
          <x:t xml:space="preserve">abrir partitura</x:t>
        </x:is>
      </x:c>
    </x:row>
    <x:row r="125" s="29" customFormat="1" ht="23.850000381469727" customHeight="1">
      <x:c r="A125" s="42" t="inlineStr">
        <x:is>
          <x:t xml:space="preserve">Sl 121,3-4</x:t>
        </x:is>
      </x:c>
      <x:c r="B125" s="37" t="inlineStr">
        <x:is>
          <x:t xml:space="preserve">Jerusalém, cidade bem edificada</x:t>
        </x:is>
      </x:c>
      <x:c r="C125" s="37" t="inlineStr">
        <x:is>
          <x:t xml:space="preserve">4 Quar B</x:t>
        </x:is>
      </x:c>
      <x:c r="D125" s="36" t="inlineStr">
        <x:is>
          <x:t xml:space="preserve">Sl 121</x:t>
        </x:is>
      </x:c>
      <x:c r="E125" s="37" t="inlineStr">
        <x:is>
          <x:t xml:space="preserve">Abadia da Ressurreição</x:t>
        </x:is>
      </x:c>
      <x:c r="F125" s="37" t="inlineStr">
        <x:is>
          <x:t xml:space="preserve">Antífona de comunhão</x:t>
        </x:is>
      </x:c>
      <x:c r="G125" s="38" t="inlineStr">
        <x:is>
          <x:t xml:space="preserve">abrir partitura</x:t>
        </x:is>
      </x:c>
    </x:row>
    <x:row r="126" s="29" customFormat="1" ht="23.850000381469727" customHeight="1">
      <x:c r="A126" s="41" t="inlineStr">
        <x:is>
          <x:t xml:space="preserve">Sl 125</x:t>
        </x:is>
      </x:c>
      <x:c r="B126" s="34" t="inlineStr">
        <x:is>
          <x:t xml:space="preserve">A plantação e a colheita</x:t>
        </x:is>
      </x:c>
      <x:c r="C126" s="34" t="inlineStr">
        <x:is>
          <x:t xml:space="preserve">Para formatura e Ação de graças</x:t>
        </x:is>
      </x:c>
      <x:c r="D126" s="33" t="inlineStr">
        <x:is>
          <x:t xml:space="preserve">Sl 125</x:t>
        </x:is>
      </x:c>
      <x:c r="E126" s="34" t="inlineStr">
        <x:is>
          <x:t xml:space="preserve">Pe. Weber (volumes) · vol. 11</x:t>
        </x:is>
      </x:c>
      <x:c r="F126" s="34" t="inlineStr">
        <x:is>
          <x:t xml:space="preserve">Canto dos volumes</x:t>
        </x:is>
      </x:c>
      <x:c r="G126" s="35" t="inlineStr">
        <x:is>
          <x:t xml:space="preserve">abrir partitura</x:t>
        </x:is>
      </x:c>
    </x:row>
    <x:row r="127" s="29" customFormat="1" ht="23.850000381469727" customHeight="1">
      <x:c r="A127" s="42" t="inlineStr">
        <x:is>
          <x:t xml:space="preserve">Sl 125</x:t>
        </x:is>
      </x:c>
      <x:c r="B127" s="37" t="inlineStr">
        <x:is>
          <x:t xml:space="preserve">Quem semeia entre lágrimas</x:t>
        </x:is>
      </x:c>
      <x:c r="C127" s="37" t="n"/>
      <x:c r="D127" s="36" t="inlineStr">
        <x:is>
          <x:t xml:space="preserve">Sl 125</x:t>
        </x:is>
      </x:c>
      <x:c r="E127" s="37" t="inlineStr">
        <x:is>
          <x:t xml:space="preserve">Pe. Weber (volumes) · vol. 11</x:t>
        </x:is>
      </x:c>
      <x:c r="F127" s="37" t="inlineStr">
        <x:is>
          <x:t xml:space="preserve">Canto dos volumes</x:t>
        </x:is>
      </x:c>
      <x:c r="G127" s="38" t="inlineStr">
        <x:is>
          <x:t xml:space="preserve">abrir partitura</x:t>
        </x:is>
      </x:c>
    </x:row>
    <x:row r="128" s="29" customFormat="1" ht="15" customHeight="1">
      <x:c r="A128" s="41" t="inlineStr">
        <x:is>
          <x:t xml:space="preserve">Sl 125</x:t>
        </x:is>
      </x:c>
      <x:c r="B128" s="34" t="inlineStr">
        <x:is>
          <x:t xml:space="preserve">"Quem planta na dor, colhe na alegria" - Sl 125(126)</x:t>
        </x:is>
      </x:c>
      <x:c r="C128" s="34" t="inlineStr">
        <x:is>
          <x:t xml:space="preserve">Da escravidão para a Pátria | Ação de graças | Colheita | Formatura</x:t>
        </x:is>
      </x:c>
      <x:c r="D128" s="33" t="inlineStr">
        <x:is>
          <x:t xml:space="preserve">Sl 125</x:t>
        </x:is>
      </x:c>
      <x:c r="E128" s="34" t="inlineStr">
        <x:is>
          <x:t xml:space="preserve">Pe. Weber (volumes) · vol. 13</x:t>
        </x:is>
      </x:c>
      <x:c r="F128" s="34" t="inlineStr">
        <x:is>
          <x:t xml:space="preserve">Canto dos volumes</x:t>
        </x:is>
      </x:c>
      <x:c r="G128" s="35" t="inlineStr">
        <x:is>
          <x:t xml:space="preserve">abrir partitura</x:t>
        </x:is>
      </x:c>
    </x:row>
    <x:row r="129" s="29" customFormat="1" ht="23.850000381469727" customHeight="1">
      <x:c r="A129" s="42" t="inlineStr">
        <x:is>
          <x:t xml:space="preserve">Sl 126</x:t>
        </x:is>
      </x:c>
      <x:c r="B129" s="37" t="inlineStr">
        <x:is>
          <x:t xml:space="preserve">Se o Senhor não constrói a morada</x:t>
        </x:is>
      </x:c>
      <x:c r="C129" s="37" t="n"/>
      <x:c r="D129" s="36" t="inlineStr">
        <x:is>
          <x:t xml:space="preserve">Sl 126</x:t>
        </x:is>
      </x:c>
      <x:c r="E129" s="37" t="inlineStr">
        <x:is>
          <x:t xml:space="preserve">Pe. Weber (volumes) · vol. 8</x:t>
        </x:is>
      </x:c>
      <x:c r="F129" s="37" t="inlineStr">
        <x:is>
          <x:t xml:space="preserve">Canto dos volumes</x:t>
        </x:is>
      </x:c>
      <x:c r="G129" s="38" t="inlineStr">
        <x:is>
          <x:t xml:space="preserve">abrir partitura</x:t>
        </x:is>
      </x:c>
    </x:row>
    <x:row r="130" s="29" customFormat="1" ht="23.850000381469727" customHeight="1">
      <x:c r="A130" s="41" t="inlineStr">
        <x:is>
          <x:t xml:space="preserve">Sl 129</x:t>
        </x:is>
      </x:c>
      <x:c r="B130" s="34" t="inlineStr">
        <x:is>
          <x:t xml:space="preserve">É bom confiar em Deus</x:t>
        </x:is>
      </x:c>
      <x:c r="C130" s="34" t="n"/>
      <x:c r="D130" s="33" t="inlineStr">
        <x:is>
          <x:t xml:space="preserve">Sl 129</x:t>
        </x:is>
      </x:c>
      <x:c r="E130" s="34" t="inlineStr">
        <x:is>
          <x:t xml:space="preserve">Pe. Weber (volumes) · vol. 11</x:t>
        </x:is>
      </x:c>
      <x:c r="F130" s="34" t="inlineStr">
        <x:is>
          <x:t xml:space="preserve">Canto dos volumes</x:t>
        </x:is>
      </x:c>
      <x:c r="G130" s="35" t="inlineStr">
        <x:is>
          <x:t xml:space="preserve">abrir partitura</x:t>
        </x:is>
      </x:c>
    </x:row>
    <x:row r="131" s="29" customFormat="1" ht="23.850000381469727" customHeight="1">
      <x:c r="A131" s="42" t="inlineStr">
        <x:is>
          <x:t xml:space="preserve">Sl 129,7</x:t>
        </x:is>
      </x:c>
      <x:c r="B131" s="37" t="inlineStr">
        <x:is>
          <x:t xml:space="preserve">No Senhor se encontra toda graça</x:t>
        </x:is>
      </x:c>
      <x:c r="C131" s="37" t="inlineStr">
        <x:is>
          <x:t xml:space="preserve">20. ABC</x:t>
        </x:is>
      </x:c>
      <x:c r="D131" s="36" t="inlineStr">
        <x:is>
          <x:t xml:space="preserve">Sl 129</x:t>
        </x:is>
      </x:c>
      <x:c r="E131" s="37" t="inlineStr">
        <x:is>
          <x:t xml:space="preserve">Abadia da Ressurreição</x:t>
        </x:is>
      </x:c>
      <x:c r="F131" s="37" t="inlineStr">
        <x:is>
          <x:t xml:space="preserve">Antífona de comunhão</x:t>
        </x:is>
      </x:c>
      <x:c r="G131" s="38" t="inlineStr">
        <x:is>
          <x:t xml:space="preserve">abrir partitura</x:t>
        </x:is>
      </x:c>
    </x:row>
    <x:row r="132" s="29" customFormat="1" ht="23.850000381469727" customHeight="1">
      <x:c r="A132" s="41" t="inlineStr">
        <x:is>
          <x:t xml:space="preserve">Sl 135</x:t>
        </x:is>
      </x:c>
      <x:c r="B132" s="34" t="inlineStr">
        <x:is>
          <x:t xml:space="preserve">Em coro a Deus louvamos</x:t>
        </x:is>
      </x:c>
      <x:c r="C132" s="34" t="inlineStr">
        <x:is>
          <x:t xml:space="preserve">Ação de graças</x:t>
        </x:is>
      </x:c>
      <x:c r="D132" s="33" t="inlineStr">
        <x:is>
          <x:t xml:space="preserve">Sl 135</x:t>
        </x:is>
      </x:c>
      <x:c r="E132" s="34" t="inlineStr">
        <x:is>
          <x:t xml:space="preserve">Pe. Weber (volumes) · vol. 13</x:t>
        </x:is>
      </x:c>
      <x:c r="F132" s="34" t="inlineStr">
        <x:is>
          <x:t xml:space="preserve">Canto dos volumes</x:t>
        </x:is>
      </x:c>
      <x:c r="G132" s="35" t="inlineStr">
        <x:is>
          <x:t xml:space="preserve">abrir partitura</x:t>
        </x:is>
      </x:c>
    </x:row>
    <x:row r="133" s="29" customFormat="1" ht="23.850000381469727" customHeight="1">
      <x:c r="A133" s="42" t="inlineStr">
        <x:is>
          <x:t xml:space="preserve">Sl 137</x:t>
        </x:is>
      </x:c>
      <x:c r="B133" s="37" t="inlineStr">
        <x:is>
          <x:t xml:space="preserve">Ó Senhor, de coração eu vos dou graças</x:t>
        </x:is>
      </x:c>
      <x:c r="C133" s="37" t="inlineStr">
        <x:is>
          <x:t xml:space="preserve">Missa de ação de graças</x:t>
        </x:is>
      </x:c>
      <x:c r="D133" s="36" t="inlineStr">
        <x:is>
          <x:t xml:space="preserve">Sl 137</x:t>
        </x:is>
      </x:c>
      <x:c r="E133" s="37" t="inlineStr">
        <x:is>
          <x:t xml:space="preserve">Delphim</x:t>
        </x:is>
      </x:c>
      <x:c r="F133" s="37" t="inlineStr">
        <x:is>
          <x:t xml:space="preserve">Antífona de comunhão</x:t>
        </x:is>
      </x:c>
      <x:c r="G133" s="38" t="inlineStr">
        <x:is>
          <x:t xml:space="preserve">abrir partitura</x:t>
        </x:is>
      </x:c>
    </x:row>
    <x:row r="134" s="29" customFormat="1" ht="23.850000381469727" customHeight="1">
      <x:c r="A134" s="41" t="inlineStr">
        <x:is>
          <x:t xml:space="preserve">Sl 138</x:t>
        </x:is>
      </x:c>
      <x:c r="B134" s="34" t="inlineStr">
        <x:is>
          <x:t xml:space="preserve">Tu me conheces quando estou sentado</x:t>
        </x:is>
      </x:c>
      <x:c r="C134" s="34" t="n"/>
      <x:c r="D134" s="33" t="n"/>
      <x:c r="E134" s="34" t="inlineStr">
        <x:is>
          <x:t xml:space="preserve">Pe. Weber (volumes) · vol. 29</x:t>
        </x:is>
      </x:c>
      <x:c r="F134" s="34" t="inlineStr">
        <x:is>
          <x:t xml:space="preserve">Canto dos volumes</x:t>
        </x:is>
      </x:c>
      <x:c r="G134" s="35" t="inlineStr">
        <x:is>
          <x:t xml:space="preserve">abrir partitura</x:t>
        </x:is>
      </x:c>
    </x:row>
    <x:row r="135" s="29" customFormat="1" ht="23.850000381469727" customHeight="1">
      <x:c r="A135" s="42" t="inlineStr">
        <x:is>
          <x:t xml:space="preserve">Sl 138,12</x:t>
        </x:is>
      </x:c>
      <x:c r="B135" s="37" t="inlineStr">
        <x:is>
          <x:t xml:space="preserve">A noite é luminosa como o dia</x:t>
        </x:is>
      </x:c>
      <x:c r="C135" s="37" t="inlineStr">
        <x:is>
          <x:t xml:space="preserve">Para celebrações de esperança: falecidos</x:t>
        </x:is>
      </x:c>
      <x:c r="D135" s="36" t="n"/>
      <x:c r="E135" s="37" t="inlineStr">
        <x:is>
          <x:t xml:space="preserve">Pe. Weber (volumes) · vol. 7</x:t>
        </x:is>
      </x:c>
      <x:c r="F135" s="37" t="inlineStr">
        <x:is>
          <x:t xml:space="preserve">Canto dos volumes</x:t>
        </x:is>
      </x:c>
      <x:c r="G135" s="38" t="inlineStr">
        <x:is>
          <x:t xml:space="preserve">abrir partitura</x:t>
        </x:is>
      </x:c>
    </x:row>
    <x:row r="136" s="29" customFormat="1" ht="23.850000381469727" customHeight="1">
      <x:c r="A136" s="41" t="inlineStr">
        <x:is>
          <x:t xml:space="preserve">Sl 138,12</x:t>
        </x:is>
      </x:c>
      <x:c r="B136" s="34" t="inlineStr">
        <x:is>
          <x:t xml:space="preserve">Mesmo as trevas para vós não são escuras</x:t>
        </x:is>
      </x:c>
      <x:c r="C136" s="34" t="n"/>
      <x:c r="D136" s="33" t="n"/>
      <x:c r="E136" s="34" t="inlineStr">
        <x:is>
          <x:t xml:space="preserve">Pe. Weber (volumes) · vol. 26</x:t>
        </x:is>
      </x:c>
      <x:c r="F136" s="34" t="inlineStr">
        <x:is>
          <x:t xml:space="preserve">Canto dos volumes</x:t>
        </x:is>
      </x:c>
      <x:c r="G136" s="35" t="inlineStr">
        <x:is>
          <x:t xml:space="preserve">abrir partitura</x:t>
        </x:is>
      </x:c>
    </x:row>
    <x:row r="137" s="29" customFormat="1" ht="23.850000381469727" customHeight="1">
      <x:c r="A137" s="41" t="inlineStr">
        <x:is>
          <x:t xml:space="preserve">Sl 141</x:t>
        </x:is>
      </x:c>
      <x:c r="B137" s="34" t="inlineStr">
        <x:is>
          <x:t xml:space="preserve">Em voz alta...</x:t>
        </x:is>
      </x:c>
      <x:c r="C137" s="34" t="inlineStr">
        <x:is>
          <x:t xml:space="preserve">Canto de entrada ou comunhão para o Tempo Comum</x:t>
        </x:is>
      </x:c>
      <x:c r="D137" s="33" t="inlineStr">
        <x:is>
          <x:t xml:space="preserve">Sl 141</x:t>
        </x:is>
      </x:c>
      <x:c r="E137" s="34" t="inlineStr">
        <x:is>
          <x:t xml:space="preserve">Pe. Weber (volumes) · vol. 5</x:t>
        </x:is>
      </x:c>
      <x:c r="F137" s="34" t="inlineStr">
        <x:is>
          <x:t xml:space="preserve">Canto dos volumes</x:t>
        </x:is>
      </x:c>
      <x:c r="G137" s="35" t="inlineStr">
        <x:is>
          <x:t xml:space="preserve">abrir partitura</x:t>
        </x:is>
      </x:c>
    </x:row>
    <x:row r="138" s="29" customFormat="1" ht="23.850000381469727" customHeight="1">
      <x:c r="A138" s="42" t="inlineStr">
        <x:is>
          <x:t xml:space="preserve">Sl 144,15</x:t>
        </x:is>
      </x:c>
      <x:c r="B138" s="37" t="inlineStr">
        <x:is>
          <x:t xml:space="preserve">Todos os olhos, ó Senhor, em vós esperam</x:t>
        </x:is>
      </x:c>
      <x:c r="C138" s="37" t="inlineStr">
        <x:is>
          <x:t xml:space="preserve">12. ABC</x:t>
        </x:is>
      </x:c>
      <x:c r="D138" s="36" t="inlineStr">
        <x:is>
          <x:t xml:space="preserve">Sl 144</x:t>
        </x:is>
      </x:c>
      <x:c r="E138" s="37" t="inlineStr">
        <x:is>
          <x:t xml:space="preserve">Abadia da Ressurreição</x:t>
        </x:is>
      </x:c>
      <x:c r="F138" s="37" t="inlineStr">
        <x:is>
          <x:t xml:space="preserve">Antífona de comunhão</x:t>
        </x:is>
      </x:c>
      <x:c r="G138" s="38" t="inlineStr">
        <x:is>
          <x:t xml:space="preserve">abrir partitura</x:t>
        </x:is>
      </x:c>
    </x:row>
    <x:row r="139" s="29" customFormat="1" ht="23.850000381469727" customHeight="1">
      <x:c r="A139" s="41" t="inlineStr">
        <x:is>
          <x:t xml:space="preserve">Sl 145</x:t>
        </x:is>
      </x:c>
      <x:c r="B139" s="34" t="inlineStr">
        <x:is>
          <x:t xml:space="preserve">Por melhor que seja alguém</x:t>
        </x:is>
      </x:c>
      <x:c r="C139" s="34" t="n"/>
      <x:c r="D139" s="33" t="inlineStr">
        <x:is>
          <x:t xml:space="preserve">Sl 145</x:t>
        </x:is>
      </x:c>
      <x:c r="E139" s="34" t="inlineStr">
        <x:is>
          <x:t xml:space="preserve">Pe. Weber (volumes) · vol. 16</x:t>
        </x:is>
      </x:c>
      <x:c r="F139" s="34" t="inlineStr">
        <x:is>
          <x:t xml:space="preserve">Canto dos volumes</x:t>
        </x:is>
      </x:c>
      <x:c r="G139" s="35" t="inlineStr">
        <x:is>
          <x:t xml:space="preserve">abrir partitura</x:t>
        </x:is>
      </x:c>
    </x:row>
    <x:row r="140" s="29" customFormat="1" ht="23.850000381469727" customHeight="1">
      <x:c r="A140" s="42" t="inlineStr">
        <x:is>
          <x:t xml:space="preserve">Sl 145</x:t>
        </x:is>
      </x:c>
      <x:c r="B140" s="37" t="inlineStr">
        <x:is>
          <x:t xml:space="preserve">Por melhor que seja alguém</x:t>
        </x:is>
      </x:c>
      <x:c r="C140" s="37" t="n"/>
      <x:c r="D140" s="36" t="inlineStr">
        <x:is>
          <x:t xml:space="preserve">Sl 145</x:t>
        </x:is>
      </x:c>
      <x:c r="E140" s="37" t="inlineStr">
        <x:is>
          <x:t xml:space="preserve">Pe. Weber (volumes) · vol. 19</x:t>
        </x:is>
      </x:c>
      <x:c r="F140" s="37" t="inlineStr">
        <x:is>
          <x:t xml:space="preserve">Canto dos volumes</x:t>
        </x:is>
      </x:c>
      <x:c r="G140" s="38" t="inlineStr">
        <x:is>
          <x:t xml:space="preserve">abrir partitura</x:t>
        </x:is>
      </x:c>
    </x:row>
    <x:row r="141" s="29" customFormat="1" ht="23.850000381469727" customHeight="1">
      <x:c r="A141" s="41" t="inlineStr">
        <x:is>
          <x:t xml:space="preserve">Sl 147,12.14</x:t>
        </x:is>
      </x:c>
      <x:c r="B141" s="34" t="inlineStr">
        <x:is>
          <x:t xml:space="preserve">Glorifica o Senhor, Jerusalém</x:t>
        </x:is>
      </x:c>
      <x:c r="C141" s="34" t="inlineStr">
        <x:is>
          <x:t xml:space="preserve">19. ABC</x:t>
        </x:is>
      </x:c>
      <x:c r="D141" s="33" t="inlineStr">
        <x:is>
          <x:t xml:space="preserve">Sl 147</x:t>
        </x:is>
      </x:c>
      <x:c r="E141" s="34" t="inlineStr">
        <x:is>
          <x:t xml:space="preserve">Abadia da Ressurreição</x:t>
        </x:is>
      </x:c>
      <x:c r="F141" s="34" t="inlineStr">
        <x:is>
          <x:t xml:space="preserve">Antífona de comunhão</x:t>
        </x:is>
      </x:c>
      <x:c r="G141" s="35" t="inlineStr">
        <x:is>
          <x:t xml:space="preserve">abrir partitura</x:t>
        </x:is>
      </x:c>
    </x:row>
    <x:row r="142" s="29" customFormat="1" ht="23.850000381469727" customHeight="1">
      <x:c r="A142" s="42" t="inlineStr">
        <x:is>
          <x:t xml:space="preserve">Sl 149</x:t>
        </x:is>
      </x:c>
      <x:c r="B142" s="37" t="inlineStr">
        <x:is>
          <x:t xml:space="preserve">Salmo 149</x:t>
        </x:is>
      </x:c>
      <x:c r="C142" s="37" t="n"/>
      <x:c r="D142" s="36" t="inlineStr">
        <x:is>
          <x:t xml:space="preserve">Sl 149</x:t>
        </x:is>
      </x:c>
      <x:c r="E142" s="37" t="inlineStr">
        <x:is>
          <x:t xml:space="preserve">Pe. Weber (volumes) · vol. 9</x:t>
        </x:is>
      </x:c>
      <x:c r="F142" s="37" t="inlineStr">
        <x:is>
          <x:t xml:space="preserve">Canto dos volumes</x:t>
        </x:is>
      </x:c>
      <x:c r="G142" s="38" t="inlineStr">
        <x:is>
          <x:t xml:space="preserve">abrir partitura</x:t>
        </x:is>
      </x:c>
    </x:row>
    <x:row r="143" s="29" customFormat="1" ht="23.850000381469727" customHeight="1">
      <x:c r="A143" s="41" t="inlineStr">
        <x:is>
          <x:t xml:space="preserve">Sl 150</x:t>
        </x:is>
      </x:c>
      <x:c r="B143" s="34" t="inlineStr">
        <x:is>
          <x:t xml:space="preserve">Cantai "Aleluia"</x:t>
        </x:is>
      </x:c>
      <x:c r="C143" s="34" t="n"/>
      <x:c r="D143" s="33" t="inlineStr">
        <x:is>
          <x:t xml:space="preserve">Sl 150</x:t>
        </x:is>
      </x:c>
      <x:c r="E143" s="34" t="inlineStr">
        <x:is>
          <x:t xml:space="preserve">Pe. Weber (volumes) · vol. 16</x:t>
        </x:is>
      </x:c>
      <x:c r="F143" s="34" t="inlineStr">
        <x:is>
          <x:t xml:space="preserve">Canto dos volumes</x:t>
        </x:is>
      </x:c>
      <x:c r="G143" s="35" t="inlineStr">
        <x:is>
          <x:t xml:space="preserve">abrir partitura</x:t>
        </x:is>
      </x:c>
    </x:row>
    <x:row r="144" s="29" customFormat="1" ht="23.850000381469727" customHeight="1">
      <x:c r="A144" s="42" t="inlineStr">
        <x:is>
          <x:t xml:space="preserve">Ct 6,10</x:t>
        </x:is>
      </x:c>
      <x:c r="B144" s="37" t="inlineStr">
        <x:is>
          <x:t xml:space="preserve">Mais que aurora tu surges, Maria</x:t>
        </x:is>
      </x:c>
      <x:c r="C144" s="37" t="n"/>
      <x:c r="D144" s="36" t="n"/>
      <x:c r="E144" s="37" t="inlineStr">
        <x:is>
          <x:t xml:space="preserve">Pe. Weber (volumes) · vol. 16</x:t>
        </x:is>
      </x:c>
      <x:c r="F144" s="37" t="inlineStr">
        <x:is>
          <x:t xml:space="preserve">Canto dos volumes</x:t>
        </x:is>
      </x:c>
      <x:c r="G144" s="38" t="inlineStr">
        <x:is>
          <x:t xml:space="preserve">abrir partitura</x:t>
        </x:is>
      </x:c>
    </x:row>
    <x:row r="145" s="29" customFormat="1" ht="23.850000381469727" customHeight="1">
      <x:c r="A145" s="41" t="inlineStr">
        <x:is>
          <x:t xml:space="preserve">Sb 3,1-3</x:t>
        </x:is>
      </x:c>
      <x:c r="B145" s="34" t="inlineStr">
        <x:is>
          <x:t xml:space="preserve">A vida dos justos está na mão de Deus</x:t>
        </x:is>
      </x:c>
      <x:c r="C145" s="34" t="inlineStr">
        <x:is>
          <x:t xml:space="preserve">Provações e falecidos</x:t>
        </x:is>
      </x:c>
      <x:c r="D145" s="33" t="n"/>
      <x:c r="E145" s="34" t="inlineStr">
        <x:is>
          <x:t xml:space="preserve">Pe. Weber (volumes) · vol. 12</x:t>
        </x:is>
      </x:c>
      <x:c r="F145" s="34" t="inlineStr">
        <x:is>
          <x:t xml:space="preserve">Canto dos volumes</x:t>
        </x:is>
      </x:c>
      <x:c r="G145" s="35" t="inlineStr">
        <x:is>
          <x:t xml:space="preserve">abrir partitura</x:t>
        </x:is>
      </x:c>
    </x:row>
    <x:row r="146" s="29" customFormat="1" ht="23.850000381469727" customHeight="1">
      <x:c r="A146" s="42" t="inlineStr">
        <x:is>
          <x:t xml:space="preserve">Sb 3,6</x:t>
        </x:is>
      </x:c>
      <x:c r="B146" s="37" t="inlineStr">
        <x:is>
          <x:t xml:space="preserve">Ouro no fogo, oferta agradável</x:t>
        </x:is>
      </x:c>
      <x:c r="C146" s="37" t="inlineStr">
        <x:is>
          <x:t xml:space="preserve">Provações e falecidos</x:t>
        </x:is>
      </x:c>
      <x:c r="D146" s="36" t="inlineStr">
        <x:is>
          <x:t xml:space="preserve">Sl 65</x:t>
        </x:is>
      </x:c>
      <x:c r="E146" s="37" t="inlineStr">
        <x:is>
          <x:t xml:space="preserve">Pe. Weber (volumes) · vol. 12</x:t>
        </x:is>
      </x:c>
      <x:c r="F146" s="37" t="inlineStr">
        <x:is>
          <x:t xml:space="preserve">Canto dos volumes</x:t>
        </x:is>
      </x:c>
      <x:c r="G146" s="38" t="inlineStr">
        <x:is>
          <x:t xml:space="preserve">abrir partitura</x:t>
        </x:is>
      </x:c>
    </x:row>
    <x:row r="147" s="29" customFormat="1" ht="23.850000381469727" customHeight="1">
      <x:c r="A147" s="41" t="inlineStr">
        <x:is>
          <x:t xml:space="preserve">Sb 4,7-17</x:t>
        </x:is>
      </x:c>
      <x:c r="B147" s="34" t="inlineStr">
        <x:is>
          <x:t xml:space="preserve">Viveu poucos anos, porém muita vida</x:t>
        </x:is>
      </x:c>
      <x:c r="C147" s="34" t="n"/>
      <x:c r="D147" s="33" t="n"/>
      <x:c r="E147" s="34" t="inlineStr">
        <x:is>
          <x:t xml:space="preserve">Pe. Weber (volumes) · vol. 24</x:t>
        </x:is>
      </x:c>
      <x:c r="F147" s="34" t="inlineStr">
        <x:is>
          <x:t xml:space="preserve">Canto dos volumes</x:t>
        </x:is>
      </x:c>
      <x:c r="G147" s="35" t="inlineStr">
        <x:is>
          <x:t xml:space="preserve">abrir partitura</x:t>
        </x:is>
      </x:c>
    </x:row>
    <x:row r="148" s="29" customFormat="1" ht="23.850000381469727" customHeight="1">
      <x:c r="A148" s="42" t="inlineStr">
        <x:is>
          <x:t xml:space="preserve">Sb 15,1-3</x:t>
        </x:is>
      </x:c>
      <x:c r="B148" s="37" t="inlineStr">
        <x:is>
          <x:t xml:space="preserve">Nosso Deus, Tu és bom! (Sb 15)</x:t>
        </x:is>
      </x:c>
      <x:c r="C148" s="37" t="n"/>
      <x:c r="D148" s="36" t="n"/>
      <x:c r="E148" s="37" t="inlineStr">
        <x:is>
          <x:t xml:space="preserve">Pe. Weber (volumes) · vol. 23</x:t>
        </x:is>
      </x:c>
      <x:c r="F148" s="37" t="inlineStr">
        <x:is>
          <x:t xml:space="preserve">Canto dos volumes</x:t>
        </x:is>
      </x:c>
      <x:c r="G148" s="38" t="inlineStr">
        <x:is>
          <x:t xml:space="preserve">abrir partitura</x:t>
        </x:is>
      </x:c>
    </x:row>
    <x:row r="149" s="29" customFormat="1" ht="23.850000381469727" customHeight="1">
      <x:c r="A149" s="41" t="inlineStr">
        <x:is>
          <x:t xml:space="preserve">Sb 16,20</x:t>
        </x:is>
      </x:c>
      <x:c r="B149" s="34" t="inlineStr">
        <x:is>
          <x:t xml:space="preserve">Vós nos destes, Senhor, o Pão do céu</x:t>
        </x:is>
      </x:c>
      <x:c r="C149" s="34" t="inlineStr">
        <x:is>
          <x:t xml:space="preserve">18. ABC</x:t>
        </x:is>
      </x:c>
      <x:c r="D149" s="33" t="inlineStr">
        <x:is>
          <x:t xml:space="preserve">Sb 16</x:t>
        </x:is>
      </x:c>
      <x:c r="E149" s="34" t="inlineStr">
        <x:is>
          <x:t xml:space="preserve">Abadia da Ressurreição</x:t>
        </x:is>
      </x:c>
      <x:c r="F149" s="34" t="inlineStr">
        <x:is>
          <x:t xml:space="preserve">Antífona de comunhão</x:t>
        </x:is>
      </x:c>
      <x:c r="G149" s="35" t="inlineStr">
        <x:is>
          <x:t xml:space="preserve">abrir partitura</x:t>
        </x:is>
      </x:c>
    </x:row>
    <x:row r="150" s="29" customFormat="1" ht="23.850000381469727" customHeight="1">
      <x:c r="A150" s="42" t="inlineStr">
        <x:is>
          <x:t xml:space="preserve">Is 7,14</x:t>
        </x:is>
      </x:c>
      <x:c r="B150" s="37" t="inlineStr">
        <x:is>
          <x:t xml:space="preserve">A Virgem conceberá um Filho</x:t>
        </x:is>
      </x:c>
      <x:c r="C150" s="37" t="inlineStr">
        <x:is>
          <x:t xml:space="preserve">4 Adv. ABC</x:t>
        </x:is>
      </x:c>
      <x:c r="D150" s="36" t="inlineStr">
        <x:is>
          <x:t xml:space="preserve">Sl 18</x:t>
        </x:is>
      </x:c>
      <x:c r="E150" s="37" t="inlineStr">
        <x:is>
          <x:t xml:space="preserve">Abadia da Ressurreição</x:t>
        </x:is>
      </x:c>
      <x:c r="F150" s="37" t="inlineStr">
        <x:is>
          <x:t xml:space="preserve">Antífona de comunhão</x:t>
        </x:is>
      </x:c>
      <x:c r="G150" s="38" t="inlineStr">
        <x:is>
          <x:t xml:space="preserve">abrir partitura</x:t>
        </x:is>
      </x:c>
    </x:row>
    <x:row r="151" s="29" customFormat="1" ht="23.850000381469727" customHeight="1">
      <x:c r="A151" s="41" t="inlineStr">
        <x:is>
          <x:t xml:space="preserve">Is 9,5</x:t>
        </x:is>
      </x:c>
      <x:c r="B151" s="34" t="inlineStr">
        <x:is>
          <x:t xml:space="preserve">Nasceu-nos hoje um Menino</x:t>
        </x:is>
      </x:c>
      <x:c r="C151" s="34" t="inlineStr">
        <x:is>
          <x:t xml:space="preserve">Natal</x:t>
        </x:is>
      </x:c>
      <x:c r="D151" s="33" t="inlineStr">
        <x:is>
          <x:t xml:space="preserve">Sl 97</x:t>
        </x:is>
      </x:c>
      <x:c r="E151" s="34" t="inlineStr">
        <x:is>
          <x:t xml:space="preserve">Pe. Weber (volumes) · vol. 16</x:t>
        </x:is>
      </x:c>
      <x:c r="F151" s="34" t="inlineStr">
        <x:is>
          <x:t xml:space="preserve">Canto dos volumes</x:t>
        </x:is>
      </x:c>
      <x:c r="G151" s="35" t="inlineStr">
        <x:is>
          <x:t xml:space="preserve">abrir partitura</x:t>
        </x:is>
      </x:c>
    </x:row>
    <x:row r="152" s="29" customFormat="1" ht="23.850000381469727" customHeight="1">
      <x:c r="A152" s="42" t="inlineStr">
        <x:is>
          <x:t xml:space="preserve">Is 11,1-10</x:t>
        </x:is>
      </x:c>
      <x:c r="B152" s="37" t="inlineStr">
        <x:is>
          <x:t xml:space="preserve">Da cepa brotou a rama</x:t>
        </x:is>
      </x:c>
      <x:c r="C152" s="37" t="inlineStr">
        <x:is>
          <x:t xml:space="preserve">Advento e Natal</x:t>
        </x:is>
      </x:c>
      <x:c r="D152" s="36" t="n"/>
      <x:c r="E152" s="37" t="inlineStr">
        <x:is>
          <x:t xml:space="preserve">Pe. Weber (volumes) · vol. 16</x:t>
        </x:is>
      </x:c>
      <x:c r="F152" s="37" t="inlineStr">
        <x:is>
          <x:t xml:space="preserve">Canto dos volumes</x:t>
        </x:is>
      </x:c>
      <x:c r="G152" s="38" t="inlineStr">
        <x:is>
          <x:t xml:space="preserve">abrir partitura</x:t>
        </x:is>
      </x:c>
    </x:row>
    <x:row r="153" s="29" customFormat="1" ht="23.850000381469727" customHeight="1">
      <x:c r="A153" s="41" t="inlineStr">
        <x:is>
          <x:t xml:space="preserve">Is 11,2-3</x:t>
        </x:is>
      </x:c>
      <x:c r="B153" s="34" t="inlineStr">
        <x:is>
          <x:t xml:space="preserve">Senhor, vem dar-nos sabedoria</x:t>
        </x:is>
      </x:c>
      <x:c r="C153" s="34" t="n"/>
      <x:c r="D153" s="33" t="n"/>
      <x:c r="E153" s="34" t="inlineStr">
        <x:is>
          <x:t xml:space="preserve">Pe. Weber (volumes) · vol. 19</x:t>
        </x:is>
      </x:c>
      <x:c r="F153" s="34" t="inlineStr">
        <x:is>
          <x:t xml:space="preserve">Canto dos volumes</x:t>
        </x:is>
      </x:c>
      <x:c r="G153" s="35" t="inlineStr">
        <x:is>
          <x:t xml:space="preserve">abrir partitura</x:t>
        </x:is>
      </x:c>
    </x:row>
    <x:row r="154" s="29" customFormat="1" ht="23.850000381469727" customHeight="1">
      <x:c r="A154" s="42" t="inlineStr">
        <x:is>
          <x:t xml:space="preserve">Is 35,4</x:t>
        </x:is>
      </x:c>
      <x:c r="B154" s="37" t="inlineStr">
        <x:is>
          <x:t xml:space="preserve">Dizei aos tímidos: coragem, não temais</x:t>
        </x:is>
      </x:c>
      <x:c r="C154" s="37" t="inlineStr">
        <x:is>
          <x:t xml:space="preserve">3 Adv. ABC</x:t>
        </x:is>
      </x:c>
      <x:c r="D154" s="36" t="inlineStr">
        <x:is>
          <x:t xml:space="preserve">Is 40,10ss</x:t>
        </x:is>
      </x:c>
      <x:c r="E154" s="37" t="inlineStr">
        <x:is>
          <x:t xml:space="preserve">Abadia da Ressurreição</x:t>
        </x:is>
      </x:c>
      <x:c r="F154" s="37" t="inlineStr">
        <x:is>
          <x:t xml:space="preserve">Antífona de comunhão</x:t>
        </x:is>
      </x:c>
      <x:c r="G154" s="38" t="inlineStr">
        <x:is>
          <x:t xml:space="preserve">abrir partitura</x:t>
        </x:is>
      </x:c>
    </x:row>
    <x:row r="155" s="29" customFormat="1" ht="23.850000381469727" customHeight="1">
      <x:c r="A155" s="41" t="inlineStr">
        <x:is>
          <x:t xml:space="preserve">Is 35,4-6</x:t>
        </x:is>
      </x:c>
      <x:c r="B155" s="34" t="inlineStr">
        <x:is>
          <x:t xml:space="preserve">Os ouvidos dos surdos se abrirão</x:t>
        </x:is>
      </x:c>
      <x:c r="C155" s="34" t="inlineStr">
        <x:is>
          <x:t xml:space="preserve">23. B</x:t>
        </x:is>
      </x:c>
      <x:c r="D155" s="33" t="inlineStr">
        <x:is>
          <x:t xml:space="preserve">Sl 112</x:t>
        </x:is>
      </x:c>
      <x:c r="E155" s="34" t="inlineStr">
        <x:is>
          <x:t xml:space="preserve">Abadia da Ressurreição</x:t>
        </x:is>
      </x:c>
      <x:c r="F155" s="34" t="inlineStr">
        <x:is>
          <x:t xml:space="preserve">Antífona das oferendas</x:t>
        </x:is>
      </x:c>
      <x:c r="G155" s="35" t="inlineStr">
        <x:is>
          <x:t xml:space="preserve">abrir partitura</x:t>
        </x:is>
      </x:c>
    </x:row>
    <x:row r="156" s="29" customFormat="1" ht="23.850000381469727" customHeight="1">
      <x:c r="A156" s="42" t="inlineStr">
        <x:is>
          <x:t xml:space="preserve">Is 35,4</x:t>
        </x:is>
      </x:c>
      <x:c r="B156" s="37" t="inlineStr">
        <x:is>
          <x:t xml:space="preserve">Dizei aos que estão desanimados (Is 12)</x:t>
        </x:is>
      </x:c>
      <x:c r="C156" s="37" t="inlineStr">
        <x:is>
          <x:t xml:space="preserve">3º Domingo do Advento "C" | Comunhão</x:t>
        </x:is>
      </x:c>
      <x:c r="D156" s="36" t="inlineStr">
        <x:is>
          <x:t xml:space="preserve">Is 12,1-6</x:t>
        </x:is>
      </x:c>
      <x:c r="E156" s="37" t="inlineStr">
        <x:is>
          <x:t xml:space="preserve">Pe. Weber (volumes) · vol. 23</x:t>
        </x:is>
      </x:c>
      <x:c r="F156" s="37" t="inlineStr">
        <x:is>
          <x:t xml:space="preserve">Canto dos volumes</x:t>
        </x:is>
      </x:c>
      <x:c r="G156" s="38" t="inlineStr">
        <x:is>
          <x:t xml:space="preserve">abrir partitura</x:t>
        </x:is>
      </x:c>
    </x:row>
    <x:row r="157" s="29" customFormat="1" ht="23.850000381469727" customHeight="1">
      <x:c r="A157" s="41" t="inlineStr">
        <x:is>
          <x:t xml:space="preserve">Is 45,8</x:t>
        </x:is>
      </x:c>
      <x:c r="B157" s="34" t="inlineStr">
        <x:is>
          <x:t xml:space="preserve">As nuvens chovam o Justo</x:t>
        </x:is>
      </x:c>
      <x:c r="C157" s="34" t="inlineStr">
        <x:is>
          <x:t xml:space="preserve">Advento: entrada ou comunhão</x:t>
        </x:is>
      </x:c>
      <x:c r="D157" s="33" t="inlineStr">
        <x:is>
          <x:t xml:space="preserve">Sl 71</x:t>
        </x:is>
      </x:c>
      <x:c r="E157" s="34" t="inlineStr">
        <x:is>
          <x:t xml:space="preserve">Pe. Weber (volumes) · vol. 5</x:t>
        </x:is>
      </x:c>
      <x:c r="F157" s="34" t="inlineStr">
        <x:is>
          <x:t xml:space="preserve">Canto dos volumes</x:t>
        </x:is>
      </x:c>
      <x:c r="G157" s="35" t="inlineStr">
        <x:is>
          <x:t xml:space="preserve">abrir partitura</x:t>
        </x:is>
      </x:c>
    </x:row>
    <x:row r="158" s="29" customFormat="1" ht="23.850000381469727" customHeight="1">
      <x:c r="A158" s="42" t="inlineStr">
        <x:is>
          <x:t xml:space="preserve">Is 45,8</x:t>
        </x:is>
      </x:c>
      <x:c r="B158" s="37" t="inlineStr">
        <x:is>
          <x:t xml:space="preserve">Ó vinde enfim!</x:t>
        </x:is>
      </x:c>
      <x:c r="C158" s="37" t="inlineStr">
        <x:is>
          <x:t xml:space="preserve">Advento</x:t>
        </x:is>
      </x:c>
      <x:c r="D158" s="36" t="n"/>
      <x:c r="E158" s="37" t="inlineStr">
        <x:is>
          <x:t xml:space="preserve">Pe. Weber (volumes) · vol. 16</x:t>
        </x:is>
      </x:c>
      <x:c r="F158" s="37" t="inlineStr">
        <x:is>
          <x:t xml:space="preserve">Canto dos volumes</x:t>
        </x:is>
      </x:c>
      <x:c r="G158" s="38" t="inlineStr">
        <x:is>
          <x:t xml:space="preserve">abrir partitura</x:t>
        </x:is>
      </x:c>
    </x:row>
    <x:row r="159" s="29" customFormat="1" ht="23.850000381469727" customHeight="1">
      <x:c r="A159" s="41" t="inlineStr">
        <x:is>
          <x:t xml:space="preserve">Is 45,23</x:t>
        </x:is>
      </x:c>
      <x:c r="B159" s="34" t="inlineStr">
        <x:is>
          <x:t xml:space="preserve">É como a chuva que lava</x:t>
        </x:is>
      </x:c>
      <x:c r="C159" s="34" t="inlineStr">
        <x:is>
          <x:t xml:space="preserve">Palavra de Deus</x:t>
        </x:is>
      </x:c>
      <x:c r="D159" s="33" t="n"/>
      <x:c r="E159" s="34" t="inlineStr">
        <x:is>
          <x:t xml:space="preserve">Pe. Weber (volumes) · vol. 31</x:t>
        </x:is>
      </x:c>
      <x:c r="F159" s="34" t="inlineStr">
        <x:is>
          <x:t xml:space="preserve">Canto dos volumes</x:t>
        </x:is>
      </x:c>
      <x:c r="G159" s="35" t="inlineStr">
        <x:is>
          <x:t xml:space="preserve">abrir partitura</x:t>
        </x:is>
      </x:c>
    </x:row>
    <x:row r="160" s="29" customFormat="1" ht="23.850000381469727" customHeight="1">
      <x:c r="A160" s="42" t="inlineStr">
        <x:is>
          <x:t xml:space="preserve">Is 60,20</x:t>
        </x:is>
      </x:c>
      <x:c r="B160" s="37" t="inlineStr">
        <x:is>
          <x:t xml:space="preserve">Teu sol não se apagará...</x:t>
        </x:is>
      </x:c>
      <x:c r="C160" s="37" t="n"/>
      <x:c r="D160" s="36" t="n"/>
      <x:c r="E160" s="37" t="inlineStr">
        <x:is>
          <x:t xml:space="preserve">Pe. Weber (volumes) · vol. 9</x:t>
        </x:is>
      </x:c>
      <x:c r="F160" s="37" t="inlineStr">
        <x:is>
          <x:t xml:space="preserve">Canto dos volumes</x:t>
        </x:is>
      </x:c>
      <x:c r="G160" s="38" t="inlineStr">
        <x:is>
          <x:t xml:space="preserve">abrir partitura</x:t>
        </x:is>
      </x:c>
    </x:row>
    <x:row r="161" s="29" customFormat="1" ht="23.850000381469727" customHeight="1">
      <x:c r="A161" s="41" t="inlineStr">
        <x:is>
          <x:t xml:space="preserve">Is 61,10</x:t>
        </x:is>
      </x:c>
      <x:c r="B161" s="34" t="inlineStr">
        <x:is>
          <x:t xml:space="preserve">De alegria vibrei no Senhor</x:t>
        </x:is>
      </x:c>
      <x:c r="C161" s="34" t="inlineStr">
        <x:is>
          <x:t xml:space="preserve">Entrada ou comunhão – festas e memórias de N. Sra.</x:t>
        </x:is>
      </x:c>
      <x:c r="D161" s="33" t="inlineStr">
        <x:is>
          <x:t xml:space="preserve">Sl 44</x:t>
        </x:is>
      </x:c>
      <x:c r="E161" s="34" t="inlineStr">
        <x:is>
          <x:t xml:space="preserve">Pe. Weber (volumes) · vol. 9</x:t>
        </x:is>
      </x:c>
      <x:c r="F161" s="34" t="inlineStr">
        <x:is>
          <x:t xml:space="preserve">Canto dos volumes</x:t>
        </x:is>
      </x:c>
      <x:c r="G161" s="35" t="inlineStr">
        <x:is>
          <x:t xml:space="preserve">abrir partitura</x:t>
        </x:is>
      </x:c>
    </x:row>
    <x:row r="162" s="29" customFormat="1" ht="23.850000381469727" customHeight="1">
      <x:c r="A162" s="42" t="inlineStr">
        <x:is>
          <x:t xml:space="preserve">Is 61,10</x:t>
        </x:is>
      </x:c>
      <x:c r="B162" s="37" t="inlineStr">
        <x:is>
          <x:t xml:space="preserve">De alegria vibrei no Senhor</x:t>
        </x:is>
      </x:c>
      <x:c r="C162" s="37" t="inlineStr">
        <x:is>
          <x:t xml:space="preserve">Maria Santíssima | O Rei e a Rainha</x:t>
        </x:is>
      </x:c>
      <x:c r="D162" s="36" t="inlineStr">
        <x:is>
          <x:t xml:space="preserve">Sl 44</x:t>
        </x:is>
      </x:c>
      <x:c r="E162" s="37" t="inlineStr">
        <x:is>
          <x:t xml:space="preserve">Pe. Weber (volumes) · vol. 27</x:t>
        </x:is>
      </x:c>
      <x:c r="F162" s="37" t="inlineStr">
        <x:is>
          <x:t xml:space="preserve">Canto dos volumes</x:t>
        </x:is>
      </x:c>
      <x:c r="G162" s="38" t="inlineStr">
        <x:is>
          <x:t xml:space="preserve">abrir partitura</x:t>
        </x:is>
      </x:c>
    </x:row>
    <x:row r="163" s="29" customFormat="1" ht="23.850000381469727" customHeight="1">
      <x:c r="A163" s="41" t="inlineStr">
        <x:is>
          <x:t xml:space="preserve">Jr 20,7-9</x:t>
        </x:is>
      </x:c>
      <x:c r="B163" s="34" t="inlineStr">
        <x:is>
          <x:t xml:space="preserve">Chamados para caminhar</x:t>
        </x:is>
      </x:c>
      <x:c r="C163" s="34" t="inlineStr">
        <x:is>
          <x:t xml:space="preserve">Vocacional</x:t>
        </x:is>
      </x:c>
      <x:c r="D163" s="33" t="n"/>
      <x:c r="E163" s="34" t="inlineStr">
        <x:is>
          <x:t xml:space="preserve">Pe. Weber (volumes) · vol. 17</x:t>
        </x:is>
      </x:c>
      <x:c r="F163" s="34" t="inlineStr">
        <x:is>
          <x:t xml:space="preserve">Canto dos volumes</x:t>
        </x:is>
      </x:c>
      <x:c r="G163" s="35" t="inlineStr">
        <x:is>
          <x:t xml:space="preserve">abrir partitura</x:t>
        </x:is>
      </x:c>
    </x:row>
    <x:row r="164" s="29" customFormat="1" ht="23.850000381469727" customHeight="1">
      <x:c r="A164" s="42" t="inlineStr">
        <x:is>
          <x:t xml:space="preserve">Lm 1,12</x:t>
        </x:is>
      </x:c>
      <x:c r="B164" s="37" t="inlineStr">
        <x:is>
          <x:t xml:space="preserve">Ó vós todos</x:t>
        </x:is>
      </x:c>
      <x:c r="C164" s="37" t="inlineStr">
        <x:is>
          <x:t xml:space="preserve">Canto de Verônica</x:t>
        </x:is>
      </x:c>
      <x:c r="D164" s="36" t="n"/>
      <x:c r="E164" s="37" t="inlineStr">
        <x:is>
          <x:t xml:space="preserve">Pe. Weber (volumes) · vol. 16</x:t>
        </x:is>
      </x:c>
      <x:c r="F164" s="37" t="inlineStr">
        <x:is>
          <x:t xml:space="preserve">Canto dos volumes</x:t>
        </x:is>
      </x:c>
      <x:c r="G164" s="38" t="inlineStr">
        <x:is>
          <x:t xml:space="preserve">abrir partitura</x:t>
        </x:is>
      </x:c>
    </x:row>
    <x:row r="165" s="29" customFormat="1" ht="23.850000381469727" customHeight="1">
      <x:c r="A165" s="41" t="inlineStr">
        <x:is>
          <x:t xml:space="preserve">Lm 3,25</x:t>
        </x:is>
      </x:c>
      <x:c r="B165" s="34" t="inlineStr">
        <x:is>
          <x:t xml:space="preserve">Bom é o Senhor para quem nele confia</x:t>
        </x:is>
      </x:c>
      <x:c r="C165" s="34" t="inlineStr">
        <x:is>
          <x:t xml:space="preserve">27. ABC</x:t>
        </x:is>
      </x:c>
      <x:c r="D165" s="33" t="inlineStr">
        <x:is>
          <x:t xml:space="preserve">Lm 3</x:t>
        </x:is>
      </x:c>
      <x:c r="E165" s="34" t="inlineStr">
        <x:is>
          <x:t xml:space="preserve">Abadia da Ressurreição</x:t>
        </x:is>
      </x:c>
      <x:c r="F165" s="34" t="inlineStr">
        <x:is>
          <x:t xml:space="preserve">Antífona de comunhão</x:t>
        </x:is>
      </x:c>
      <x:c r="G165" s="35" t="inlineStr">
        <x:is>
          <x:t xml:space="preserve">abrir partitura</x:t>
        </x:is>
      </x:c>
    </x:row>
    <x:row r="166" s="29" customFormat="1" ht="23.850000381469727" customHeight="1">
      <x:c r="A166" s="42" t="inlineStr">
        <x:is>
          <x:t xml:space="preserve">Br 5,5; 4,36</x:t>
        </x:is>
      </x:c>
      <x:c r="B166" s="37" t="inlineStr">
        <x:is>
          <x:t xml:space="preserve">Jerusalém, levanta-te</x:t>
        </x:is>
      </x:c>
      <x:c r="C166" s="37" t="inlineStr">
        <x:is>
          <x:t xml:space="preserve">2 Adv. ABC</x:t>
        </x:is>
      </x:c>
      <x:c r="D166" s="36" t="inlineStr">
        <x:is>
          <x:t xml:space="preserve">Sl 147</x:t>
        </x:is>
      </x:c>
      <x:c r="E166" s="37" t="inlineStr">
        <x:is>
          <x:t xml:space="preserve">Abadia da Ressurreição</x:t>
        </x:is>
      </x:c>
      <x:c r="F166" s="37" t="inlineStr">
        <x:is>
          <x:t xml:space="preserve">Antífona de comunhão</x:t>
        </x:is>
      </x:c>
      <x:c r="G166" s="38" t="inlineStr">
        <x:is>
          <x:t xml:space="preserve">abrir partitura</x:t>
        </x:is>
      </x:c>
    </x:row>
    <x:row r="167" s="29" customFormat="1" ht="23.850000381469727" customHeight="1">
      <x:c r="A167" s="41" t="inlineStr">
        <x:is>
          <x:t xml:space="preserve">Br 5,5</x:t>
        </x:is>
      </x:c>
      <x:c r="B167" s="34" t="inlineStr">
        <x:is>
          <x:t xml:space="preserve">Jerusalém, povo de Deus</x:t>
        </x:is>
      </x:c>
      <x:c r="C167" s="34" t="inlineStr">
        <x:is>
          <x:t xml:space="preserve">Advento</x:t>
        </x:is>
      </x:c>
      <x:c r="D167" s="33" t="inlineStr">
        <x:is>
          <x:t xml:space="preserve">Sl 147</x:t>
        </x:is>
      </x:c>
      <x:c r="E167" s="34" t="inlineStr">
        <x:is>
          <x:t xml:space="preserve">Pe. Weber (volumes) · vol. 17</x:t>
        </x:is>
      </x:c>
      <x:c r="F167" s="34" t="inlineStr">
        <x:is>
          <x:t xml:space="preserve">Canto dos volumes</x:t>
        </x:is>
      </x:c>
      <x:c r="G167" s="35" t="inlineStr">
        <x:is>
          <x:t xml:space="preserve">abrir partitura</x:t>
        </x:is>
      </x:c>
    </x:row>
    <x:row r="168" s="29" customFormat="1" ht="23.850000381469727" customHeight="1">
      <x:c r="A168" s="42" t="inlineStr">
        <x:is>
          <x:t xml:space="preserve">Br 5,5; 4,36</x:t>
        </x:is>
      </x:c>
      <x:c r="B168" s="37" t="inlineStr">
        <x:is>
          <x:t xml:space="preserve">De pé, Jerusalém! (Br 5)</x:t>
        </x:is>
      </x:c>
      <x:c r="C168" s="37" t="inlineStr">
        <x:is>
          <x:t xml:space="preserve">2º Dom. Advento "C" | Comunhão</x:t>
        </x:is>
      </x:c>
      <x:c r="D168" s="36" t="inlineStr">
        <x:is>
          <x:t xml:space="preserve">Sl 125</x:t>
        </x:is>
      </x:c>
      <x:c r="E168" s="37" t="inlineStr">
        <x:is>
          <x:t xml:space="preserve">Pe. Weber (volumes) · vol. 23</x:t>
        </x:is>
      </x:c>
      <x:c r="F168" s="37" t="inlineStr">
        <x:is>
          <x:t xml:space="preserve">Canto dos volumes</x:t>
        </x:is>
      </x:c>
      <x:c r="G168" s="38" t="inlineStr">
        <x:is>
          <x:t xml:space="preserve">abrir partitura</x:t>
        </x:is>
      </x:c>
    </x:row>
    <x:row r="169" s="29" customFormat="1" ht="23.850000381469727" customHeight="1">
      <x:c r="A169" s="41" t="inlineStr">
        <x:is>
          <x:t xml:space="preserve">Ez 11,19</x:t>
        </x:is>
      </x:c>
      <x:c r="B169" s="34" t="inlineStr">
        <x:is>
          <x:t xml:space="preserve">O vosso coração de pedra</x:t>
        </x:is>
      </x:c>
      <x:c r="C169" s="34" t="n"/>
      <x:c r="D169" s="33" t="n"/>
      <x:c r="E169" s="34" t="inlineStr">
        <x:is>
          <x:t xml:space="preserve">Pe. Weber (volumes) · vol. 26</x:t>
        </x:is>
      </x:c>
      <x:c r="F169" s="34" t="inlineStr">
        <x:is>
          <x:t xml:space="preserve">Canto dos volumes</x:t>
        </x:is>
      </x:c>
      <x:c r="G169" s="35" t="inlineStr">
        <x:is>
          <x:t xml:space="preserve">abrir partitura</x:t>
        </x:is>
      </x:c>
    </x:row>
    <x:row r="170" s="29" customFormat="1" ht="23.850000381469727" customHeight="1">
      <x:c r="A170" s="41" t="inlineStr">
        <x:is>
          <x:t xml:space="preserve">Ez 36,25-27</x:t>
        </x:is>
      </x:c>
      <x:c r="B170" s="34" t="inlineStr">
        <x:is>
          <x:t xml:space="preserve">Confirmados no Espírito Santo</x:t>
        </x:is>
      </x:c>
      <x:c r="C170" s="34" t="inlineStr">
        <x:is>
          <x:t xml:space="preserve">Crisma</x:t>
        </x:is>
      </x:c>
      <x:c r="D170" s="33" t="inlineStr">
        <x:is>
          <x:t xml:space="preserve">Ez 36,25-27</x:t>
        </x:is>
      </x:c>
      <x:c r="E170" s="34" t="inlineStr">
        <x:is>
          <x:t xml:space="preserve">Pe. Weber (volumes) · vol. 11</x:t>
        </x:is>
      </x:c>
      <x:c r="F170" s="34" t="inlineStr">
        <x:is>
          <x:t xml:space="preserve">Canto dos volumes</x:t>
        </x:is>
      </x:c>
      <x:c r="G170" s="35" t="inlineStr">
        <x:is>
          <x:t xml:space="preserve">abrir partitura</x:t>
        </x:is>
      </x:c>
    </x:row>
    <x:row r="171" s="29" customFormat="1" ht="23.850000381469727" customHeight="1">
      <x:c r="A171" s="41" t="inlineStr">
        <x:is>
          <x:t xml:space="preserve">Ez 36,26</x:t>
        </x:is>
      </x:c>
      <x:c r="B171" s="34" t="inlineStr">
        <x:is>
          <x:t xml:space="preserve">O vosso coração de pedra</x:t>
        </x:is>
      </x:c>
      <x:c r="C171" s="34" t="n"/>
      <x:c r="D171" s="33" t="n"/>
      <x:c r="E171" s="34" t="inlineStr">
        <x:is>
          <x:t xml:space="preserve">Pe. Weber (volumes) · vol. 26</x:t>
        </x:is>
      </x:c>
      <x:c r="F171" s="34" t="inlineStr">
        <x:is>
          <x:t xml:space="preserve">Canto dos volumes</x:t>
        </x:is>
      </x:c>
      <x:c r="G171" s="35" t="inlineStr">
        <x:is>
          <x:t xml:space="preserve">abrir partitura</x:t>
        </x:is>
      </x:c>
    </x:row>
    <x:row r="172" s="29" customFormat="1" ht="23.850000381469727" customHeight="1">
      <x:c r="A172" s="42" t="inlineStr">
        <x:is>
          <x:t xml:space="preserve">Ez 47,1-2.9</x:t>
        </x:is>
      </x:c>
      <x:c r="B172" s="37" t="inlineStr">
        <x:is>
          <x:t xml:space="preserve">Vi a água jorrando do templo</x:t>
        </x:is>
      </x:c>
      <x:c r="C172" s="37" t="inlineStr">
        <x:is>
          <x:t xml:space="preserve">Tempo pascal</x:t>
        </x:is>
      </x:c>
      <x:c r="D172" s="36" t="inlineStr">
        <x:is>
          <x:t xml:space="preserve">Sl 117</x:t>
        </x:is>
      </x:c>
      <x:c r="E172" s="37" t="inlineStr">
        <x:is>
          <x:t xml:space="preserve">Pe. Weber (volumes) · vol. 16</x:t>
        </x:is>
      </x:c>
      <x:c r="F172" s="37" t="inlineStr">
        <x:is>
          <x:t xml:space="preserve">Canto dos volumes</x:t>
        </x:is>
      </x:c>
      <x:c r="G172" s="38" t="inlineStr">
        <x:is>
          <x:t xml:space="preserve">abrir partitura</x:t>
        </x:is>
      </x:c>
    </x:row>
    <x:row r="173" s="29" customFormat="1" ht="23.850000381469727" customHeight="1">
      <x:c r="A173" s="41" t="inlineStr">
        <x:is>
          <x:t xml:space="preserve">Dn 3,29-34</x:t>
        </x:is>
      </x:c>
      <x:c r="B173" s="34" t="inlineStr">
        <x:is>
          <x:t xml:space="preserve">Noss'alma quebrada, o peito humilhado</x:t>
        </x:is>
      </x:c>
      <x:c r="C173" s="34" t="n"/>
      <x:c r="D173" s="33" t="n"/>
      <x:c r="E173" s="34" t="inlineStr">
        <x:is>
          <x:t xml:space="preserve">Pe. Weber (volumes) · vol. 11</x:t>
        </x:is>
      </x:c>
      <x:c r="F173" s="34" t="inlineStr">
        <x:is>
          <x:t xml:space="preserve">Canto dos volumes</x:t>
        </x:is>
      </x:c>
      <x:c r="G173" s="35" t="inlineStr">
        <x:is>
          <x:t xml:space="preserve">abrir partitura</x:t>
        </x:is>
      </x:c>
    </x:row>
    <x:row r="174" s="29" customFormat="1" ht="23.850000381469727" customHeight="1">
      <x:c r="A174" s="42" t="inlineStr">
        <x:is>
          <x:t xml:space="preserve">Dn 3,57-88.56</x:t>
        </x:is>
      </x:c>
      <x:c r="B174" s="37" t="inlineStr">
        <x:is>
          <x:t xml:space="preserve">Cântico das criaturas</x:t>
        </x:is>
      </x:c>
      <x:c r="C174" s="37" t="n"/>
      <x:c r="D174" s="36" t="inlineStr">
        <x:is>
          <x:t xml:space="preserve">Dn 3,57-88.56</x:t>
        </x:is>
      </x:c>
      <x:c r="E174" s="37" t="inlineStr">
        <x:is>
          <x:t xml:space="preserve">Pe. Weber (volumes) · vol. 1</x:t>
        </x:is>
      </x:c>
      <x:c r="F174" s="37" t="inlineStr">
        <x:is>
          <x:t xml:space="preserve">Canto dos volumes</x:t>
        </x:is>
      </x:c>
      <x:c r="G174" s="38" t="inlineStr">
        <x:is>
          <x:t xml:space="preserve">abrir partitura</x:t>
        </x:is>
      </x:c>
    </x:row>
    <x:row r="175" s="29" customFormat="1" ht="23.850000381469727" customHeight="1">
      <x:c r="A175" s="41" t="inlineStr">
        <x:is>
          <x:t xml:space="preserve">Dn 3,57-88</x:t>
        </x:is>
      </x:c>
      <x:c r="B175" s="34" t="inlineStr">
        <x:is>
          <x:t xml:space="preserve">Louvor das criaturas ao Senhor</x:t>
        </x:is>
      </x:c>
      <x:c r="C175" s="34" t="n"/>
      <x:c r="D175" s="33" t="inlineStr">
        <x:is>
          <x:t xml:space="preserve">Dn 3,57-88</x:t>
        </x:is>
      </x:c>
      <x:c r="E175" s="34" t="inlineStr">
        <x:is>
          <x:t xml:space="preserve">Pe. Weber (volumes) · vol. 7</x:t>
        </x:is>
      </x:c>
      <x:c r="F175" s="34" t="inlineStr">
        <x:is>
          <x:t xml:space="preserve">Canto dos volumes</x:t>
        </x:is>
      </x:c>
      <x:c r="G175" s="35" t="inlineStr">
        <x:is>
          <x:t xml:space="preserve">abrir partitura</x:t>
        </x:is>
      </x:c>
    </x:row>
    <x:row r="176" s="29" customFormat="1" ht="23.850000381469727" customHeight="1">
      <x:c r="A176" s="42" t="inlineStr">
        <x:is>
          <x:t xml:space="preserve">Jl 2,13</x:t>
        </x:is>
      </x:c>
      <x:c r="B176" s="37" t="inlineStr">
        <x:is>
          <x:t xml:space="preserve">Troquemos nossas vestes</x:t>
        </x:is>
      </x:c>
      <x:c r="C176" s="37" t="inlineStr">
        <x:is>
          <x:t xml:space="preserve">4ª Feira de Cinzas, Penitencial, Quaresma</x:t>
        </x:is>
      </x:c>
      <x:c r="D176" s="36" t="inlineStr">
        <x:is>
          <x:t xml:space="preserve">Sl 129</x:t>
        </x:is>
      </x:c>
      <x:c r="E176" s="37" t="inlineStr">
        <x:is>
          <x:t xml:space="preserve">Pe. Weber (volumes) · vol. 11</x:t>
        </x:is>
      </x:c>
      <x:c r="F176" s="37" t="inlineStr">
        <x:is>
          <x:t xml:space="preserve">Canto dos volumes</x:t>
        </x:is>
      </x:c>
      <x:c r="G176" s="38" t="inlineStr">
        <x:is>
          <x:t xml:space="preserve">abrir partitura</x:t>
        </x:is>
      </x:c>
    </x:row>
    <x:row r="177" s="29" customFormat="1" ht="23.850000381469727" customHeight="1">
      <x:c r="A177" s="41" t="inlineStr">
        <x:is>
          <x:t xml:space="preserve">Mq 6,3</x:t>
        </x:is>
      </x:c>
      <x:c r="B177" s="34" t="inlineStr">
        <x:is>
          <x:t xml:space="preserve">Povo meu, que te fiz eu?</x:t>
        </x:is>
      </x:c>
      <x:c r="C177" s="34" t="inlineStr">
        <x:is>
          <x:t xml:space="preserve">6ª feira Santa | Veneração da Cruz</x:t>
        </x:is>
      </x:c>
      <x:c r="D177" s="33" t="n"/>
      <x:c r="E177" s="34" t="inlineStr">
        <x:is>
          <x:t xml:space="preserve">Pe. Weber (volumes) · vol. 19</x:t>
        </x:is>
      </x:c>
      <x:c r="F177" s="34" t="inlineStr">
        <x:is>
          <x:t xml:space="preserve">Canto dos volumes</x:t>
        </x:is>
      </x:c>
      <x:c r="G177" s="35" t="inlineStr">
        <x:is>
          <x:t xml:space="preserve">abrir partitura</x:t>
        </x:is>
      </x:c>
    </x:row>
    <x:row r="178" s="29" customFormat="1" ht="23.850000381469727" customHeight="1">
      <x:c r="A178" s="42" t="inlineStr">
        <x:is>
          <x:t xml:space="preserve">Sf 1,15</x:t>
        </x:is>
      </x:c>
      <x:c r="B178" s="37" t="inlineStr">
        <x:is>
          <x:t xml:space="preserve">Dia de ira</x:t>
        </x:is>
      </x:c>
      <x:c r="C178" s="37" t="inlineStr">
        <x:is>
          <x:t xml:space="preserve">Falecidos | Última semana do Tempo Comum</x:t>
        </x:is>
      </x:c>
      <x:c r="D178" s="36" t="n"/>
      <x:c r="E178" s="37" t="inlineStr">
        <x:is>
          <x:t xml:space="preserve">Pe. Weber (volumes) · vol. 17</x:t>
        </x:is>
      </x:c>
      <x:c r="F178" s="37" t="inlineStr">
        <x:is>
          <x:t xml:space="preserve">Canto dos volumes</x:t>
        </x:is>
      </x:c>
      <x:c r="G178" s="38" t="inlineStr">
        <x:is>
          <x:t xml:space="preserve">abrir partitura</x:t>
        </x:is>
      </x:c>
    </x:row>
    <x:row r="179" s="29" customFormat="1" ht="23.850000381469727" customHeight="1">
      <x:c r="A179" s="41" t="inlineStr">
        <x:is>
          <x:t xml:space="preserve">At 1,3</x:t>
        </x:is>
      </x:c>
      <x:c r="B179" s="34" t="inlineStr">
        <x:is>
          <x:t xml:space="preserve">Jesus Cristo depois da Paixão</x:t>
        </x:is>
      </x:c>
      <x:c r="C179" s="34" t="n"/>
      <x:c r="D179" s="33" t="n"/>
      <x:c r="E179" s="34" t="inlineStr">
        <x:is>
          <x:t xml:space="preserve">Pe. Weber (volumes) · vol. 8</x:t>
        </x:is>
      </x:c>
      <x:c r="F179" s="34" t="inlineStr">
        <x:is>
          <x:t xml:space="preserve">Canto dos volumes</x:t>
        </x:is>
      </x:c>
      <x:c r="G179" s="35" t="inlineStr">
        <x:is>
          <x:t xml:space="preserve">abrir partitura</x:t>
        </x:is>
      </x:c>
    </x:row>
    <x:row r="180" s="29" customFormat="1" ht="23.850000381469727" customHeight="1">
      <x:c r="A180" s="42" t="inlineStr">
        <x:is>
          <x:t xml:space="preserve">At 1,8</x:t>
        </x:is>
      </x:c>
      <x:c r="B180" s="37" t="inlineStr">
        <x:is>
          <x:t xml:space="preserve">Recebereis nova força do Espírito</x:t>
        </x:is>
      </x:c>
      <x:c r="C180" s="37" t="n"/>
      <x:c r="D180" s="36" t="inlineStr">
        <x:is>
          <x:t xml:space="preserve">Sl 116</x:t>
        </x:is>
      </x:c>
      <x:c r="E180" s="37" t="inlineStr">
        <x:is>
          <x:t xml:space="preserve">Pe. Weber (volumes) · vol. 8</x:t>
        </x:is>
      </x:c>
      <x:c r="F180" s="37" t="inlineStr">
        <x:is>
          <x:t xml:space="preserve">Canto dos volumes</x:t>
        </x:is>
      </x:c>
      <x:c r="G180" s="38" t="inlineStr">
        <x:is>
          <x:t xml:space="preserve">abrir partitura</x:t>
        </x:is>
      </x:c>
    </x:row>
    <x:row r="181" s="29" customFormat="1" ht="23.850000381469727" customHeight="1">
      <x:c r="A181" s="41" t="inlineStr">
        <x:is>
          <x:t xml:space="preserve">At 1,11</x:t>
        </x:is>
      </x:c>
      <x:c r="B181" s="34" t="inlineStr">
        <x:is>
          <x:t xml:space="preserve">Homens da Galileia</x:t>
        </x:is>
      </x:c>
      <x:c r="C181" s="34" t="n"/>
      <x:c r="D181" s="33" t="n"/>
      <x:c r="E181" s="34" t="inlineStr">
        <x:is>
          <x:t xml:space="preserve">Pe. Weber (volumes) · vol. 2</x:t>
        </x:is>
      </x:c>
      <x:c r="F181" s="34" t="inlineStr">
        <x:is>
          <x:t xml:space="preserve">Canto dos volumes</x:t>
        </x:is>
      </x:c>
      <x:c r="G181" s="35" t="inlineStr">
        <x:is>
          <x:t xml:space="preserve">abrir partitura</x:t>
        </x:is>
      </x:c>
    </x:row>
    <x:row r="182" s="29" customFormat="1" ht="23.850000381469727" customHeight="1">
      <x:c r="A182" s="41" t="inlineStr">
        <x:is>
          <x:t xml:space="preserve">At 1,14</x:t>
        </x:is>
      </x:c>
      <x:c r="B182" s="34" t="inlineStr">
        <x:is>
          <x:t xml:space="preserve">Perseveravam os Apóstolos</x:t>
        </x:is>
      </x:c>
      <x:c r="C182" s="34" t="n"/>
      <x:c r="D182" s="33" t="n"/>
      <x:c r="E182" s="34" t="inlineStr">
        <x:is>
          <x:t xml:space="preserve">Pe. Weber (volumes) · vol. 8</x:t>
        </x:is>
      </x:c>
      <x:c r="F182" s="34" t="inlineStr">
        <x:is>
          <x:t xml:space="preserve">Canto dos volumes</x:t>
        </x:is>
      </x:c>
      <x:c r="G182" s="35" t="inlineStr">
        <x:is>
          <x:t xml:space="preserve">abrir partitura</x:t>
        </x:is>
      </x:c>
    </x:row>
    <x:row r="183" s="29" customFormat="1" ht="23.850000381469727" customHeight="1">
      <x:c r="A183" s="42" t="inlineStr">
        <x:is>
          <x:t xml:space="preserve">At 2,3-4.11</x:t>
        </x:is>
      </x:c>
      <x:c r="B183" s="37" t="inlineStr">
        <x:is>
          <x:t xml:space="preserve">As línguas de fogo repousaram</x:t>
        </x:is>
      </x:c>
      <x:c r="C183" s="37" t="n"/>
      <x:c r="D183" s="36" t="inlineStr">
        <x:is>
          <x:t xml:space="preserve">Sl 67</x:t>
        </x:is>
      </x:c>
      <x:c r="E183" s="37" t="inlineStr">
        <x:is>
          <x:t xml:space="preserve">Pe. Weber (volumes) · vol. 29</x:t>
        </x:is>
      </x:c>
      <x:c r="F183" s="37" t="inlineStr">
        <x:is>
          <x:t xml:space="preserve">Canto dos volumes</x:t>
        </x:is>
      </x:c>
      <x:c r="G183" s="38" t="inlineStr">
        <x:is>
          <x:t xml:space="preserve">abrir partitura</x:t>
        </x:is>
      </x:c>
    </x:row>
    <x:row r="184" s="29" customFormat="1" ht="23.850000381469727" customHeight="1">
      <x:c r="A184" s="41" t="inlineStr">
        <x:is>
          <x:t xml:space="preserve">At 2,42</x:t>
        </x:is>
      </x:c>
      <x:c r="B184" s="34" t="inlineStr">
        <x:is>
          <x:t xml:space="preserve">Perseverantes eles eram</x:t>
        </x:is>
      </x:c>
      <x:c r="C184" s="34" t="n"/>
      <x:c r="D184" s="33" t="n"/>
      <x:c r="E184" s="34" t="inlineStr">
        <x:is>
          <x:t xml:space="preserve">Pe. Weber (volumes) · vol. 8</x:t>
        </x:is>
      </x:c>
      <x:c r="F184" s="34" t="inlineStr">
        <x:is>
          <x:t xml:space="preserve">Canto dos volumes</x:t>
        </x:is>
      </x:c>
      <x:c r="G184" s="35" t="inlineStr">
        <x:is>
          <x:t xml:space="preserve">abrir partitura</x:t>
        </x:is>
      </x:c>
    </x:row>
    <x:row r="185" s="29" customFormat="1" ht="23.850000381469727" customHeight="1">
      <x:c r="A185" s="42" t="inlineStr">
        <x:is>
          <x:t xml:space="preserve">At 2,44-45</x:t>
        </x:is>
      </x:c>
      <x:c r="B185" s="37" t="inlineStr">
        <x:is>
          <x:t xml:space="preserve">E todos repartiam o pão</x:t>
        </x:is>
      </x:c>
      <x:c r="C185" s="37" t="inlineStr">
        <x:is>
          <x:t xml:space="preserve">Fraternidade e partilha | Comunhão de bens</x:t>
        </x:is>
      </x:c>
      <x:c r="D185" s="36" t="n"/>
      <x:c r="E185" s="37" t="inlineStr">
        <x:is>
          <x:t xml:space="preserve">Pe. Weber (volumes) · vol. 14</x:t>
        </x:is>
      </x:c>
      <x:c r="F185" s="37" t="inlineStr">
        <x:is>
          <x:t xml:space="preserve">Canto dos volumes</x:t>
        </x:is>
      </x:c>
      <x:c r="G185" s="38" t="inlineStr">
        <x:is>
          <x:t xml:space="preserve">abrir partitura</x:t>
        </x:is>
      </x:c>
    </x:row>
    <x:row r="186" s="29" customFormat="1" ht="23.850000381469727" customHeight="1">
      <x:c r="A186" s="41" t="inlineStr">
        <x:is>
          <x:t xml:space="preserve">At 2,44-45</x:t>
        </x:is>
      </x:c>
      <x:c r="B186" s="34" t="inlineStr">
        <x:is>
          <x:t xml:space="preserve">Os cristãos tinham tudo em comum</x:t>
        </x:is>
      </x:c>
      <x:c r="C186" s="34" t="inlineStr">
        <x:is>
          <x:t xml:space="preserve">Ofertório | Partilha</x:t>
        </x:is>
      </x:c>
      <x:c r="D186" s="33" t="n"/>
      <x:c r="E186" s="34" t="inlineStr">
        <x:is>
          <x:t xml:space="preserve">Pe. Weber (volumes) · vol. 17</x:t>
        </x:is>
      </x:c>
      <x:c r="F186" s="34" t="inlineStr">
        <x:is>
          <x:t xml:space="preserve">Canto dos volumes</x:t>
        </x:is>
      </x:c>
      <x:c r="G186" s="35" t="inlineStr">
        <x:is>
          <x:t xml:space="preserve">abrir partitura</x:t>
        </x:is>
      </x:c>
    </x:row>
    <x:row r="187" s="29" customFormat="1" ht="23.850000381469727" customHeight="1">
      <x:c r="A187" s="42" t="inlineStr">
        <x:is>
          <x:t xml:space="preserve">At 3,6-8</x:t>
        </x:is>
      </x:c>
      <x:c r="B187" s="37" t="inlineStr">
        <x:is>
          <x:t xml:space="preserve">Não tenho ouro e nem prata</x:t>
        </x:is>
      </x:c>
      <x:c r="C187" s="37" t="n"/>
      <x:c r="D187" s="36" t="inlineStr">
        <x:is>
          <x:t xml:space="preserve">Sl 145</x:t>
        </x:is>
      </x:c>
      <x:c r="E187" s="37" t="inlineStr">
        <x:is>
          <x:t xml:space="preserve">Pe. Weber (volumes) · vol. 8</x:t>
        </x:is>
      </x:c>
      <x:c r="F187" s="37" t="inlineStr">
        <x:is>
          <x:t xml:space="preserve">Canto dos volumes</x:t>
        </x:is>
      </x:c>
      <x:c r="G187" s="38" t="inlineStr">
        <x:is>
          <x:t xml:space="preserve">abrir partitura</x:t>
        </x:is>
      </x:c>
    </x:row>
    <x:row r="188" s="29" customFormat="1" ht="23.850000381469727" customHeight="1">
      <x:c r="A188" s="41" t="inlineStr">
        <x:is>
          <x:t xml:space="preserve">At 4,12</x:t>
        </x:is>
      </x:c>
      <x:c r="B188" s="34" t="inlineStr">
        <x:is>
          <x:t xml:space="preserve">Só Jesus é o Salvador</x:t>
        </x:is>
      </x:c>
      <x:c r="C188" s="34" t="n"/>
      <x:c r="D188" s="33" t="inlineStr">
        <x:is>
          <x:t xml:space="preserve">Sl 117</x:t>
        </x:is>
      </x:c>
      <x:c r="E188" s="34" t="inlineStr">
        <x:is>
          <x:t xml:space="preserve">Pe. Weber (volumes) · vol. 5</x:t>
        </x:is>
      </x:c>
      <x:c r="F188" s="34" t="inlineStr">
        <x:is>
          <x:t xml:space="preserve">Canto dos volumes</x:t>
        </x:is>
      </x:c>
      <x:c r="G188" s="35" t="inlineStr">
        <x:is>
          <x:t xml:space="preserve">abrir partitura</x:t>
        </x:is>
      </x:c>
    </x:row>
    <x:row r="189" s="29" customFormat="1" ht="23.850000381469727" customHeight="1">
      <x:c r="A189" s="42" t="inlineStr">
        <x:is>
          <x:t xml:space="preserve">At 4,32</x:t>
        </x:is>
      </x:c>
      <x:c r="B189" s="37" t="inlineStr">
        <x:is>
          <x:t xml:space="preserve">A multidão dos fiéis</x:t>
        </x:is>
      </x:c>
      <x:c r="C189" s="37" t="n"/>
      <x:c r="D189" s="36" t="inlineStr">
        <x:is>
          <x:t xml:space="preserve">Sl 132</x:t>
        </x:is>
      </x:c>
      <x:c r="E189" s="37" t="inlineStr">
        <x:is>
          <x:t xml:space="preserve">Pe. Weber (volumes) · vol. 8</x:t>
        </x:is>
      </x:c>
      <x:c r="F189" s="37" t="inlineStr">
        <x:is>
          <x:t xml:space="preserve">Canto dos volumes</x:t>
        </x:is>
      </x:c>
      <x:c r="G189" s="38" t="inlineStr">
        <x:is>
          <x:t xml:space="preserve">abrir partitura</x:t>
        </x:is>
      </x:c>
    </x:row>
    <x:row r="190" s="29" customFormat="1" ht="23.850000381469727" customHeight="1">
      <x:c r="A190" s="41" t="inlineStr">
        <x:is>
          <x:t xml:space="preserve">At 4,34</x:t>
        </x:is>
      </x:c>
      <x:c r="B190" s="34" t="inlineStr">
        <x:is>
          <x:t xml:space="preserve">E todos repartiam o pão</x:t>
        </x:is>
      </x:c>
      <x:c r="C190" s="34" t="inlineStr">
        <x:is>
          <x:t xml:space="preserve">Entrada</x:t>
        </x:is>
      </x:c>
      <x:c r="D190" s="33" t="n"/>
      <x:c r="E190" s="34" t="inlineStr">
        <x:is>
          <x:t xml:space="preserve">Pe. Weber (volumes) · vol. 17</x:t>
        </x:is>
      </x:c>
      <x:c r="F190" s="34" t="inlineStr">
        <x:is>
          <x:t xml:space="preserve">Canto dos volumes</x:t>
        </x:is>
      </x:c>
      <x:c r="G190" s="35" t="inlineStr">
        <x:is>
          <x:t xml:space="preserve">abrir partitura</x:t>
        </x:is>
      </x:c>
    </x:row>
    <x:row r="191" s="29" customFormat="1" ht="23.850000381469727" customHeight="1">
      <x:c r="A191" s="42" t="inlineStr">
        <x:is>
          <x:t xml:space="preserve">At 5,29</x:t>
        </x:is>
      </x:c>
      <x:c r="B191" s="37" t="inlineStr">
        <x:is>
          <x:t xml:space="preserve">É preciso obedecer</x:t>
        </x:is>
      </x:c>
      <x:c r="C191" s="37" t="n"/>
      <x:c r="D191" s="36" t="inlineStr">
        <x:is>
          <x:t xml:space="preserve">Sl 93</x:t>
        </x:is>
      </x:c>
      <x:c r="E191" s="37" t="inlineStr">
        <x:is>
          <x:t xml:space="preserve">Pe. Weber (volumes) · vol. 8</x:t>
        </x:is>
      </x:c>
      <x:c r="F191" s="37" t="inlineStr">
        <x:is>
          <x:t xml:space="preserve">Canto dos volumes</x:t>
        </x:is>
      </x:c>
      <x:c r="G191" s="38" t="inlineStr">
        <x:is>
          <x:t xml:space="preserve">abrir partitura</x:t>
        </x:is>
      </x:c>
    </x:row>
    <x:row r="192" s="29" customFormat="1" ht="23.850000381469727" customHeight="1">
      <x:c r="A192" s="41" t="inlineStr">
        <x:is>
          <x:t xml:space="preserve">At 9,4-5</x:t>
        </x:is>
      </x:c>
      <x:c r="B192" s="34" t="inlineStr">
        <x:is>
          <x:t xml:space="preserve">Saulo, Saulo, por que tu me persegues?</x:t>
        </x:is>
      </x:c>
      <x:c r="C192" s="34" t="inlineStr">
        <x:is>
          <x:t xml:space="preserve">25 de Janeiro: Conversão de São Paulo</x:t>
        </x:is>
      </x:c>
      <x:c r="D192" s="33" t="inlineStr">
        <x:is>
          <x:t xml:space="preserve">Sl 129</x:t>
        </x:is>
      </x:c>
      <x:c r="E192" s="34" t="inlineStr">
        <x:is>
          <x:t xml:space="preserve">Pe. Weber (volumes) · vol. 20</x:t>
        </x:is>
      </x:c>
      <x:c r="F192" s="34" t="inlineStr">
        <x:is>
          <x:t xml:space="preserve">Canto dos volumes</x:t>
        </x:is>
      </x:c>
      <x:c r="G192" s="35" t="inlineStr">
        <x:is>
          <x:t xml:space="preserve">abrir partitura</x:t>
        </x:is>
      </x:c>
    </x:row>
    <x:row r="193" s="29" customFormat="1" ht="23.850000381469727" customHeight="1">
      <x:c r="A193" s="42" t="inlineStr">
        <x:is>
          <x:t xml:space="preserve">At 10,34-35</x:t>
        </x:is>
      </x:c>
      <x:c r="B193" s="37" t="inlineStr">
        <x:is>
          <x:t xml:space="preserve">Deus não faz distinção de pessoas</x:t>
        </x:is>
      </x:c>
      <x:c r="C193" s="37" t="n"/>
      <x:c r="D193" s="36" t="inlineStr">
        <x:is>
          <x:t xml:space="preserve">Sl 116</x:t>
        </x:is>
      </x:c>
      <x:c r="E193" s="37" t="inlineStr">
        <x:is>
          <x:t xml:space="preserve">Pe. Weber (volumes) · vol. 11</x:t>
        </x:is>
      </x:c>
      <x:c r="F193" s="37" t="inlineStr">
        <x:is>
          <x:t xml:space="preserve">Canto dos volumes</x:t>
        </x:is>
      </x:c>
      <x:c r="G193" s="38" t="inlineStr">
        <x:is>
          <x:t xml:space="preserve">abrir partitura</x:t>
        </x:is>
      </x:c>
    </x:row>
    <x:row r="194" s="29" customFormat="1" ht="23.850000381469727" customHeight="1">
      <x:c r="A194" s="41" t="inlineStr">
        <x:is>
          <x:t xml:space="preserve">At 10,38-43</x:t>
        </x:is>
      </x:c>
      <x:c r="B194" s="34" t="inlineStr">
        <x:is>
          <x:t xml:space="preserve">É esta a nossa fé, é esta a fé da Igreja</x:t>
        </x:is>
      </x:c>
      <x:c r="C194" s="34" t="n"/>
      <x:c r="D194" s="33" t="n"/>
      <x:c r="E194" s="34" t="inlineStr">
        <x:is>
          <x:t xml:space="preserve">Pe. Weber (volumes) · vol. 11</x:t>
        </x:is>
      </x:c>
      <x:c r="F194" s="34" t="inlineStr">
        <x:is>
          <x:t xml:space="preserve">Canto dos volumes</x:t>
        </x:is>
      </x:c>
      <x:c r="G194" s="35" t="inlineStr">
        <x:is>
          <x:t xml:space="preserve">abrir partitura</x:t>
        </x:is>
      </x:c>
    </x:row>
    <x:row r="195" s="29" customFormat="1" ht="23.850000381469727" customHeight="1">
      <x:c r="A195" s="42" t="inlineStr">
        <x:is>
          <x:t xml:space="preserve">At 10,38-39</x:t>
        </x:is>
      </x:c>
      <x:c r="B195" s="37" t="inlineStr">
        <x:is>
          <x:t xml:space="preserve">Nós somos testemunhas de Jesus de Nazaré</x:t>
        </x:is>
      </x:c>
      <x:c r="C195" s="37" t="n"/>
      <x:c r="D195" s="36" t="n"/>
      <x:c r="E195" s="37" t="inlineStr">
        <x:is>
          <x:t xml:space="preserve">Pe. Weber (volumes) · vol. 23</x:t>
        </x:is>
      </x:c>
      <x:c r="F195" s="37" t="inlineStr">
        <x:is>
          <x:t xml:space="preserve">Canto dos volumes</x:t>
        </x:is>
      </x:c>
      <x:c r="G195" s="38" t="inlineStr">
        <x:is>
          <x:t xml:space="preserve">abrir partitura</x:t>
        </x:is>
      </x:c>
    </x:row>
    <x:row r="196" s="29" customFormat="1" ht="23.850000381469727" customHeight="1">
      <x:c r="A196" s="41" t="inlineStr">
        <x:is>
          <x:t xml:space="preserve">At 10,41-43</x:t>
        </x:is>
      </x:c>
      <x:c r="B196" s="34" t="inlineStr">
        <x:is>
          <x:t xml:space="preserve">Nós comemos e bebemos com Jesus ressuscitado</x:t>
        </x:is>
      </x:c>
      <x:c r="C196" s="34" t="n"/>
      <x:c r="D196" s="33" t="n"/>
      <x:c r="E196" s="34" t="inlineStr">
        <x:is>
          <x:t xml:space="preserve">Pe. Weber (volumes) · vol. 23</x:t>
        </x:is>
      </x:c>
      <x:c r="F196" s="34" t="inlineStr">
        <x:is>
          <x:t xml:space="preserve">Canto dos volumes</x:t>
        </x:is>
      </x:c>
      <x:c r="G196" s="35" t="inlineStr">
        <x:is>
          <x:t xml:space="preserve">abrir partitura</x:t>
        </x:is>
      </x:c>
    </x:row>
    <x:row r="197" s="29" customFormat="1" ht="23.850000381469727" customHeight="1">
      <x:c r="A197" s="42" t="inlineStr">
        <x:is>
          <x:t xml:space="preserve">At 13,32</x:t>
        </x:is>
      </x:c>
      <x:c r="B197" s="37" t="inlineStr">
        <x:is>
          <x:t xml:space="preserve">Deus cumpriu a promessa</x:t>
        </x:is>
      </x:c>
      <x:c r="C197" s="37" t="n"/>
      <x:c r="D197" s="36" t="n"/>
      <x:c r="E197" s="37" t="inlineStr">
        <x:is>
          <x:t xml:space="preserve">Pe. Weber (volumes) · vol. 24</x:t>
        </x:is>
      </x:c>
      <x:c r="F197" s="37" t="inlineStr">
        <x:is>
          <x:t xml:space="preserve">Canto dos volumes</x:t>
        </x:is>
      </x:c>
      <x:c r="G197" s="38" t="inlineStr">
        <x:is>
          <x:t xml:space="preserve">abrir partitura</x:t>
        </x:is>
      </x:c>
    </x:row>
    <x:row r="198" s="29" customFormat="1" ht="23.850000381469727" customHeight="1">
      <x:c r="A198" s="41" t="inlineStr">
        <x:is>
          <x:t xml:space="preserve">At 13,32-33</x:t>
        </x:is>
      </x:c>
      <x:c r="B198" s="34" t="inlineStr">
        <x:is>
          <x:t xml:space="preserve">Deus cumpriu a promessa</x:t>
        </x:is>
      </x:c>
      <x:c r="C198" s="34" t="n"/>
      <x:c r="D198" s="33" t="n"/>
      <x:c r="E198" s="34" t="inlineStr">
        <x:is>
          <x:t xml:space="preserve">Pe. Weber (volumes) · vol. 27</x:t>
        </x:is>
      </x:c>
      <x:c r="F198" s="34" t="inlineStr">
        <x:is>
          <x:t xml:space="preserve">Canto dos volumes</x:t>
        </x:is>
      </x:c>
      <x:c r="G198" s="35" t="inlineStr">
        <x:is>
          <x:t xml:space="preserve">abrir partitura</x:t>
        </x:is>
      </x:c>
    </x:row>
    <x:row r="199" s="29" customFormat="1" ht="23.850000381469727" customHeight="1">
      <x:c r="A199" s="42" t="inlineStr">
        <x:is>
          <x:t xml:space="preserve">At 17,28</x:t>
        </x:is>
      </x:c>
      <x:c r="B199" s="37" t="inlineStr">
        <x:is>
          <x:t xml:space="preserve">Em Deus nós vivemos</x:t>
        </x:is>
      </x:c>
      <x:c r="C199" s="37" t="n"/>
      <x:c r="D199" s="36" t="inlineStr">
        <x:is>
          <x:t xml:space="preserve">Sl 138</x:t>
        </x:is>
      </x:c>
      <x:c r="E199" s="37" t="inlineStr">
        <x:is>
          <x:t xml:space="preserve">Pe. Weber (volumes) · vol. 8</x:t>
        </x:is>
      </x:c>
      <x:c r="F199" s="37" t="inlineStr">
        <x:is>
          <x:t xml:space="preserve">Canto dos volumes</x:t>
        </x:is>
      </x:c>
      <x:c r="G199" s="38" t="inlineStr">
        <x:is>
          <x:t xml:space="preserve">abrir partitura</x:t>
        </x:is>
      </x:c>
    </x:row>
    <x:row r="200" s="29" customFormat="1" ht="23.850000381469727" customHeight="1">
      <x:c r="A200" s="41" t="inlineStr">
        <x:is>
          <x:t xml:space="preserve">At 20,28</x:t>
        </x:is>
      </x:c>
      <x:c r="B200" s="34" t="inlineStr">
        <x:is>
          <x:t xml:space="preserve">Cuidai de vós mesmos</x:t>
        </x:is>
      </x:c>
      <x:c r="C200" s="34" t="n"/>
      <x:c r="D200" s="33" t="inlineStr">
        <x:is>
          <x:t xml:space="preserve">Sl 22</x:t>
        </x:is>
      </x:c>
      <x:c r="E200" s="34" t="inlineStr">
        <x:is>
          <x:t xml:space="preserve">Pe. Weber (volumes) · vol. 8</x:t>
        </x:is>
      </x:c>
      <x:c r="F200" s="34" t="inlineStr">
        <x:is>
          <x:t xml:space="preserve">Canto dos volumes</x:t>
        </x:is>
      </x:c>
      <x:c r="G200" s="35" t="inlineStr">
        <x:is>
          <x:t xml:space="preserve">abrir partitura</x:t>
        </x:is>
      </x:c>
    </x:row>
    <x:row r="201" s="29" customFormat="1" ht="23.850000381469727" customHeight="1">
      <x:c r="A201" s="42" t="inlineStr">
        <x:is>
          <x:t xml:space="preserve">At 20,35</x:t>
        </x:is>
      </x:c>
      <x:c r="B201" s="37" t="inlineStr">
        <x:is>
          <x:t xml:space="preserve">Recordemos a palavra do Senhor</x:t>
        </x:is>
      </x:c>
      <x:c r="C201" s="37" t="n"/>
      <x:c r="D201" s="36" t="inlineStr">
        <x:is>
          <x:t xml:space="preserve">Sl 111</x:t>
        </x:is>
      </x:c>
      <x:c r="E201" s="37" t="inlineStr">
        <x:is>
          <x:t xml:space="preserve">Pe. Weber (volumes) · vol. 8</x:t>
        </x:is>
      </x:c>
      <x:c r="F201" s="37" t="inlineStr">
        <x:is>
          <x:t xml:space="preserve">Canto dos volumes</x:t>
        </x:is>
      </x:c>
      <x:c r="G201" s="38" t="inlineStr">
        <x:is>
          <x:t xml:space="preserve">abrir partitura</x:t>
        </x:is>
      </x:c>
    </x:row>
    <x:row r="202" s="29" customFormat="1" ht="23.850000381469727" customHeight="1">
      <x:c r="A202" s="41" t="inlineStr">
        <x:is>
          <x:t xml:space="preserve">At 22,3-16</x:t>
        </x:is>
      </x:c>
      <x:c r="B202" s="34" t="inlineStr">
        <x:is>
          <x:t xml:space="preserve">Paulo, serás minha testemunha</x:t>
        </x:is>
      </x:c>
      <x:c r="C202" s="34" t="n"/>
      <x:c r="D202" s="33" t="inlineStr">
        <x:is>
          <x:t xml:space="preserve">Sl 116</x:t>
        </x:is>
      </x:c>
      <x:c r="E202" s="34" t="inlineStr">
        <x:is>
          <x:t xml:space="preserve">Pe. Weber (volumes) · vol. 19</x:t>
        </x:is>
      </x:c>
      <x:c r="F202" s="34" t="inlineStr">
        <x:is>
          <x:t xml:space="preserve">Canto dos volumes</x:t>
        </x:is>
      </x:c>
      <x:c r="G202" s="35" t="inlineStr">
        <x:is>
          <x:t xml:space="preserve">abrir partitura</x:t>
        </x:is>
      </x:c>
    </x:row>
    <x:row r="203" s="29" customFormat="1" ht="23.850000381469727" customHeight="1">
      <x:c r="A203" s="42" t="inlineStr">
        <x:is>
          <x:t xml:space="preserve">Rm 1,17</x:t>
        </x:is>
      </x:c>
      <x:c r="B203" s="37" t="inlineStr">
        <x:is>
          <x:t xml:space="preserve">Eu não me envergonho do Evangelho</x:t>
        </x:is>
      </x:c>
      <x:c r="C203" s="37" t="n"/>
      <x:c r="D203" s="36" t="n"/>
      <x:c r="E203" s="37" t="inlineStr">
        <x:is>
          <x:t xml:space="preserve">Pe. Weber (volumes) · vol. 18</x:t>
        </x:is>
      </x:c>
      <x:c r="F203" s="37" t="inlineStr">
        <x:is>
          <x:t xml:space="preserve">Canto dos volumes</x:t>
        </x:is>
      </x:c>
      <x:c r="G203" s="38" t="inlineStr">
        <x:is>
          <x:t xml:space="preserve">abrir partitura</x:t>
        </x:is>
      </x:c>
    </x:row>
    <x:row r="204" s="29" customFormat="1" ht="23.850000381469727" customHeight="1">
      <x:c r="A204" s="41" t="inlineStr">
        <x:is>
          <x:t xml:space="preserve">Rm 2,1</x:t>
        </x:is>
      </x:c>
      <x:c r="B204" s="34" t="inlineStr">
        <x:is>
          <x:t xml:space="preserve">Julgando assim os outros</x:t>
        </x:is>
      </x:c>
      <x:c r="C204" s="34" t="n"/>
      <x:c r="D204" s="33" t="n"/>
      <x:c r="E204" s="34" t="inlineStr">
        <x:is>
          <x:t xml:space="preserve">Pe. Weber (volumes) · vol. 18</x:t>
        </x:is>
      </x:c>
      <x:c r="F204" s="34" t="inlineStr">
        <x:is>
          <x:t xml:space="preserve">Canto dos volumes</x:t>
        </x:is>
      </x:c>
      <x:c r="G204" s="35" t="inlineStr">
        <x:is>
          <x:t xml:space="preserve">abrir partitura</x:t>
        </x:is>
      </x:c>
    </x:row>
    <x:row r="205" s="29" customFormat="1" ht="23.850000381469727" customHeight="1">
      <x:c r="A205" s="42" t="inlineStr">
        <x:is>
          <x:t xml:space="preserve">Rm 2,10-11</x:t>
        </x:is>
      </x:c>
      <x:c r="B205" s="37" t="inlineStr">
        <x:is>
          <x:t xml:space="preserve">A glória, a honra e a paz...</x:t>
        </x:is>
      </x:c>
      <x:c r="C205" s="37" t="n"/>
      <x:c r="D205" s="36" t="n"/>
      <x:c r="E205" s="37" t="inlineStr">
        <x:is>
          <x:t xml:space="preserve">Pe. Weber (volumes) · vol. 7</x:t>
        </x:is>
      </x:c>
      <x:c r="F205" s="37" t="inlineStr">
        <x:is>
          <x:t xml:space="preserve">Canto dos volumes</x:t>
        </x:is>
      </x:c>
      <x:c r="G205" s="38" t="inlineStr">
        <x:is>
          <x:t xml:space="preserve">abrir partitura</x:t>
        </x:is>
      </x:c>
    </x:row>
    <x:row r="206" s="29" customFormat="1" ht="23.850000381469727" customHeight="1">
      <x:c r="A206" s="41" t="inlineStr">
        <x:is>
          <x:t xml:space="preserve">Rm 2,10</x:t>
        </x:is>
      </x:c>
      <x:c r="B206" s="34" t="inlineStr">
        <x:is>
          <x:t xml:space="preserve">Haverá glória e paz</x:t>
        </x:is>
      </x:c>
      <x:c r="C206" s="34" t="n"/>
      <x:c r="D206" s="33" t="n"/>
      <x:c r="E206" s="34" t="inlineStr">
        <x:is>
          <x:t xml:space="preserve">Pe. Weber (volumes) · vol. 18</x:t>
        </x:is>
      </x:c>
      <x:c r="F206" s="34" t="inlineStr">
        <x:is>
          <x:t xml:space="preserve">Canto dos volumes</x:t>
        </x:is>
      </x:c>
      <x:c r="G206" s="35" t="inlineStr">
        <x:is>
          <x:t xml:space="preserve">abrir partitura</x:t>
        </x:is>
      </x:c>
    </x:row>
    <x:row r="207" s="29" customFormat="1" ht="23.850000381469727" customHeight="1">
      <x:c r="A207" s="42" t="inlineStr">
        <x:is>
          <x:t xml:space="preserve">Rm 3,23</x:t>
        </x:is>
      </x:c>
      <x:c r="B207" s="37" t="inlineStr">
        <x:is>
          <x:t xml:space="preserve">Todos pecaram</x:t>
        </x:is>
      </x:c>
      <x:c r="C207" s="37" t="n"/>
      <x:c r="D207" s="36" t="n"/>
      <x:c r="E207" s="37" t="inlineStr">
        <x:is>
          <x:t xml:space="preserve">Pe. Weber (volumes) · vol. 18</x:t>
        </x:is>
      </x:c>
      <x:c r="F207" s="37" t="inlineStr">
        <x:is>
          <x:t xml:space="preserve">Canto dos volumes</x:t>
        </x:is>
      </x:c>
      <x:c r="G207" s="38" t="inlineStr">
        <x:is>
          <x:t xml:space="preserve">abrir partitura</x:t>
        </x:is>
      </x:c>
    </x:row>
    <x:row r="208" s="29" customFormat="1" ht="23.850000381469727" customHeight="1">
      <x:c r="A208" s="41" t="inlineStr">
        <x:is>
          <x:t xml:space="preserve">Rm 4,17</x:t>
        </x:is>
      </x:c>
      <x:c r="B208" s="34" t="inlineStr">
        <x:is>
          <x:t xml:space="preserve">Deus faz os mortos reviver</x:t>
        </x:is>
      </x:c>
      <x:c r="C208" s="34" t="n"/>
      <x:c r="D208" s="33" t="n"/>
      <x:c r="E208" s="34" t="inlineStr">
        <x:is>
          <x:t xml:space="preserve">Pe. Weber (volumes) · vol. 18</x:t>
        </x:is>
      </x:c>
      <x:c r="F208" s="34" t="inlineStr">
        <x:is>
          <x:t xml:space="preserve">Canto dos volumes</x:t>
        </x:is>
      </x:c>
      <x:c r="G208" s="35" t="inlineStr">
        <x:is>
          <x:t xml:space="preserve">abrir partitura</x:t>
        </x:is>
      </x:c>
    </x:row>
    <x:row r="209" s="29" customFormat="1" ht="23.850000381469727" customHeight="1">
      <x:c r="A209" s="42" t="inlineStr">
        <x:is>
          <x:t xml:space="preserve">Rm 4,18</x:t>
        </x:is>
      </x:c>
      <x:c r="B209" s="37" t="inlineStr">
        <x:is>
          <x:t xml:space="preserve">Abraão se firmou na fé</x:t>
        </x:is>
      </x:c>
      <x:c r="C209" s="37" t="n"/>
      <x:c r="D209" s="36" t="n"/>
      <x:c r="E209" s="37" t="inlineStr">
        <x:is>
          <x:t xml:space="preserve">Pe. Weber (volumes) · vol. 18</x:t>
        </x:is>
      </x:c>
      <x:c r="F209" s="37" t="inlineStr">
        <x:is>
          <x:t xml:space="preserve">Canto dos volumes</x:t>
        </x:is>
      </x:c>
      <x:c r="G209" s="38" t="inlineStr">
        <x:is>
          <x:t xml:space="preserve">abrir partitura</x:t>
        </x:is>
      </x:c>
    </x:row>
    <x:row r="210" s="29" customFormat="1" ht="23.850000381469727" customHeight="1">
      <x:c r="A210" s="41" t="inlineStr">
        <x:is>
          <x:t xml:space="preserve">Rm 5,3-5</x:t>
        </x:is>
      </x:c>
      <x:c r="B210" s="34" t="inlineStr">
        <x:is>
          <x:t xml:space="preserve">Nós nos gloriamos no sofrer</x:t>
        </x:is>
      </x:c>
      <x:c r="C210" s="34" t="n"/>
      <x:c r="D210" s="33" t="n"/>
      <x:c r="E210" s="34" t="inlineStr">
        <x:is>
          <x:t xml:space="preserve">Pe. Weber (volumes) · vol. 18</x:t>
        </x:is>
      </x:c>
      <x:c r="F210" s="34" t="inlineStr">
        <x:is>
          <x:t xml:space="preserve">Canto dos volumes</x:t>
        </x:is>
      </x:c>
      <x:c r="G210" s="35" t="inlineStr">
        <x:is>
          <x:t xml:space="preserve">abrir partitura</x:t>
        </x:is>
      </x:c>
    </x:row>
    <x:row r="211" s="29" customFormat="1" ht="23.850000381469727" customHeight="1">
      <x:c r="A211" s="42" t="inlineStr">
        <x:is>
          <x:t xml:space="preserve">Rm 5,5</x:t>
        </x:is>
      </x:c>
      <x:c r="B211" s="37" t="inlineStr">
        <x:is>
          <x:t xml:space="preserve">A esperança não nos decepciona</x:t>
        </x:is>
      </x:c>
      <x:c r="C211" s="37" t="n"/>
      <x:c r="D211" s="36" t="n"/>
      <x:c r="E211" s="37" t="inlineStr">
        <x:is>
          <x:t xml:space="preserve">Pe. Weber (volumes) · vol. 18</x:t>
        </x:is>
      </x:c>
      <x:c r="F211" s="37" t="inlineStr">
        <x:is>
          <x:t xml:space="preserve">Canto dos volumes</x:t>
        </x:is>
      </x:c>
      <x:c r="G211" s="38" t="inlineStr">
        <x:is>
          <x:t xml:space="preserve">abrir partitura</x:t>
        </x:is>
      </x:c>
    </x:row>
    <x:row r="212" s="29" customFormat="1" ht="23.850000381469727" customHeight="1">
      <x:c r="A212" s="41" t="inlineStr">
        <x:is>
          <x:t xml:space="preserve">Rm 5,10</x:t>
        </x:is>
      </x:c>
      <x:c r="B212" s="34" t="inlineStr">
        <x:is>
          <x:t xml:space="preserve">Éramos de Deus</x:t>
        </x:is>
      </x:c>
      <x:c r="C212" s="34" t="n"/>
      <x:c r="D212" s="33" t="n"/>
      <x:c r="E212" s="34" t="inlineStr">
        <x:is>
          <x:t xml:space="preserve">Pe. Weber (volumes) · vol. 18</x:t>
        </x:is>
      </x:c>
      <x:c r="F212" s="34" t="inlineStr">
        <x:is>
          <x:t xml:space="preserve">Canto dos volumes</x:t>
        </x:is>
      </x:c>
      <x:c r="G212" s="35" t="inlineStr">
        <x:is>
          <x:t xml:space="preserve">abrir partitura</x:t>
        </x:is>
      </x:c>
    </x:row>
    <x:row r="213" s="29" customFormat="1" ht="23.850000381469727" customHeight="1">
      <x:c r="A213" s="42" t="inlineStr">
        <x:is>
          <x:t xml:space="preserve">Rm 5,11</x:t>
        </x:is>
      </x:c>
      <x:c r="B213" s="37" t="inlineStr">
        <x:is>
          <x:t xml:space="preserve">Em Deus nos gloriamos</x:t>
        </x:is>
      </x:c>
      <x:c r="C213" s="37" t="n"/>
      <x:c r="D213" s="36" t="n"/>
      <x:c r="E213" s="37" t="inlineStr">
        <x:is>
          <x:t xml:space="preserve">Pe. Weber (volumes) · vol. 18</x:t>
        </x:is>
      </x:c>
      <x:c r="F213" s="37" t="inlineStr">
        <x:is>
          <x:t xml:space="preserve">Canto dos volumes</x:t>
        </x:is>
      </x:c>
      <x:c r="G213" s="38" t="inlineStr">
        <x:is>
          <x:t xml:space="preserve">abrir partitura</x:t>
        </x:is>
      </x:c>
    </x:row>
    <x:row r="214" s="29" customFormat="1" ht="23.850000381469727" customHeight="1">
      <x:c r="A214" s="41" t="inlineStr">
        <x:is>
          <x:t xml:space="preserve">Rm 5,19</x:t>
        </x:is>
      </x:c>
      <x:c r="B214" s="34" t="inlineStr">
        <x:is>
          <x:t xml:space="preserve">Adão e Jesus Cristo</x:t>
        </x:is>
      </x:c>
      <x:c r="C214" s="34" t="n"/>
      <x:c r="D214" s="33" t="n"/>
      <x:c r="E214" s="34" t="inlineStr">
        <x:is>
          <x:t xml:space="preserve">Pe. Weber (volumes) · vol. 18</x:t>
        </x:is>
      </x:c>
      <x:c r="F214" s="34" t="inlineStr">
        <x:is>
          <x:t xml:space="preserve">Canto dos volumes</x:t>
        </x:is>
      </x:c>
      <x:c r="G214" s="35" t="inlineStr">
        <x:is>
          <x:t xml:space="preserve">abrir partitura</x:t>
        </x:is>
      </x:c>
    </x:row>
    <x:row r="215" s="29" customFormat="1" ht="23.850000381469727" customHeight="1">
      <x:c r="A215" s="42" t="inlineStr">
        <x:is>
          <x:t xml:space="preserve">Rm 5,20</x:t>
        </x:is>
      </x:c>
      <x:c r="B215" s="37" t="inlineStr">
        <x:is>
          <x:t xml:space="preserve">Quando o pecado se multiplicou</x:t>
        </x:is>
      </x:c>
      <x:c r="C215" s="37" t="n"/>
      <x:c r="D215" s="36" t="n"/>
      <x:c r="E215" s="37" t="inlineStr">
        <x:is>
          <x:t xml:space="preserve">Pe. Weber (volumes) · vol. 18</x:t>
        </x:is>
      </x:c>
      <x:c r="F215" s="37" t="inlineStr">
        <x:is>
          <x:t xml:space="preserve">Canto dos volumes</x:t>
        </x:is>
      </x:c>
      <x:c r="G215" s="38" t="inlineStr">
        <x:is>
          <x:t xml:space="preserve">abrir partitura</x:t>
        </x:is>
      </x:c>
    </x:row>
    <x:row r="216" s="29" customFormat="1" ht="23.850000381469727" customHeight="1">
      <x:c r="A216" s="41" t="inlineStr">
        <x:is>
          <x:t xml:space="preserve">Rm 6,1-11</x:t>
        </x:is>
      </x:c>
      <x:c r="B216" s="34" t="inlineStr">
        <x:is>
          <x:t xml:space="preserve">Morte e ressurreição em Cristo - Rm 6,1-11</x:t>
        </x:is>
      </x:c>
      <x:c r="C216" s="34" t="inlineStr">
        <x:is>
          <x:t xml:space="preserve">Canto batismal</x:t>
        </x:is>
      </x:c>
      <x:c r="D216" s="33" t="n"/>
      <x:c r="E216" s="34" t="inlineStr">
        <x:is>
          <x:t xml:space="preserve">Pe. Weber (volumes) · vol. 13</x:t>
        </x:is>
      </x:c>
      <x:c r="F216" s="34" t="inlineStr">
        <x:is>
          <x:t xml:space="preserve">Canto dos volumes</x:t>
        </x:is>
      </x:c>
      <x:c r="G216" s="35" t="inlineStr">
        <x:is>
          <x:t xml:space="preserve">abrir partitura</x:t>
        </x:is>
      </x:c>
    </x:row>
    <x:row r="217" s="29" customFormat="1" ht="23.850000381469727" customHeight="1">
      <x:c r="A217" s="42" t="inlineStr">
        <x:is>
          <x:t xml:space="preserve">Rm 6,2-11</x:t>
        </x:is>
      </x:c>
      <x:c r="B217" s="37" t="inlineStr">
        <x:is>
          <x:t xml:space="preserve">Vida nova + Morte e Ressurreição com Cristo</x:t>
        </x:is>
      </x:c>
      <x:c r="C217" s="37" t="inlineStr">
        <x:is>
          <x:t xml:space="preserve">Batismo</x:t>
        </x:is>
      </x:c>
      <x:c r="D217" s="36" t="n"/>
      <x:c r="E217" s="37" t="inlineStr">
        <x:is>
          <x:t xml:space="preserve">Pe. Weber (volumes) · vol. 7</x:t>
        </x:is>
      </x:c>
      <x:c r="F217" s="37" t="inlineStr">
        <x:is>
          <x:t xml:space="preserve">Canto dos volumes</x:t>
        </x:is>
      </x:c>
      <x:c r="G217" s="38" t="inlineStr">
        <x:is>
          <x:t xml:space="preserve">abrir partitura</x:t>
        </x:is>
      </x:c>
    </x:row>
    <x:row r="218" s="29" customFormat="1" ht="23.850000381469727" customHeight="1">
      <x:c r="A218" s="41" t="inlineStr">
        <x:is>
          <x:t xml:space="preserve">Rm 6,2-11</x:t>
        </x:is>
      </x:c>
      <x:c r="B218" s="34" t="inlineStr">
        <x:is>
          <x:t xml:space="preserve">Vida nova (Batismo, Morte e Ressurreição)</x:t>
        </x:is>
      </x:c>
      <x:c r="C218" s="34" t="n"/>
      <x:c r="D218" s="33" t="n"/>
      <x:c r="E218" s="34" t="inlineStr">
        <x:is>
          <x:t xml:space="preserve">Pe. Weber (volumes) · vol. 18</x:t>
        </x:is>
      </x:c>
      <x:c r="F218" s="34" t="inlineStr">
        <x:is>
          <x:t xml:space="preserve">Canto dos volumes</x:t>
        </x:is>
      </x:c>
      <x:c r="G218" s="35" t="inlineStr">
        <x:is>
          <x:t xml:space="preserve">abrir partitura</x:t>
        </x:is>
      </x:c>
    </x:row>
    <x:row r="219" s="29" customFormat="1" ht="23.850000381469727" customHeight="1">
      <x:c r="A219" s="42" t="inlineStr">
        <x:is>
          <x:t xml:space="preserve">Rm 6,3-4</x:t>
        </x:is>
      </x:c>
      <x:c r="B219" s="37" t="inlineStr">
        <x:is>
          <x:t xml:space="preserve">Batizados nós fomos em Cristo</x:t>
        </x:is>
      </x:c>
      <x:c r="C219" s="37" t="inlineStr">
        <x:is>
          <x:t xml:space="preserve">Batismo</x:t>
        </x:is>
      </x:c>
      <x:c r="D219" s="36" t="n"/>
      <x:c r="E219" s="37" t="inlineStr">
        <x:is>
          <x:t xml:space="preserve">Pe. Weber (volumes) · vol. 15</x:t>
        </x:is>
      </x:c>
      <x:c r="F219" s="37" t="inlineStr">
        <x:is>
          <x:t xml:space="preserve">Canto dos volumes</x:t>
        </x:is>
      </x:c>
      <x:c r="G219" s="38" t="inlineStr">
        <x:is>
          <x:t xml:space="preserve">abrir partitura</x:t>
        </x:is>
      </x:c>
    </x:row>
    <x:row r="220" s="29" customFormat="1" ht="23.850000381469727" customHeight="1">
      <x:c r="A220" s="41" t="inlineStr">
        <x:is>
          <x:t xml:space="preserve">Rm 6,3</x:t>
        </x:is>
      </x:c>
      <x:c r="B220" s="34" t="inlineStr">
        <x:is>
          <x:t xml:space="preserve">Se com Cristo nós morremos</x:t>
        </x:is>
      </x:c>
      <x:c r="C220" s="34" t="n"/>
      <x:c r="D220" s="33" t="n"/>
      <x:c r="E220" s="34" t="inlineStr">
        <x:is>
          <x:t xml:space="preserve">Pe. Weber (volumes) · vol. 18</x:t>
        </x:is>
      </x:c>
      <x:c r="F220" s="34" t="inlineStr">
        <x:is>
          <x:t xml:space="preserve">Canto dos volumes</x:t>
        </x:is>
      </x:c>
      <x:c r="G220" s="35" t="inlineStr">
        <x:is>
          <x:t xml:space="preserve">abrir partitura</x:t>
        </x:is>
      </x:c>
    </x:row>
    <x:row r="221" s="29" customFormat="1" ht="23.850000381469727" customHeight="1">
      <x:c r="A221" s="42" t="inlineStr">
        <x:is>
          <x:t xml:space="preserve">Rm 6,3-4</x:t>
        </x:is>
      </x:c>
      <x:c r="B221" s="37" t="inlineStr">
        <x:is>
          <x:t xml:space="preserve">Morte e ressurreição em Cristo</x:t>
        </x:is>
      </x:c>
      <x:c r="C221" s="37" t="n"/>
      <x:c r="D221" s="36" t="n"/>
      <x:c r="E221" s="37" t="inlineStr">
        <x:is>
          <x:t xml:space="preserve">Pe. Weber (volumes) · vol. 18</x:t>
        </x:is>
      </x:c>
      <x:c r="F221" s="37" t="inlineStr">
        <x:is>
          <x:t xml:space="preserve">Canto dos volumes</x:t>
        </x:is>
      </x:c>
      <x:c r="G221" s="38" t="inlineStr">
        <x:is>
          <x:t xml:space="preserve">abrir partitura</x:t>
        </x:is>
      </x:c>
    </x:row>
    <x:row r="222" s="29" customFormat="1" ht="23.850000381469727" customHeight="1">
      <x:c r="A222" s="41" t="inlineStr">
        <x:is>
          <x:t xml:space="preserve">Rm 6,13</x:t>
        </x:is>
      </x:c>
      <x:c r="B222" s="34" t="inlineStr">
        <x:is>
          <x:t xml:space="preserve">Oferecei-vos a Deus</x:t>
        </x:is>
      </x:c>
      <x:c r="C222" s="34" t="n"/>
      <x:c r="D222" s="33" t="inlineStr">
        <x:is>
          <x:t xml:space="preserve">Sl 126</x:t>
        </x:is>
      </x:c>
      <x:c r="E222" s="34" t="inlineStr">
        <x:is>
          <x:t xml:space="preserve">Pe. Weber (volumes) · vol. 31</x:t>
        </x:is>
      </x:c>
      <x:c r="F222" s="34" t="inlineStr">
        <x:is>
          <x:t xml:space="preserve">Canto dos volumes</x:t>
        </x:is>
      </x:c>
      <x:c r="G222" s="35" t="inlineStr">
        <x:is>
          <x:t xml:space="preserve">abrir partitura</x:t>
        </x:is>
      </x:c>
    </x:row>
    <x:row r="223" s="29" customFormat="1" ht="23.850000381469727" customHeight="1">
      <x:c r="A223" s="42" t="inlineStr">
        <x:is>
          <x:t xml:space="preserve">Rm 6,26</x:t>
        </x:is>
      </x:c>
      <x:c r="B223" s="37" t="inlineStr">
        <x:is>
          <x:t xml:space="preserve">A morte e a vida</x:t>
        </x:is>
      </x:c>
      <x:c r="C223" s="37" t="n"/>
      <x:c r="D223" s="36" t="n"/>
      <x:c r="E223" s="37" t="inlineStr">
        <x:is>
          <x:t xml:space="preserve">Pe. Weber (volumes) · vol. 18</x:t>
        </x:is>
      </x:c>
      <x:c r="F223" s="37" t="inlineStr">
        <x:is>
          <x:t xml:space="preserve">Canto dos volumes</x:t>
        </x:is>
      </x:c>
      <x:c r="G223" s="38" t="inlineStr">
        <x:is>
          <x:t xml:space="preserve">abrir partitura</x:t>
        </x:is>
      </x:c>
    </x:row>
    <x:row r="224" s="29" customFormat="1" ht="23.850000381469727" customHeight="1">
      <x:c r="A224" s="41" t="inlineStr">
        <x:is>
          <x:t xml:space="preserve">Rm 7,19</x:t>
        </x:is>
      </x:c>
      <x:c r="B224" s="34" t="inlineStr">
        <x:is>
          <x:t xml:space="preserve">Eu não faço o bem que eu quero</x:t>
        </x:is>
      </x:c>
      <x:c r="C224" s="34" t="n"/>
      <x:c r="D224" s="33" t="n"/>
      <x:c r="E224" s="34" t="inlineStr">
        <x:is>
          <x:t xml:space="preserve">Pe. Weber (volumes) · vol. 18</x:t>
        </x:is>
      </x:c>
      <x:c r="F224" s="34" t="inlineStr">
        <x:is>
          <x:t xml:space="preserve">Canto dos volumes</x:t>
        </x:is>
      </x:c>
      <x:c r="G224" s="35" t="inlineStr">
        <x:is>
          <x:t xml:space="preserve">abrir partitura</x:t>
        </x:is>
      </x:c>
    </x:row>
    <x:row r="225" s="29" customFormat="1" ht="23.850000381469727" customHeight="1">
      <x:c r="A225" s="42" t="inlineStr">
        <x:is>
          <x:t xml:space="preserve">Rm 7,24</x:t>
        </x:is>
      </x:c>
      <x:c r="B225" s="37" t="inlineStr">
        <x:is>
          <x:t xml:space="preserve">Infeliz de mim!</x:t>
        </x:is>
      </x:c>
      <x:c r="C225" s="37" t="n"/>
      <x:c r="D225" s="36" t="n"/>
      <x:c r="E225" s="37" t="inlineStr">
        <x:is>
          <x:t xml:space="preserve">Pe. Weber (volumes) · vol. 18</x:t>
        </x:is>
      </x:c>
      <x:c r="F225" s="37" t="inlineStr">
        <x:is>
          <x:t xml:space="preserve">Canto dos volumes</x:t>
        </x:is>
      </x:c>
      <x:c r="G225" s="38" t="inlineStr">
        <x:is>
          <x:t xml:space="preserve">abrir partitura</x:t>
        </x:is>
      </x:c>
    </x:row>
    <x:row r="226" s="29" customFormat="1" ht="23.850000381469727" customHeight="1">
      <x:c r="A226" s="41" t="inlineStr">
        <x:is>
          <x:t xml:space="preserve">Rm 8,2-3</x:t>
        </x:is>
      </x:c>
      <x:c r="B226" s="34" t="inlineStr">
        <x:is>
          <x:t xml:space="preserve">A lei do Espírito e da vida</x:t>
        </x:is>
      </x:c>
      <x:c r="C226" s="34" t="n"/>
      <x:c r="D226" s="33" t="n"/>
      <x:c r="E226" s="34" t="inlineStr">
        <x:is>
          <x:t xml:space="preserve">Pe. Weber (volumes) · vol. 20</x:t>
        </x:is>
      </x:c>
      <x:c r="F226" s="34" t="inlineStr">
        <x:is>
          <x:t xml:space="preserve">Canto dos volumes</x:t>
        </x:is>
      </x:c>
      <x:c r="G226" s="35" t="inlineStr">
        <x:is>
          <x:t xml:space="preserve">abrir partitura</x:t>
        </x:is>
      </x:c>
    </x:row>
    <x:row r="227" s="29" customFormat="1" ht="23.850000381469727" customHeight="1">
      <x:c r="A227" s="42" t="inlineStr">
        <x:is>
          <x:t xml:space="preserve">Rm 8,3</x:t>
        </x:is>
      </x:c>
      <x:c r="B227" s="37" t="inlineStr">
        <x:is>
          <x:t xml:space="preserve">O que a lei não podia fazer</x:t>
        </x:is>
      </x:c>
      <x:c r="C227" s="37" t="n"/>
      <x:c r="D227" s="36" t="n"/>
      <x:c r="E227" s="37" t="inlineStr">
        <x:is>
          <x:t xml:space="preserve">Pe. Weber (volumes) · vol. 18</x:t>
        </x:is>
      </x:c>
      <x:c r="F227" s="37" t="inlineStr">
        <x:is>
          <x:t xml:space="preserve">Canto dos volumes</x:t>
        </x:is>
      </x:c>
      <x:c r="G227" s="38" t="inlineStr">
        <x:is>
          <x:t xml:space="preserve">abrir partitura</x:t>
        </x:is>
      </x:c>
    </x:row>
    <x:row r="228" s="29" customFormat="1" ht="23.850000381469727" customHeight="1">
      <x:c r="A228" s="41" t="inlineStr">
        <x:is>
          <x:t xml:space="preserve">Rm 8,3</x:t>
        </x:is>
      </x:c>
      <x:c r="B228" s="34" t="inlineStr">
        <x:is>
          <x:t xml:space="preserve">Pelo amor infinito</x:t>
        </x:is>
      </x:c>
      <x:c r="C228" s="34" t="n"/>
      <x:c r="D228" s="33" t="n"/>
      <x:c r="E228" s="34" t="inlineStr">
        <x:is>
          <x:t xml:space="preserve">Pe. Weber (volumes) · vol. 18</x:t>
        </x:is>
      </x:c>
      <x:c r="F228" s="34" t="inlineStr">
        <x:is>
          <x:t xml:space="preserve">Canto dos volumes</x:t>
        </x:is>
      </x:c>
      <x:c r="G228" s="35" t="inlineStr">
        <x:is>
          <x:t xml:space="preserve">abrir partitura</x:t>
        </x:is>
      </x:c>
    </x:row>
    <x:row r="229" s="29" customFormat="1" ht="23.850000381469727" customHeight="1">
      <x:c r="A229" s="42" t="inlineStr">
        <x:is>
          <x:t xml:space="preserve">Rm 8,7</x:t>
        </x:is>
      </x:c>
      <x:c r="B229" s="37" t="inlineStr">
        <x:is>
          <x:t xml:space="preserve">Os que buscam o Espírito</x:t>
        </x:is>
      </x:c>
      <x:c r="C229" s="37" t="n"/>
      <x:c r="D229" s="36" t="n"/>
      <x:c r="E229" s="37" t="inlineStr">
        <x:is>
          <x:t xml:space="preserve">Pe. Weber (volumes) · vol. 18</x:t>
        </x:is>
      </x:c>
      <x:c r="F229" s="37" t="inlineStr">
        <x:is>
          <x:t xml:space="preserve">Canto dos volumes</x:t>
        </x:is>
      </x:c>
      <x:c r="G229" s="38" t="inlineStr">
        <x:is>
          <x:t xml:space="preserve">abrir partitura</x:t>
        </x:is>
      </x:c>
    </x:row>
    <x:row r="230" s="29" customFormat="1" ht="23.850000381469727" customHeight="1">
      <x:c r="A230" s="41" t="inlineStr">
        <x:is>
          <x:t xml:space="preserve">Rm 8,7-8</x:t>
        </x:is>
      </x:c>
      <x:c r="B230" s="34" t="inlineStr">
        <x:is>
          <x:t xml:space="preserve">O desejo da carne</x:t>
        </x:is>
      </x:c>
      <x:c r="C230" s="34" t="n"/>
      <x:c r="D230" s="33" t="n"/>
      <x:c r="E230" s="34" t="inlineStr">
        <x:is>
          <x:t xml:space="preserve">Pe. Weber (volumes) · vol. 18</x:t>
        </x:is>
      </x:c>
      <x:c r="F230" s="34" t="inlineStr">
        <x:is>
          <x:t xml:space="preserve">Canto dos volumes</x:t>
        </x:is>
      </x:c>
      <x:c r="G230" s="35" t="inlineStr">
        <x:is>
          <x:t xml:space="preserve">abrir partitura</x:t>
        </x:is>
      </x:c>
    </x:row>
    <x:row r="231" s="29" customFormat="1" ht="23.850000381469727" customHeight="1">
      <x:c r="A231" s="42" t="inlineStr">
        <x:is>
          <x:t xml:space="preserve">Rm 8,10-12</x:t>
        </x:is>
      </x:c>
      <x:c r="B231" s="37" t="inlineStr">
        <x:is>
          <x:t xml:space="preserve">Nossa dívida é com o Espírito</x:t>
        </x:is>
      </x:c>
      <x:c r="C231" s="37" t="n"/>
      <x:c r="D231" s="36" t="n"/>
      <x:c r="E231" s="37" t="inlineStr">
        <x:is>
          <x:t xml:space="preserve">Pe. Weber (volumes) · vol. 18</x:t>
        </x:is>
      </x:c>
      <x:c r="F231" s="37" t="inlineStr">
        <x:is>
          <x:t xml:space="preserve">Canto dos volumes</x:t>
        </x:is>
      </x:c>
      <x:c r="G231" s="38" t="inlineStr">
        <x:is>
          <x:t xml:space="preserve">abrir partitura</x:t>
        </x:is>
      </x:c>
    </x:row>
    <x:row r="232" s="29" customFormat="1" ht="23.850000381469727" customHeight="1">
      <x:c r="A232" s="41" t="inlineStr">
        <x:is>
          <x:t xml:space="preserve">Rm 8,11</x:t>
        </x:is>
      </x:c>
      <x:c r="B232" s="34" t="inlineStr">
        <x:is>
          <x:t xml:space="preserve">Se o Espírito daquele que a Jesus ressuscitou</x:t>
        </x:is>
      </x:c>
      <x:c r="C232" s="34" t="n"/>
      <x:c r="D232" s="33" t="n"/>
      <x:c r="E232" s="34" t="inlineStr">
        <x:is>
          <x:t xml:space="preserve">Pe. Weber (volumes) · vol. 18</x:t>
        </x:is>
      </x:c>
      <x:c r="F232" s="34" t="inlineStr">
        <x:is>
          <x:t xml:space="preserve">Canto dos volumes</x:t>
        </x:is>
      </x:c>
      <x:c r="G232" s="35" t="inlineStr">
        <x:is>
          <x:t xml:space="preserve">abrir partitura</x:t>
        </x:is>
      </x:c>
    </x:row>
    <x:row r="233" s="29" customFormat="1" ht="23.850000381469727" customHeight="1">
      <x:c r="A233" s="42" t="inlineStr">
        <x:is>
          <x:t xml:space="preserve">Rm 8,12</x:t>
        </x:is>
      </x:c>
      <x:c r="B233" s="37" t="inlineStr">
        <x:is>
          <x:t xml:space="preserve">Os sofrimentos do tempo presente</x:t>
        </x:is>
      </x:c>
      <x:c r="C233" s="37" t="n"/>
      <x:c r="D233" s="36" t="n"/>
      <x:c r="E233" s="37" t="inlineStr">
        <x:is>
          <x:t xml:space="preserve">Pe. Weber (volumes) · vol. 18</x:t>
        </x:is>
      </x:c>
      <x:c r="F233" s="37" t="inlineStr">
        <x:is>
          <x:t xml:space="preserve">Canto dos volumes</x:t>
        </x:is>
      </x:c>
      <x:c r="G233" s="38" t="inlineStr">
        <x:is>
          <x:t xml:space="preserve">abrir partitura</x:t>
        </x:is>
      </x:c>
    </x:row>
    <x:row r="234" s="29" customFormat="1" ht="23.850000381469727" customHeight="1">
      <x:c r="A234" s="41" t="inlineStr">
        <x:is>
          <x:t xml:space="preserve">Rm 8,13</x:t>
        </x:is>
      </x:c>
      <x:c r="B234" s="34" t="inlineStr">
        <x:is>
          <x:t xml:space="preserve">Se viverdes segundo a carne</x:t>
        </x:is>
      </x:c>
      <x:c r="C234" s="34" t="n"/>
      <x:c r="D234" s="33" t="n"/>
      <x:c r="E234" s="34" t="inlineStr">
        <x:is>
          <x:t xml:space="preserve">Pe. Weber (volumes) · vol. 18</x:t>
        </x:is>
      </x:c>
      <x:c r="F234" s="34" t="inlineStr">
        <x:is>
          <x:t xml:space="preserve">Canto dos volumes</x:t>
        </x:is>
      </x:c>
      <x:c r="G234" s="35" t="inlineStr">
        <x:is>
          <x:t xml:space="preserve">abrir partitura</x:t>
        </x:is>
      </x:c>
    </x:row>
    <x:row r="235" s="29" customFormat="1" ht="23.850000381469727" customHeight="1">
      <x:c r="A235" s="42" t="inlineStr">
        <x:is>
          <x:t xml:space="preserve">Rm 8,14-15</x:t>
        </x:is>
      </x:c>
      <x:c r="B235" s="37" t="inlineStr">
        <x:is>
          <x:t xml:space="preserve">Filhos e herdeiros</x:t>
        </x:is>
      </x:c>
      <x:c r="C235" s="37" t="n"/>
      <x:c r="D235" s="36" t="n"/>
      <x:c r="E235" s="37" t="inlineStr">
        <x:is>
          <x:t xml:space="preserve">Pe. Weber (volumes) · vol. 18</x:t>
        </x:is>
      </x:c>
      <x:c r="F235" s="37" t="inlineStr">
        <x:is>
          <x:t xml:space="preserve">Canto dos volumes</x:t>
        </x:is>
      </x:c>
      <x:c r="G235" s="38" t="inlineStr">
        <x:is>
          <x:t xml:space="preserve">abrir partitura</x:t>
        </x:is>
      </x:c>
    </x:row>
    <x:row r="236" s="29" customFormat="1" ht="23.850000381469727" customHeight="1">
      <x:c r="A236" s="41" t="inlineStr">
        <x:is>
          <x:t xml:space="preserve">Rm 8,17</x:t>
        </x:is>
      </x:c>
      <x:c r="B236" s="34" t="inlineStr">
        <x:is>
          <x:t xml:space="preserve">Filhos e herdeiros</x:t>
        </x:is>
      </x:c>
      <x:c r="C236" s="34" t="n"/>
      <x:c r="D236" s="33" t="n"/>
      <x:c r="E236" s="34" t="inlineStr">
        <x:is>
          <x:t xml:space="preserve">Pe. Weber (volumes) · vol. 18</x:t>
        </x:is>
      </x:c>
      <x:c r="F236" s="34" t="inlineStr">
        <x:is>
          <x:t xml:space="preserve">Canto dos volumes</x:t>
        </x:is>
      </x:c>
      <x:c r="G236" s="35" t="inlineStr">
        <x:is>
          <x:t xml:space="preserve">abrir partitura</x:t>
        </x:is>
      </x:c>
    </x:row>
    <x:row r="237" s="29" customFormat="1" ht="23.850000381469727" customHeight="1">
      <x:c r="A237" s="42" t="inlineStr">
        <x:is>
          <x:t xml:space="preserve">Rm 8,22</x:t>
        </x:is>
      </x:c>
      <x:c r="B237" s="37" t="inlineStr">
        <x:is>
          <x:t xml:space="preserve">A criação está gemendo</x:t>
        </x:is>
      </x:c>
      <x:c r="C237" s="37" t="n"/>
      <x:c r="D237" s="36" t="n"/>
      <x:c r="E237" s="37" t="inlineStr">
        <x:is>
          <x:t xml:space="preserve">Pe. Weber (volumes) · vol. 18</x:t>
        </x:is>
      </x:c>
      <x:c r="F237" s="37" t="inlineStr">
        <x:is>
          <x:t xml:space="preserve">Canto dos volumes</x:t>
        </x:is>
      </x:c>
      <x:c r="G237" s="38" t="inlineStr">
        <x:is>
          <x:t xml:space="preserve">abrir partitura</x:t>
        </x:is>
      </x:c>
    </x:row>
    <x:row r="238" s="29" customFormat="1" ht="23.850000381469727" customHeight="1">
      <x:c r="A238" s="41" t="inlineStr">
        <x:is>
          <x:t xml:space="preserve">Rm 8,24-25</x:t>
        </x:is>
      </x:c>
      <x:c r="B238" s="34" t="inlineStr">
        <x:is>
          <x:t xml:space="preserve">Fomos salvos na esperança</x:t>
        </x:is>
      </x:c>
      <x:c r="C238" s="34" t="n"/>
      <x:c r="D238" s="33" t="n"/>
      <x:c r="E238" s="34" t="inlineStr">
        <x:is>
          <x:t xml:space="preserve">Pe. Weber (volumes) · vol. 18</x:t>
        </x:is>
      </x:c>
      <x:c r="F238" s="34" t="inlineStr">
        <x:is>
          <x:t xml:space="preserve">Canto dos volumes</x:t>
        </x:is>
      </x:c>
      <x:c r="G238" s="35" t="inlineStr">
        <x:is>
          <x:t xml:space="preserve">abrir partitura</x:t>
        </x:is>
      </x:c>
    </x:row>
    <x:row r="239" s="29" customFormat="1" ht="23.850000381469727" customHeight="1">
      <x:c r="A239" s="42" t="inlineStr">
        <x:is>
          <x:t xml:space="preserve">Rm 8,28</x:t>
        </x:is>
      </x:c>
      <x:c r="B239" s="37" t="inlineStr">
        <x:is>
          <x:t xml:space="preserve">Contribui para o bem</x:t>
        </x:is>
      </x:c>
      <x:c r="C239" s="37" t="n"/>
      <x:c r="D239" s="36" t="n"/>
      <x:c r="E239" s="37" t="inlineStr">
        <x:is>
          <x:t xml:space="preserve">Pe. Weber (volumes) · vol. 18</x:t>
        </x:is>
      </x:c>
      <x:c r="F239" s="37" t="inlineStr">
        <x:is>
          <x:t xml:space="preserve">Canto dos volumes</x:t>
        </x:is>
      </x:c>
      <x:c r="G239" s="38" t="inlineStr">
        <x:is>
          <x:t xml:space="preserve">abrir partitura</x:t>
        </x:is>
      </x:c>
    </x:row>
    <x:row r="240" s="29" customFormat="1" ht="23.850000381469727" customHeight="1">
      <x:c r="A240" s="41" t="inlineStr">
        <x:is>
          <x:t xml:space="preserve">Rm 8,30</x:t>
        </x:is>
      </x:c>
      <x:c r="B240" s="34" t="inlineStr">
        <x:is>
          <x:t xml:space="preserve">Deus predestinou, chamou, justificou e glorificou</x:t>
        </x:is>
      </x:c>
      <x:c r="C240" s="34" t="n"/>
      <x:c r="D240" s="33" t="inlineStr">
        <x:is>
          <x:t xml:space="preserve">Sl 138</x:t>
        </x:is>
      </x:c>
      <x:c r="E240" s="34" t="inlineStr">
        <x:is>
          <x:t xml:space="preserve">Pe. Weber (volumes) · vol. 10</x:t>
        </x:is>
      </x:c>
      <x:c r="F240" s="34" t="inlineStr">
        <x:is>
          <x:t xml:space="preserve">Canto dos volumes</x:t>
        </x:is>
      </x:c>
      <x:c r="G240" s="35" t="inlineStr">
        <x:is>
          <x:t xml:space="preserve">abrir partitura</x:t>
        </x:is>
      </x:c>
    </x:row>
    <x:row r="241" s="29" customFormat="1" ht="23.850000381469727" customHeight="1">
      <x:c r="A241" s="42" t="inlineStr">
        <x:is>
          <x:t xml:space="preserve">Rm 8,30</x:t>
        </x:is>
      </x:c>
      <x:c r="B241" s="37" t="inlineStr">
        <x:is>
          <x:t xml:space="preserve">Predestinou, chamou, justificou e glorificou</x:t>
        </x:is>
      </x:c>
      <x:c r="C241" s="37" t="n"/>
      <x:c r="D241" s="36" t="n"/>
      <x:c r="E241" s="37" t="inlineStr">
        <x:is>
          <x:t xml:space="preserve">Pe. Weber (volumes) · vol. 18</x:t>
        </x:is>
      </x:c>
      <x:c r="F241" s="37" t="inlineStr">
        <x:is>
          <x:t xml:space="preserve">Canto dos volumes</x:t>
        </x:is>
      </x:c>
      <x:c r="G241" s="38" t="inlineStr">
        <x:is>
          <x:t xml:space="preserve">abrir partitura</x:t>
        </x:is>
      </x:c>
    </x:row>
    <x:row r="242" s="29" customFormat="1" ht="23.850000381469727" customHeight="1">
      <x:c r="A242" s="41" t="inlineStr">
        <x:is>
          <x:t xml:space="preserve">Rm 8,31-32</x:t>
        </x:is>
      </x:c>
      <x:c r="B242" s="34" t="inlineStr">
        <x:is>
          <x:t xml:space="preserve">Se Deus é por nós</x:t>
        </x:is>
      </x:c>
      <x:c r="C242" s="34" t="n"/>
      <x:c r="D242" s="33" t="n"/>
      <x:c r="E242" s="34" t="inlineStr">
        <x:is>
          <x:t xml:space="preserve">Pe. Weber (volumes) · vol. 18</x:t>
        </x:is>
      </x:c>
      <x:c r="F242" s="34" t="inlineStr">
        <x:is>
          <x:t xml:space="preserve">Canto dos volumes</x:t>
        </x:is>
      </x:c>
      <x:c r="G242" s="35" t="inlineStr">
        <x:is>
          <x:t xml:space="preserve">abrir partitura</x:t>
        </x:is>
      </x:c>
    </x:row>
    <x:row r="243" s="29" customFormat="1" ht="23.850000381469727" customHeight="1">
      <x:c r="A243" s="42" t="inlineStr">
        <x:is>
          <x:t xml:space="preserve">Rm 8,31-39</x:t>
        </x:is>
      </x:c>
      <x:c r="B243" s="37" t="inlineStr">
        <x:is>
          <x:t xml:space="preserve">Quem nos separará</x:t>
        </x:is>
      </x:c>
      <x:c r="C243" s="37" t="n"/>
      <x:c r="D243" s="36" t="n"/>
      <x:c r="E243" s="37" t="inlineStr">
        <x:is>
          <x:t xml:space="preserve">Pe. Weber (volumes) · vol. 29</x:t>
        </x:is>
      </x:c>
      <x:c r="F243" s="37" t="inlineStr">
        <x:is>
          <x:t xml:space="preserve">Canto dos volumes</x:t>
        </x:is>
      </x:c>
      <x:c r="G243" s="38" t="inlineStr">
        <x:is>
          <x:t xml:space="preserve">abrir partitura</x:t>
        </x:is>
      </x:c>
    </x:row>
    <x:row r="244" s="29" customFormat="1" ht="23.850000381469727" customHeight="1">
      <x:c r="A244" s="41" t="inlineStr">
        <x:is>
          <x:t xml:space="preserve">Rm 8,32</x:t>
        </x:is>
      </x:c>
      <x:c r="B244" s="34" t="inlineStr">
        <x:is>
          <x:t xml:space="preserve">Deus não poupou seu próprio Filho</x:t>
        </x:is>
      </x:c>
      <x:c r="C244" s="34" t="inlineStr">
        <x:is>
          <x:t xml:space="preserve">Terça-feira Santa</x:t>
        </x:is>
      </x:c>
      <x:c r="D244" s="33" t="inlineStr">
        <x:is>
          <x:t xml:space="preserve">Sl 39</x:t>
        </x:is>
      </x:c>
      <x:c r="E244" s="34" t="inlineStr">
        <x:is>
          <x:t xml:space="preserve">Abadia da Ressurreição</x:t>
        </x:is>
      </x:c>
      <x:c r="F244" s="34" t="inlineStr">
        <x:is>
          <x:t xml:space="preserve">Antífona de comunhão</x:t>
        </x:is>
      </x:c>
      <x:c r="G244" s="35" t="inlineStr">
        <x:is>
          <x:t xml:space="preserve">abrir partitura</x:t>
        </x:is>
      </x:c>
    </x:row>
    <x:row r="245" s="29" customFormat="1" ht="23.850000381469727" customHeight="1">
      <x:c r="A245" s="42" t="inlineStr">
        <x:is>
          <x:t xml:space="preserve">Rm 8,32</x:t>
        </x:is>
      </x:c>
      <x:c r="B245" s="37" t="inlineStr">
        <x:is>
          <x:t xml:space="preserve">5ª Semana da Quaresma (Antífona de comunhão) – 5ª feira</x:t>
        </x:is>
      </x:c>
      <x:c r="C245" s="37" t="inlineStr">
        <x:is>
          <x:t xml:space="preserve">5ª Semana da Quaresma – Comunhão</x:t>
        </x:is>
      </x:c>
      <x:c r="D245" s="36" t="n"/>
      <x:c r="E245" s="37" t="inlineStr">
        <x:is>
          <x:t xml:space="preserve">Pe. Weber (volumes) · vol. 24</x:t>
        </x:is>
      </x:c>
      <x:c r="F245" s="37" t="inlineStr">
        <x:is>
          <x:t xml:space="preserve">Canto dos volumes</x:t>
        </x:is>
      </x:c>
      <x:c r="G245" s="38" t="inlineStr">
        <x:is>
          <x:t xml:space="preserve">abrir partitura</x:t>
        </x:is>
      </x:c>
    </x:row>
    <x:row r="246" s="29" customFormat="1" ht="23.850000381469727" customHeight="1">
      <x:c r="A246" s="41" t="inlineStr">
        <x:is>
          <x:t xml:space="preserve">Rm 8,33-34</x:t>
        </x:is>
      </x:c>
      <x:c r="B246" s="34" t="inlineStr">
        <x:is>
          <x:t xml:space="preserve">Quem acusará os eleitos de Deus?</x:t>
        </x:is>
      </x:c>
      <x:c r="C246" s="34" t="n"/>
      <x:c r="D246" s="33" t="n"/>
      <x:c r="E246" s="34" t="inlineStr">
        <x:is>
          <x:t xml:space="preserve">Pe. Weber (volumes) · vol. 18</x:t>
        </x:is>
      </x:c>
      <x:c r="F246" s="34" t="inlineStr">
        <x:is>
          <x:t xml:space="preserve">Canto dos volumes</x:t>
        </x:is>
      </x:c>
      <x:c r="G246" s="35" t="inlineStr">
        <x:is>
          <x:t xml:space="preserve">abrir partitura</x:t>
        </x:is>
      </x:c>
    </x:row>
    <x:row r="247" s="29" customFormat="1" ht="23.850000381469727" customHeight="1">
      <x:c r="A247" s="42" t="inlineStr">
        <x:is>
          <x:t xml:space="preserve">Rm 8,35</x:t>
        </x:is>
      </x:c>
      <x:c r="B247" s="37" t="inlineStr">
        <x:is>
          <x:t xml:space="preserve">Quem nos separará</x:t>
        </x:is>
      </x:c>
      <x:c r="C247" s="37" t="n"/>
      <x:c r="D247" s="36" t="n"/>
      <x:c r="E247" s="37" t="inlineStr">
        <x:is>
          <x:t xml:space="preserve">Pe. Weber (volumes) · vol. 31</x:t>
        </x:is>
      </x:c>
      <x:c r="F247" s="37" t="inlineStr">
        <x:is>
          <x:t xml:space="preserve">Canto dos volumes</x:t>
        </x:is>
      </x:c>
      <x:c r="G247" s="38" t="inlineStr">
        <x:is>
          <x:t xml:space="preserve">abrir partitura</x:t>
        </x:is>
      </x:c>
    </x:row>
    <x:row r="248" s="29" customFormat="1" ht="23.850000381469727" customHeight="1">
      <x:c r="A248" s="41" t="inlineStr">
        <x:is>
          <x:t xml:space="preserve">Rm 8,37</x:t>
        </x:is>
      </x:c>
      <x:c r="B248" s="34" t="inlineStr">
        <x:is>
          <x:t xml:space="preserve">Em tudo isso somos mais que vencedores</x:t>
        </x:is>
      </x:c>
      <x:c r="C248" s="34" t="n"/>
      <x:c r="D248" s="33" t="n"/>
      <x:c r="E248" s="34" t="inlineStr">
        <x:is>
          <x:t xml:space="preserve">Pe. Weber (volumes) · vol. 18</x:t>
        </x:is>
      </x:c>
      <x:c r="F248" s="34" t="inlineStr">
        <x:is>
          <x:t xml:space="preserve">Canto dos volumes</x:t>
        </x:is>
      </x:c>
      <x:c r="G248" s="35" t="inlineStr">
        <x:is>
          <x:t xml:space="preserve">abrir partitura</x:t>
        </x:is>
      </x:c>
    </x:row>
    <x:row r="249" s="29" customFormat="1" ht="23.850000381469727" customHeight="1">
      <x:c r="A249" s="42" t="inlineStr">
        <x:is>
          <x:t xml:space="preserve">Rm 8,38-39</x:t>
        </x:is>
      </x:c>
      <x:c r="B249" s="37" t="inlineStr">
        <x:is>
          <x:t xml:space="preserve">Nem a vida, nem a morte - Rm 8,38-39</x:t>
        </x:is>
      </x:c>
      <x:c r="C249" s="37" t="inlineStr">
        <x:is>
          <x:t xml:space="preserve">Confiança | Liturgia dos mortos</x:t>
        </x:is>
      </x:c>
      <x:c r="D249" s="36" t="n"/>
      <x:c r="E249" s="37" t="inlineStr">
        <x:is>
          <x:t xml:space="preserve">Pe. Weber (volumes) · vol. 13</x:t>
        </x:is>
      </x:c>
      <x:c r="F249" s="37" t="inlineStr">
        <x:is>
          <x:t xml:space="preserve">Canto dos volumes</x:t>
        </x:is>
      </x:c>
      <x:c r="G249" s="38" t="inlineStr">
        <x:is>
          <x:t xml:space="preserve">abrir partitura</x:t>
        </x:is>
      </x:c>
    </x:row>
    <x:row r="250" s="29" customFormat="1" ht="23.850000381469727" customHeight="1">
      <x:c r="A250" s="41" t="inlineStr">
        <x:is>
          <x:t xml:space="preserve">Rm 8,38-39</x:t>
        </x:is>
      </x:c>
      <x:c r="B250" s="34" t="inlineStr">
        <x:is>
          <x:t xml:space="preserve">Nem a vida, nem a morte</x:t>
        </x:is>
      </x:c>
      <x:c r="C250" s="34" t="n"/>
      <x:c r="D250" s="33" t="n"/>
      <x:c r="E250" s="34" t="inlineStr">
        <x:is>
          <x:t xml:space="preserve">Pe. Weber (volumes) · vol. 18</x:t>
        </x:is>
      </x:c>
      <x:c r="F250" s="34" t="inlineStr">
        <x:is>
          <x:t xml:space="preserve">Canto dos volumes</x:t>
        </x:is>
      </x:c>
      <x:c r="G250" s="35" t="inlineStr">
        <x:is>
          <x:t xml:space="preserve">abrir partitura</x:t>
        </x:is>
      </x:c>
    </x:row>
    <x:row r="251" s="29" customFormat="1" ht="23.850000381469727" customHeight="1">
      <x:c r="A251" s="42" t="inlineStr">
        <x:is>
          <x:t xml:space="preserve">Rm 9,20</x:t>
        </x:is>
      </x:c>
      <x:c r="B251" s="37" t="inlineStr">
        <x:is>
          <x:t xml:space="preserve">O vaso de barro</x:t>
        </x:is>
      </x:c>
      <x:c r="C251" s="37" t="n"/>
      <x:c r="D251" s="36" t="n"/>
      <x:c r="E251" s="37" t="inlineStr">
        <x:is>
          <x:t xml:space="preserve">Pe. Weber (volumes) · vol. 18</x:t>
        </x:is>
      </x:c>
      <x:c r="F251" s="37" t="inlineStr">
        <x:is>
          <x:t xml:space="preserve">Canto dos volumes</x:t>
        </x:is>
      </x:c>
      <x:c r="G251" s="38" t="inlineStr">
        <x:is>
          <x:t xml:space="preserve">abrir partitura</x:t>
        </x:is>
      </x:c>
    </x:row>
    <x:row r="252" s="29" customFormat="1" ht="23.850000381469727" customHeight="1">
      <x:c r="A252" s="41" t="inlineStr">
        <x:is>
          <x:t xml:space="preserve">Rm 9,33</x:t>
        </x:is>
      </x:c>
      <x:c r="B252" s="34" t="inlineStr">
        <x:is>
          <x:t xml:space="preserve">Eu porei em Sião uma pedra</x:t>
        </x:is>
      </x:c>
      <x:c r="C252" s="34" t="n"/>
      <x:c r="D252" s="33" t="n"/>
      <x:c r="E252" s="34" t="inlineStr">
        <x:is>
          <x:t xml:space="preserve">Pe. Weber (volumes) · vol. 18</x:t>
        </x:is>
      </x:c>
      <x:c r="F252" s="34" t="inlineStr">
        <x:is>
          <x:t xml:space="preserve">Canto dos volumes</x:t>
        </x:is>
      </x:c>
      <x:c r="G252" s="35" t="inlineStr">
        <x:is>
          <x:t xml:space="preserve">abrir partitura</x:t>
        </x:is>
      </x:c>
    </x:row>
    <x:row r="253" s="29" customFormat="1" ht="23.850000381469727" customHeight="1">
      <x:c r="A253" s="42" t="inlineStr">
        <x:is>
          <x:t xml:space="preserve">Rm 10,8</x:t>
        </x:is>
      </x:c>
      <x:c r="B253" s="37" t="inlineStr">
        <x:is>
          <x:t xml:space="preserve">A palavra está perto de ti</x:t>
        </x:is>
      </x:c>
      <x:c r="C253" s="37" t="n"/>
      <x:c r="D253" s="36" t="n"/>
      <x:c r="E253" s="37" t="inlineStr">
        <x:is>
          <x:t xml:space="preserve">Pe. Weber (volumes) · vol. 18</x:t>
        </x:is>
      </x:c>
      <x:c r="F253" s="37" t="inlineStr">
        <x:is>
          <x:t xml:space="preserve">Canto dos volumes</x:t>
        </x:is>
      </x:c>
      <x:c r="G253" s="38" t="inlineStr">
        <x:is>
          <x:t xml:space="preserve">abrir partitura</x:t>
        </x:is>
      </x:c>
    </x:row>
    <x:row r="254" s="29" customFormat="1" ht="23.850000381469727" customHeight="1">
      <x:c r="A254" s="41" t="inlineStr">
        <x:is>
          <x:t xml:space="preserve">Rm 10,9</x:t>
        </x:is>
      </x:c>
      <x:c r="B254" s="34" t="inlineStr">
        <x:is>
          <x:t xml:space="preserve">Confessar com a boca e crer de coração</x:t>
        </x:is>
      </x:c>
      <x:c r="C254" s="34" t="n"/>
      <x:c r="D254" s="33" t="inlineStr">
        <x:is>
          <x:t xml:space="preserve">Fl 2,6-11</x:t>
        </x:is>
      </x:c>
      <x:c r="E254" s="34" t="inlineStr">
        <x:is>
          <x:t xml:space="preserve">Pe. Weber (volumes) · vol. 10</x:t>
        </x:is>
      </x:c>
      <x:c r="F254" s="34" t="inlineStr">
        <x:is>
          <x:t xml:space="preserve">Canto dos volumes</x:t>
        </x:is>
      </x:c>
      <x:c r="G254" s="35" t="inlineStr">
        <x:is>
          <x:t xml:space="preserve">abrir partitura</x:t>
        </x:is>
      </x:c>
    </x:row>
    <x:row r="255" s="29" customFormat="1" ht="23.850000381469727" customHeight="1">
      <x:c r="A255" s="42" t="inlineStr">
        <x:is>
          <x:t xml:space="preserve">Rm 10,9</x:t>
        </x:is>
      </x:c>
      <x:c r="B255" s="37" t="inlineStr">
        <x:is>
          <x:t xml:space="preserve">Se, com a boca, tu confessares</x:t>
        </x:is>
      </x:c>
      <x:c r="C255" s="37" t="n"/>
      <x:c r="D255" s="36" t="n"/>
      <x:c r="E255" s="37" t="inlineStr">
        <x:is>
          <x:t xml:space="preserve">Pe. Weber (volumes) · vol. 17</x:t>
        </x:is>
      </x:c>
      <x:c r="F255" s="37" t="inlineStr">
        <x:is>
          <x:t xml:space="preserve">Canto dos volumes</x:t>
        </x:is>
      </x:c>
      <x:c r="G255" s="38" t="inlineStr">
        <x:is>
          <x:t xml:space="preserve">abrir partitura</x:t>
        </x:is>
      </x:c>
    </x:row>
    <x:row r="256" s="29" customFormat="1" ht="23.850000381469727" customHeight="1">
      <x:c r="A256" s="41" t="inlineStr">
        <x:is>
          <x:t xml:space="preserve">Rm 10,9</x:t>
        </x:is>
      </x:c>
      <x:c r="B256" s="34" t="inlineStr">
        <x:is>
          <x:t xml:space="preserve">Se, com a boca, tu confessares</x:t>
        </x:is>
      </x:c>
      <x:c r="C256" s="34" t="n"/>
      <x:c r="D256" s="33" t="n"/>
      <x:c r="E256" s="34" t="inlineStr">
        <x:is>
          <x:t xml:space="preserve">Pe. Weber (volumes) · vol. 18</x:t>
        </x:is>
      </x:c>
      <x:c r="F256" s="34" t="inlineStr">
        <x:is>
          <x:t xml:space="preserve">Canto dos volumes</x:t>
        </x:is>
      </x:c>
      <x:c r="G256" s="35" t="inlineStr">
        <x:is>
          <x:t xml:space="preserve">abrir partitura</x:t>
        </x:is>
      </x:c>
    </x:row>
    <x:row r="257" s="29" customFormat="1" ht="23.850000381469727" customHeight="1">
      <x:c r="A257" s="42" t="inlineStr">
        <x:is>
          <x:t xml:space="preserve">Rm 10,17</x:t>
        </x:is>
      </x:c>
      <x:c r="B257" s="37" t="inlineStr">
        <x:is>
          <x:t xml:space="preserve">Palavra de Cristo</x:t>
        </x:is>
      </x:c>
      <x:c r="C257" s="37" t="n"/>
      <x:c r="D257" s="36" t="n"/>
      <x:c r="E257" s="37" t="inlineStr">
        <x:is>
          <x:t xml:space="preserve">Pe. Weber (volumes) · vol. 18</x:t>
        </x:is>
      </x:c>
      <x:c r="F257" s="37" t="inlineStr">
        <x:is>
          <x:t xml:space="preserve">Canto dos volumes</x:t>
        </x:is>
      </x:c>
      <x:c r="G257" s="38" t="inlineStr">
        <x:is>
          <x:t xml:space="preserve">abrir partitura</x:t>
        </x:is>
      </x:c>
    </x:row>
    <x:row r="258" s="29" customFormat="1" ht="23.850000381469727" customHeight="1">
      <x:c r="A258" s="41" t="inlineStr">
        <x:is>
          <x:t xml:space="preserve">Rm 11,33-36</x:t>
        </x:is>
      </x:c>
      <x:c r="B258" s="34" t="inlineStr">
        <x:is>
          <x:t xml:space="preserve">Ó abismo, ó mistério</x:t>
        </x:is>
      </x:c>
      <x:c r="C258" s="34" t="n"/>
      <x:c r="D258" s="33" t="n"/>
      <x:c r="E258" s="34" t="inlineStr">
        <x:is>
          <x:t xml:space="preserve">Pe. Weber (volumes) · vol. 18</x:t>
        </x:is>
      </x:c>
      <x:c r="F258" s="34" t="inlineStr">
        <x:is>
          <x:t xml:space="preserve">Canto dos volumes</x:t>
        </x:is>
      </x:c>
      <x:c r="G258" s="35" t="inlineStr">
        <x:is>
          <x:t xml:space="preserve">abrir partitura</x:t>
        </x:is>
      </x:c>
    </x:row>
    <x:row r="259" s="29" customFormat="1" ht="23.850000381469727" customHeight="1">
      <x:c r="A259" s="42" t="inlineStr">
        <x:is>
          <x:t xml:space="preserve">Rm 11,36</x:t>
        </x:is>
      </x:c>
      <x:c r="B259" s="37" t="inlineStr">
        <x:is>
          <x:t xml:space="preserve">Tudo é d'Ele</x:t>
        </x:is>
      </x:c>
      <x:c r="C259" s="37" t="n"/>
      <x:c r="D259" s="36" t="n"/>
      <x:c r="E259" s="37" t="inlineStr">
        <x:is>
          <x:t xml:space="preserve">Pe. Weber (volumes) · vol. 18</x:t>
        </x:is>
      </x:c>
      <x:c r="F259" s="37" t="inlineStr">
        <x:is>
          <x:t xml:space="preserve">Canto dos volumes</x:t>
        </x:is>
      </x:c>
      <x:c r="G259" s="38" t="inlineStr">
        <x:is>
          <x:t xml:space="preserve">abrir partitura</x:t>
        </x:is>
      </x:c>
    </x:row>
    <x:row r="260" s="29" customFormat="1" ht="23.850000381469727" customHeight="1">
      <x:c r="A260" s="41" t="inlineStr">
        <x:is>
          <x:t xml:space="preserve">Rm 12,1</x:t>
        </x:is>
      </x:c>
      <x:c r="B260" s="34" t="inlineStr">
        <x:is>
          <x:t xml:space="preserve">O culto espiritual dos cristãos</x:t>
        </x:is>
      </x:c>
      <x:c r="C260" s="34" t="n"/>
      <x:c r="D260" s="33" t="n"/>
      <x:c r="E260" s="34" t="inlineStr">
        <x:is>
          <x:t xml:space="preserve">Pe. Weber (volumes) · vol. 18</x:t>
        </x:is>
      </x:c>
      <x:c r="F260" s="34" t="inlineStr">
        <x:is>
          <x:t xml:space="preserve">Canto dos volumes</x:t>
        </x:is>
      </x:c>
      <x:c r="G260" s="35" t="inlineStr">
        <x:is>
          <x:t xml:space="preserve">abrir partitura</x:t>
        </x:is>
      </x:c>
    </x:row>
    <x:row r="261" s="29" customFormat="1" ht="23.850000381469727" customHeight="1">
      <x:c r="A261" s="42" t="inlineStr">
        <x:is>
          <x:t xml:space="preserve">Rm 12,2</x:t>
        </x:is>
      </x:c>
      <x:c r="B261" s="37" t="inlineStr">
        <x:is>
          <x:t xml:space="preserve">Mudai no pensar e agir</x:t>
        </x:is>
      </x:c>
      <x:c r="C261" s="37" t="n"/>
      <x:c r="D261" s="36" t="n"/>
      <x:c r="E261" s="37" t="inlineStr">
        <x:is>
          <x:t xml:space="preserve">Pe. Weber (volumes) · vol. 18</x:t>
        </x:is>
      </x:c>
      <x:c r="F261" s="37" t="inlineStr">
        <x:is>
          <x:t xml:space="preserve">Canto dos volumes</x:t>
        </x:is>
      </x:c>
      <x:c r="G261" s="38" t="inlineStr">
        <x:is>
          <x:t xml:space="preserve">abrir partitura</x:t>
        </x:is>
      </x:c>
    </x:row>
    <x:row r="262" s="29" customFormat="1" ht="23.850000381469727" customHeight="1">
      <x:c r="A262" s="41" t="inlineStr">
        <x:is>
          <x:t xml:space="preserve">Rm 12,2</x:t>
        </x:is>
      </x:c>
      <x:c r="B262" s="34" t="inlineStr">
        <x:is>
          <x:t xml:space="preserve">Não vos conformeis</x:t>
        </x:is>
      </x:c>
      <x:c r="C262" s="34" t="n"/>
      <x:c r="D262" s="33" t="n"/>
      <x:c r="E262" s="34" t="inlineStr">
        <x:is>
          <x:t xml:space="preserve">Pe. Weber (volumes) · vol. 18</x:t>
        </x:is>
      </x:c>
      <x:c r="F262" s="34" t="inlineStr">
        <x:is>
          <x:t xml:space="preserve">Canto dos volumes</x:t>
        </x:is>
      </x:c>
      <x:c r="G262" s="35" t="inlineStr">
        <x:is>
          <x:t xml:space="preserve">abrir partitura</x:t>
        </x:is>
      </x:c>
    </x:row>
    <x:row r="263" s="29" customFormat="1" ht="23.850000381469727" customHeight="1">
      <x:c r="A263" s="42" t="inlineStr">
        <x:is>
          <x:t xml:space="preserve">Rm 12,6</x:t>
        </x:is>
      </x:c>
      <x:c r="B263" s="37" t="inlineStr">
        <x:is>
          <x:t xml:space="preserve">Temos dons bem diferentes</x:t>
        </x:is>
      </x:c>
      <x:c r="C263" s="37" t="n"/>
      <x:c r="D263" s="36" t="n"/>
      <x:c r="E263" s="37" t="inlineStr">
        <x:is>
          <x:t xml:space="preserve">Pe. Weber (volumes) · vol. 18</x:t>
        </x:is>
      </x:c>
      <x:c r="F263" s="37" t="inlineStr">
        <x:is>
          <x:t xml:space="preserve">Canto dos volumes</x:t>
        </x:is>
      </x:c>
      <x:c r="G263" s="38" t="inlineStr">
        <x:is>
          <x:t xml:space="preserve">abrir partitura</x:t>
        </x:is>
      </x:c>
    </x:row>
    <x:row r="264" s="29" customFormat="1" ht="23.850000381469727" customHeight="1">
      <x:c r="A264" s="41" t="inlineStr">
        <x:is>
          <x:t xml:space="preserve">Rm 12,9-12</x:t>
        </x:is>
      </x:c>
      <x:c r="B264" s="34" t="inlineStr">
        <x:is>
          <x:t xml:space="preserve">Vosso amor seja sincero</x:t>
        </x:is>
      </x:c>
      <x:c r="C264" s="34" t="n"/>
      <x:c r="D264" s="33" t="n"/>
      <x:c r="E264" s="34" t="inlineStr">
        <x:is>
          <x:t xml:space="preserve">Pe. Weber (volumes) · vol. 18</x:t>
        </x:is>
      </x:c>
      <x:c r="F264" s="34" t="inlineStr">
        <x:is>
          <x:t xml:space="preserve">Canto dos volumes</x:t>
        </x:is>
      </x:c>
      <x:c r="G264" s="35" t="inlineStr">
        <x:is>
          <x:t xml:space="preserve">abrir partitura</x:t>
        </x:is>
      </x:c>
    </x:row>
    <x:row r="265" s="29" customFormat="1" ht="23.850000381469727" customHeight="1">
      <x:c r="A265" s="42" t="inlineStr">
        <x:is>
          <x:t xml:space="preserve">Rm 12,15</x:t>
        </x:is>
      </x:c>
      <x:c r="B265" s="37" t="inlineStr">
        <x:is>
          <x:t xml:space="preserve">Alegrai-vos com quem se alegra</x:t>
        </x:is>
      </x:c>
      <x:c r="C265" s="37" t="n"/>
      <x:c r="D265" s="36" t="n"/>
      <x:c r="E265" s="37" t="inlineStr">
        <x:is>
          <x:t xml:space="preserve">Pe. Weber (volumes) · vol. 18</x:t>
        </x:is>
      </x:c>
      <x:c r="F265" s="37" t="inlineStr">
        <x:is>
          <x:t xml:space="preserve">Canto dos volumes</x:t>
        </x:is>
      </x:c>
      <x:c r="G265" s="38" t="inlineStr">
        <x:is>
          <x:t xml:space="preserve">abrir partitura</x:t>
        </x:is>
      </x:c>
    </x:row>
    <x:row r="266" s="29" customFormat="1" ht="23.850000381469727" customHeight="1">
      <x:c r="A266" s="41" t="inlineStr">
        <x:is>
          <x:t xml:space="preserve">Rm 12,21</x:t>
        </x:is>
      </x:c>
      <x:c r="B266" s="34" t="inlineStr">
        <x:is>
          <x:t xml:space="preserve">Não te deixes levar pelo mal</x:t>
        </x:is>
      </x:c>
      <x:c r="C266" s="34" t="n"/>
      <x:c r="D266" s="33" t="n"/>
      <x:c r="E266" s="34" t="inlineStr">
        <x:is>
          <x:t xml:space="preserve">Pe. Weber (volumes) · vol. 18</x:t>
        </x:is>
      </x:c>
      <x:c r="F266" s="34" t="inlineStr">
        <x:is>
          <x:t xml:space="preserve">Canto dos volumes</x:t>
        </x:is>
      </x:c>
      <x:c r="G266" s="35" t="inlineStr">
        <x:is>
          <x:t xml:space="preserve">abrir partitura</x:t>
        </x:is>
      </x:c>
    </x:row>
    <x:row r="267" s="29" customFormat="1" ht="23.850000381469727" customHeight="1">
      <x:c r="A267" s="42" t="inlineStr">
        <x:is>
          <x:t xml:space="preserve">Rm 12,21</x:t>
        </x:is>
      </x:c>
      <x:c r="B267" s="37" t="inlineStr">
        <x:is>
          <x:t xml:space="preserve">Não te deixes vencer pelo mal</x:t>
        </x:is>
      </x:c>
      <x:c r="C267" s="37" t="n"/>
      <x:c r="D267" s="36" t="n"/>
      <x:c r="E267" s="37" t="inlineStr">
        <x:is>
          <x:t xml:space="preserve">Pe. Weber (volumes) · vol. 18</x:t>
        </x:is>
      </x:c>
      <x:c r="F267" s="37" t="inlineStr">
        <x:is>
          <x:t xml:space="preserve">Canto dos volumes</x:t>
        </x:is>
      </x:c>
      <x:c r="G267" s="38" t="inlineStr">
        <x:is>
          <x:t xml:space="preserve">abrir partitura</x:t>
        </x:is>
      </x:c>
    </x:row>
    <x:row r="268" s="29" customFormat="1" ht="23.850000381469727" customHeight="1">
      <x:c r="A268" s="41" t="inlineStr">
        <x:is>
          <x:t xml:space="preserve">Rm 13,8</x:t>
        </x:is>
      </x:c>
      <x:c r="B268" s="34" t="inlineStr">
        <x:is>
          <x:t xml:space="preserve">Não fiqueis devendo nada a ninguém</x:t>
        </x:is>
      </x:c>
      <x:c r="C268" s="34" t="n"/>
      <x:c r="D268" s="33" t="n"/>
      <x:c r="E268" s="34" t="inlineStr">
        <x:is>
          <x:t xml:space="preserve">Pe. Weber (volumes) · vol. 18</x:t>
        </x:is>
      </x:c>
      <x:c r="F268" s="34" t="inlineStr">
        <x:is>
          <x:t xml:space="preserve">Canto dos volumes</x:t>
        </x:is>
      </x:c>
      <x:c r="G268" s="35" t="inlineStr">
        <x:is>
          <x:t xml:space="preserve">abrir partitura</x:t>
        </x:is>
      </x:c>
    </x:row>
    <x:row r="269" s="29" customFormat="1" ht="23.850000381469727" customHeight="1">
      <x:c r="A269" s="42" t="inlineStr">
        <x:is>
          <x:t xml:space="preserve">Rm 13,9</x:t>
        </x:is>
      </x:c>
      <x:c r="B269" s="37" t="inlineStr">
        <x:is>
          <x:t xml:space="preserve">Amar a Deus e ao próximo é cumprir a Lei</x:t>
        </x:is>
      </x:c>
      <x:c r="C269" s="37" t="n"/>
      <x:c r="D269" s="36" t="n"/>
      <x:c r="E269" s="37" t="inlineStr">
        <x:is>
          <x:t xml:space="preserve">Pe. Weber (volumes) · vol. 18</x:t>
        </x:is>
      </x:c>
      <x:c r="F269" s="37" t="inlineStr">
        <x:is>
          <x:t xml:space="preserve">Canto dos volumes</x:t>
        </x:is>
      </x:c>
      <x:c r="G269" s="38" t="inlineStr">
        <x:is>
          <x:t xml:space="preserve">abrir partitura</x:t>
        </x:is>
      </x:c>
    </x:row>
    <x:row r="270" s="29" customFormat="1" ht="23.850000381469727" customHeight="1">
      <x:c r="A270" s="41" t="inlineStr">
        <x:is>
          <x:t xml:space="preserve">Rm 13,12</x:t>
        </x:is>
      </x:c>
      <x:c r="B270" s="34" t="inlineStr">
        <x:is>
          <x:t xml:space="preserve">A noite está quase passando</x:t>
        </x:is>
      </x:c>
      <x:c r="C270" s="34" t="n"/>
      <x:c r="D270" s="33" t="inlineStr">
        <x:is>
          <x:t xml:space="preserve">Sl 17</x:t>
        </x:is>
      </x:c>
      <x:c r="E270" s="34" t="inlineStr">
        <x:is>
          <x:t xml:space="preserve">Pe. Weber (volumes) · vol. 10</x:t>
        </x:is>
      </x:c>
      <x:c r="F270" s="34" t="inlineStr">
        <x:is>
          <x:t xml:space="preserve">Canto dos volumes</x:t>
        </x:is>
      </x:c>
      <x:c r="G270" s="35" t="inlineStr">
        <x:is>
          <x:t xml:space="preserve">abrir partitura</x:t>
        </x:is>
      </x:c>
    </x:row>
    <x:row r="271" s="29" customFormat="1" ht="23.850000381469727" customHeight="1">
      <x:c r="A271" s="42" t="inlineStr">
        <x:is>
          <x:t xml:space="preserve">Rm 13,12</x:t>
        </x:is>
      </x:c>
      <x:c r="B271" s="37" t="inlineStr">
        <x:is>
          <x:t xml:space="preserve">A noite está quase passando</x:t>
        </x:is>
      </x:c>
      <x:c r="C271" s="37" t="n"/>
      <x:c r="D271" s="36" t="n"/>
      <x:c r="E271" s="37" t="inlineStr">
        <x:is>
          <x:t xml:space="preserve">Pe. Weber (volumes) · vol. 18</x:t>
        </x:is>
      </x:c>
      <x:c r="F271" s="37" t="inlineStr">
        <x:is>
          <x:t xml:space="preserve">Canto dos volumes</x:t>
        </x:is>
      </x:c>
      <x:c r="G271" s="38" t="inlineStr">
        <x:is>
          <x:t xml:space="preserve">abrir partitura</x:t>
        </x:is>
      </x:c>
    </x:row>
    <x:row r="272" s="29" customFormat="1" ht="23.850000381469727" customHeight="1">
      <x:c r="A272" s="41" t="inlineStr">
        <x:is>
          <x:t xml:space="preserve">Rm 14,4</x:t>
        </x:is>
      </x:c>
      <x:c r="B272" s="34" t="inlineStr">
        <x:is>
          <x:t xml:space="preserve">Quem és tu para julgar</x:t>
        </x:is>
      </x:c>
      <x:c r="C272" s="34" t="n"/>
      <x:c r="D272" s="33" t="n"/>
      <x:c r="E272" s="34" t="inlineStr">
        <x:is>
          <x:t xml:space="preserve">Pe. Weber (volumes) · vol. 18</x:t>
        </x:is>
      </x:c>
      <x:c r="F272" s="34" t="inlineStr">
        <x:is>
          <x:t xml:space="preserve">Canto dos volumes</x:t>
        </x:is>
      </x:c>
      <x:c r="G272" s="35" t="inlineStr">
        <x:is>
          <x:t xml:space="preserve">abrir partitura</x:t>
        </x:is>
      </x:c>
    </x:row>
    <x:row r="273" s="29" customFormat="1" ht="23.850000381469727" customHeight="1">
      <x:c r="A273" s="42" t="inlineStr">
        <x:is>
          <x:t xml:space="preserve">Rm 14,7-9</x:t>
        </x:is>
      </x:c>
      <x:c r="B273" s="37" t="inlineStr">
        <x:is>
          <x:t xml:space="preserve">Ninguém vive para si</x:t>
        </x:is>
      </x:c>
      <x:c r="C273" s="37" t="n"/>
      <x:c r="D273" s="36" t="n"/>
      <x:c r="E273" s="37" t="inlineStr">
        <x:is>
          <x:t xml:space="preserve">Pe. Weber (volumes) · vol. 18</x:t>
        </x:is>
      </x:c>
      <x:c r="F273" s="37" t="inlineStr">
        <x:is>
          <x:t xml:space="preserve">Canto dos volumes</x:t>
        </x:is>
      </x:c>
      <x:c r="G273" s="38" t="inlineStr">
        <x:is>
          <x:t xml:space="preserve">abrir partitura</x:t>
        </x:is>
      </x:c>
    </x:row>
    <x:row r="274" s="29" customFormat="1" ht="23.850000381469727" customHeight="1">
      <x:c r="A274" s="41" t="inlineStr">
        <x:is>
          <x:t xml:space="preserve">Rm 14,17</x:t>
        </x:is>
      </x:c>
      <x:c r="B274" s="34" t="inlineStr">
        <x:is>
          <x:t xml:space="preserve">O Reino de Deus não consiste em comida e bebida</x:t>
        </x:is>
      </x:c>
      <x:c r="C274" s="34" t="n"/>
      <x:c r="D274" s="33" t="inlineStr">
        <x:is>
          <x:t xml:space="preserve">Sl 14</x:t>
        </x:is>
      </x:c>
      <x:c r="E274" s="34" t="inlineStr">
        <x:is>
          <x:t xml:space="preserve">Pe. Weber (volumes) · vol. 15</x:t>
        </x:is>
      </x:c>
      <x:c r="F274" s="34" t="inlineStr">
        <x:is>
          <x:t xml:space="preserve">Canto dos volumes</x:t>
        </x:is>
      </x:c>
      <x:c r="G274" s="35" t="inlineStr">
        <x:is>
          <x:t xml:space="preserve">abrir partitura</x:t>
        </x:is>
      </x:c>
    </x:row>
    <x:row r="275" s="29" customFormat="1" ht="23.850000381469727" customHeight="1">
      <x:c r="A275" s="42" t="inlineStr">
        <x:is>
          <x:t xml:space="preserve">Rm 15,5-6</x:t>
        </x:is>
      </x:c>
      <x:c r="B275" s="37" t="inlineStr">
        <x:is>
          <x:t xml:space="preserve">O Deus da paciência e do consolo</x:t>
        </x:is>
      </x:c>
      <x:c r="C275" s="37" t="n"/>
      <x:c r="D275" s="36" t="n"/>
      <x:c r="E275" s="37" t="inlineStr">
        <x:is>
          <x:t xml:space="preserve">Pe. Weber (volumes) · vol. 18</x:t>
        </x:is>
      </x:c>
      <x:c r="F275" s="37" t="inlineStr">
        <x:is>
          <x:t xml:space="preserve">Canto dos volumes</x:t>
        </x:is>
      </x:c>
      <x:c r="G275" s="38" t="inlineStr">
        <x:is>
          <x:t xml:space="preserve">abrir partitura</x:t>
        </x:is>
      </x:c>
    </x:row>
    <x:row r="276" s="29" customFormat="1" ht="23.850000381469727" customHeight="1">
      <x:c r="A276" s="41" t="inlineStr">
        <x:is>
          <x:t xml:space="preserve">Rm 15,7</x:t>
        </x:is>
      </x:c>
      <x:c r="B276" s="34" t="inlineStr">
        <x:is>
          <x:t xml:space="preserve">Acolhei-vos uns aos outros</x:t>
        </x:is>
      </x:c>
      <x:c r="C276" s="34" t="n"/>
      <x:c r="D276" s="33" t="n"/>
      <x:c r="E276" s="34" t="inlineStr">
        <x:is>
          <x:t xml:space="preserve">Pe. Weber (volumes) · vol. 18</x:t>
        </x:is>
      </x:c>
      <x:c r="F276" s="34" t="inlineStr">
        <x:is>
          <x:t xml:space="preserve">Canto dos volumes</x:t>
        </x:is>
      </x:c>
      <x:c r="G276" s="35" t="inlineStr">
        <x:is>
          <x:t xml:space="preserve">abrir partitura</x:t>
        </x:is>
      </x:c>
    </x:row>
    <x:row r="277" s="29" customFormat="1" ht="23.850000381469727" customHeight="1">
      <x:c r="A277" s="41" t="inlineStr">
        <x:is>
          <x:t xml:space="preserve">Rm 15,7</x:t>
        </x:is>
      </x:c>
      <x:c r="B277" s="34" t="inlineStr">
        <x:is>
          <x:t xml:space="preserve">Acolhei-vos uns aos outros (Alternativo)</x:t>
        </x:is>
      </x:c>
      <x:c r="C277" s="34" t="n"/>
      <x:c r="D277" s="33" t="n"/>
      <x:c r="E277" s="34" t="inlineStr">
        <x:is>
          <x:t xml:space="preserve">Pe. Weber (volumes) · vol. 18</x:t>
        </x:is>
      </x:c>
      <x:c r="F277" s="34" t="inlineStr">
        <x:is>
          <x:t xml:space="preserve">Canto dos volumes</x:t>
        </x:is>
      </x:c>
      <x:c r="G277" s="35" t="inlineStr">
        <x:is>
          <x:t xml:space="preserve">abrir partitura</x:t>
        </x:is>
      </x:c>
    </x:row>
    <x:row r="278" s="29" customFormat="1" ht="23.850000381469727" customHeight="1">
      <x:c r="A278" s="42" t="inlineStr">
        <x:is>
          <x:t xml:space="preserve">Rm 15,8-9</x:t>
        </x:is>
      </x:c>
      <x:c r="B278" s="37" t="inlineStr">
        <x:is>
          <x:t xml:space="preserve">Deus é fiel</x:t>
        </x:is>
      </x:c>
      <x:c r="C278" s="37" t="n"/>
      <x:c r="D278" s="36" t="n"/>
      <x:c r="E278" s="37" t="inlineStr">
        <x:is>
          <x:t xml:space="preserve">Pe. Weber (volumes) · vol. 18</x:t>
        </x:is>
      </x:c>
      <x:c r="F278" s="37" t="inlineStr">
        <x:is>
          <x:t xml:space="preserve">Canto dos volumes</x:t>
        </x:is>
      </x:c>
      <x:c r="G278" s="38" t="inlineStr">
        <x:is>
          <x:t xml:space="preserve">abrir partitura</x:t>
        </x:is>
      </x:c>
    </x:row>
    <x:row r="279" s="29" customFormat="1" ht="23.850000381469727" customHeight="1">
      <x:c r="A279" s="41" t="inlineStr">
        <x:is>
          <x:t xml:space="preserve">Rm 16,27</x:t>
        </x:is>
      </x:c>
      <x:c r="B279" s="34" t="inlineStr">
        <x:is>
          <x:t xml:space="preserve">A Deus, o único sábio</x:t>
        </x:is>
      </x:c>
      <x:c r="C279" s="34" t="n"/>
      <x:c r="D279" s="33" t="n"/>
      <x:c r="E279" s="34" t="inlineStr">
        <x:is>
          <x:t xml:space="preserve">Pe. Weber (volumes) · vol. 18</x:t>
        </x:is>
      </x:c>
      <x:c r="F279" s="34" t="inlineStr">
        <x:is>
          <x:t xml:space="preserve">Canto dos volumes</x:t>
        </x:is>
      </x:c>
      <x:c r="G279" s="35" t="inlineStr">
        <x:is>
          <x:t xml:space="preserve">abrir partitura</x:t>
        </x:is>
      </x:c>
    </x:row>
    <x:row r="280" s="29" customFormat="1" ht="23.850000381469727" customHeight="1">
      <x:c r="A280" s="41" t="inlineStr">
        <x:is>
          <x:t xml:space="preserve">Rm 16,27</x:t>
        </x:is>
      </x:c>
      <x:c r="B280" s="34" t="inlineStr">
        <x:is>
          <x:t xml:space="preserve">A Deus, único sábio (Alternativo)</x:t>
        </x:is>
      </x:c>
      <x:c r="C280" s="34" t="n"/>
      <x:c r="D280" s="33" t="n"/>
      <x:c r="E280" s="34" t="inlineStr">
        <x:is>
          <x:t xml:space="preserve">Pe. Weber (volumes) · vol. 18</x:t>
        </x:is>
      </x:c>
      <x:c r="F280" s="34" t="inlineStr">
        <x:is>
          <x:t xml:space="preserve">Canto dos volumes</x:t>
        </x:is>
      </x:c>
      <x:c r="G280" s="35" t="inlineStr">
        <x:is>
          <x:t xml:space="preserve">abrir partitura</x:t>
        </x:is>
      </x:c>
    </x:row>
    <x:row r="281" s="29" customFormat="1" ht="23.850000381469727" customHeight="1">
      <x:c r="A281" s="42" t="inlineStr">
        <x:is>
          <x:t xml:space="preserve">1Cor 1,10</x:t>
        </x:is>
      </x:c>
      <x:c r="B281" s="37" t="inlineStr">
        <x:is>
          <x:t xml:space="preserve">Reúne o teu povo</x:t>
        </x:is>
      </x:c>
      <x:c r="C281" s="37" t="inlineStr">
        <x:is>
          <x:t xml:space="preserve">Missa da unidade dos cristãos | Entrada</x:t>
        </x:is>
      </x:c>
      <x:c r="D281" s="36" t="n"/>
      <x:c r="E281" s="37" t="inlineStr">
        <x:is>
          <x:t xml:space="preserve">Pe. Weber (volumes) · vol. 27</x:t>
        </x:is>
      </x:c>
      <x:c r="F281" s="37" t="inlineStr">
        <x:is>
          <x:t xml:space="preserve">Canto dos volumes</x:t>
        </x:is>
      </x:c>
      <x:c r="G281" s="38" t="inlineStr">
        <x:is>
          <x:t xml:space="preserve">abrir partitura</x:t>
        </x:is>
      </x:c>
    </x:row>
    <x:row r="282" s="29" customFormat="1" ht="23.850000381469727" customHeight="1">
      <x:c r="A282" s="41" t="inlineStr">
        <x:is>
          <x:t xml:space="preserve">1Cor 1,18</x:t>
        </x:is>
      </x:c>
      <x:c r="B282" s="34" t="inlineStr">
        <x:is>
          <x:t xml:space="preserve">A linguagem da cruz</x:t>
        </x:is>
      </x:c>
      <x:c r="C282" s="34" t="n"/>
      <x:c r="D282" s="33" t="n"/>
      <x:c r="E282" s="34" t="inlineStr">
        <x:is>
          <x:t xml:space="preserve">Pe. Weber (volumes) · vol. 20</x:t>
        </x:is>
      </x:c>
      <x:c r="F282" s="34" t="inlineStr">
        <x:is>
          <x:t xml:space="preserve">Canto dos volumes</x:t>
        </x:is>
      </x:c>
      <x:c r="G282" s="35" t="inlineStr">
        <x:is>
          <x:t xml:space="preserve">abrir partitura</x:t>
        </x:is>
      </x:c>
    </x:row>
    <x:row r="283" s="29" customFormat="1" ht="23.850000381469727" customHeight="1">
      <x:c r="A283" s="42" t="inlineStr">
        <x:is>
          <x:t xml:space="preserve">1Cor 1,18</x:t>
        </x:is>
      </x:c>
      <x:c r="B283" s="37" t="inlineStr">
        <x:is>
          <x:t xml:space="preserve">A linguagem da cruz</x:t>
        </x:is>
      </x:c>
      <x:c r="C283" s="37" t="inlineStr">
        <x:is>
          <x:t xml:space="preserve">A Santa Cruz</x:t>
        </x:is>
      </x:c>
      <x:c r="D283" s="36" t="inlineStr">
        <x:is>
          <x:t xml:space="preserve">Fl 2,6-11</x:t>
        </x:is>
      </x:c>
      <x:c r="E283" s="37" t="inlineStr">
        <x:is>
          <x:t xml:space="preserve">Pe. Weber (volumes) · vol. 21</x:t>
        </x:is>
      </x:c>
      <x:c r="F283" s="37" t="inlineStr">
        <x:is>
          <x:t xml:space="preserve">Canto dos volumes</x:t>
        </x:is>
      </x:c>
      <x:c r="G283" s="38" t="inlineStr">
        <x:is>
          <x:t xml:space="preserve">abrir partitura</x:t>
        </x:is>
      </x:c>
    </x:row>
    <x:row r="284" s="29" customFormat="1" ht="23.850000381469727" customHeight="1">
      <x:c r="A284" s="41" t="inlineStr">
        <x:is>
          <x:t xml:space="preserve">1Cor 1,18-23</x:t>
        </x:is>
      </x:c>
      <x:c r="B284" s="34" t="inlineStr">
        <x:is>
          <x:t xml:space="preserve">A linguagem da Cruz</x:t>
        </x:is>
      </x:c>
      <x:c r="C284" s="34" t="n"/>
      <x:c r="D284" s="33" t="n"/>
      <x:c r="E284" s="34" t="inlineStr">
        <x:is>
          <x:t xml:space="preserve">Pe. Weber (volumes) · vol. 25</x:t>
        </x:is>
      </x:c>
      <x:c r="F284" s="34" t="inlineStr">
        <x:is>
          <x:t xml:space="preserve">Canto dos volumes</x:t>
        </x:is>
      </x:c>
      <x:c r="G284" s="35" t="inlineStr">
        <x:is>
          <x:t xml:space="preserve">abrir partitura</x:t>
        </x:is>
      </x:c>
    </x:row>
    <x:row r="285" s="29" customFormat="1" ht="23.850000381469727" customHeight="1">
      <x:c r="A285" s="42" t="inlineStr">
        <x:is>
          <x:t xml:space="preserve">1Cor 1,22-24</x:t>
        </x:is>
      </x:c>
      <x:c r="B285" s="37" t="inlineStr">
        <x:is>
          <x:t xml:space="preserve">Os judeus e os gregos</x:t>
        </x:is>
      </x:c>
      <x:c r="C285" s="37" t="n"/>
      <x:c r="D285" s="36" t="n"/>
      <x:c r="E285" s="37" t="inlineStr">
        <x:is>
          <x:t xml:space="preserve">Pe. Weber (volumes) · vol. 20</x:t>
        </x:is>
      </x:c>
      <x:c r="F285" s="37" t="inlineStr">
        <x:is>
          <x:t xml:space="preserve">Canto dos volumes</x:t>
        </x:is>
      </x:c>
      <x:c r="G285" s="38" t="inlineStr">
        <x:is>
          <x:t xml:space="preserve">abrir partitura</x:t>
        </x:is>
      </x:c>
    </x:row>
    <x:row r="286" s="29" customFormat="1" ht="23.850000381469727" customHeight="1">
      <x:c r="A286" s="41" t="inlineStr">
        <x:is>
          <x:t xml:space="preserve">1Cor 1,23</x:t>
        </x:is>
      </x:c>
      <x:c r="B286" s="34" t="inlineStr">
        <x:is>
          <x:t xml:space="preserve">Nós, porém, anunciamos o Cristo crucificado</x:t>
        </x:is>
      </x:c>
      <x:c r="C286" s="34" t="n"/>
      <x:c r="D286" s="33" t="inlineStr">
        <x:is>
          <x:t xml:space="preserve">1Pd 2,21-24</x:t>
        </x:is>
      </x:c>
      <x:c r="E286" s="34" t="inlineStr">
        <x:is>
          <x:t xml:space="preserve">Pe. Weber (volumes) · vol. 27</x:t>
        </x:is>
      </x:c>
      <x:c r="F286" s="34" t="inlineStr">
        <x:is>
          <x:t xml:space="preserve">Canto dos volumes</x:t>
        </x:is>
      </x:c>
      <x:c r="G286" s="35" t="inlineStr">
        <x:is>
          <x:t xml:space="preserve">abrir partitura</x:t>
        </x:is>
      </x:c>
    </x:row>
    <x:row r="287" s="29" customFormat="1" ht="23.850000381469727" customHeight="1">
      <x:c r="A287" s="42" t="inlineStr">
        <x:is>
          <x:t xml:space="preserve">1Cor 2,9</x:t>
        </x:is>
      </x:c>
      <x:c r="B287" s="37" t="inlineStr">
        <x:is>
          <x:t xml:space="preserve">Nenhum olho viu, nenhum ouvido ouviu</x:t>
        </x:is>
      </x:c>
      <x:c r="C287" s="37" t="n"/>
      <x:c r="D287" s="36" t="inlineStr">
        <x:is>
          <x:t xml:space="preserve">Sl 17</x:t>
        </x:is>
      </x:c>
      <x:c r="E287" s="37" t="inlineStr">
        <x:is>
          <x:t xml:space="preserve">Pe. Weber (volumes) · vol. 7</x:t>
        </x:is>
      </x:c>
      <x:c r="F287" s="37" t="inlineStr">
        <x:is>
          <x:t xml:space="preserve">Canto dos volumes</x:t>
        </x:is>
      </x:c>
      <x:c r="G287" s="38" t="inlineStr">
        <x:is>
          <x:t xml:space="preserve">abrir partitura</x:t>
        </x:is>
      </x:c>
    </x:row>
    <x:row r="288" s="29" customFormat="1" ht="23.850000381469727" customHeight="1">
      <x:c r="A288" s="41" t="inlineStr">
        <x:is>
          <x:t xml:space="preserve">1Cor 2,9</x:t>
        </x:is>
      </x:c>
      <x:c r="B288" s="34" t="inlineStr">
        <x:is>
          <x:t xml:space="preserve">Os olhos jamais contemplaram</x:t>
        </x:is>
      </x:c>
      <x:c r="C288" s="34" t="inlineStr">
        <x:is>
          <x:t xml:space="preserve">Falecidos | Missa da Esperança</x:t>
        </x:is>
      </x:c>
      <x:c r="D288" s="33" t="n"/>
      <x:c r="E288" s="34" t="inlineStr">
        <x:is>
          <x:t xml:space="preserve">Pe. Weber (volumes) · vol. 17</x:t>
        </x:is>
      </x:c>
      <x:c r="F288" s="34" t="inlineStr">
        <x:is>
          <x:t xml:space="preserve">Canto dos volumes</x:t>
        </x:is>
      </x:c>
      <x:c r="G288" s="35" t="inlineStr">
        <x:is>
          <x:t xml:space="preserve">abrir partitura</x:t>
        </x:is>
      </x:c>
    </x:row>
    <x:row r="289" s="29" customFormat="1" ht="23.850000381469727" customHeight="1">
      <x:c r="A289" s="42" t="inlineStr">
        <x:is>
          <x:t xml:space="preserve">1Cor 2,9</x:t>
        </x:is>
      </x:c>
      <x:c r="B289" s="37" t="inlineStr">
        <x:is>
          <x:t xml:space="preserve">Deus preparou para os que o amam</x:t>
        </x:is>
      </x:c>
      <x:c r="C289" s="37" t="n"/>
      <x:c r="D289" s="36" t="n"/>
      <x:c r="E289" s="37" t="inlineStr">
        <x:is>
          <x:t xml:space="preserve">Pe. Weber (volumes) · vol. 18</x:t>
        </x:is>
      </x:c>
      <x:c r="F289" s="37" t="inlineStr">
        <x:is>
          <x:t xml:space="preserve">Canto dos volumes</x:t>
        </x:is>
      </x:c>
      <x:c r="G289" s="38" t="inlineStr">
        <x:is>
          <x:t xml:space="preserve">abrir partitura</x:t>
        </x:is>
      </x:c>
    </x:row>
    <x:row r="290" s="29" customFormat="1" ht="23.850000381469727" customHeight="1">
      <x:c r="A290" s="41" t="inlineStr">
        <x:is>
          <x:t xml:space="preserve">1Cor 2,9</x:t>
        </x:is>
      </x:c>
      <x:c r="B290" s="34" t="inlineStr">
        <x:is>
          <x:t xml:space="preserve">Nenhum olho viu, nenhum ouvido ouviu</x:t>
        </x:is>
      </x:c>
      <x:c r="C290" s="34" t="n"/>
      <x:c r="D290" s="33" t="n"/>
      <x:c r="E290" s="34" t="inlineStr">
        <x:is>
          <x:t xml:space="preserve">Pe. Weber (volumes) · vol. 18</x:t>
        </x:is>
      </x:c>
      <x:c r="F290" s="34" t="inlineStr">
        <x:is>
          <x:t xml:space="preserve">Canto dos volumes</x:t>
        </x:is>
      </x:c>
      <x:c r="G290" s="35" t="inlineStr">
        <x:is>
          <x:t xml:space="preserve">abrir partitura</x:t>
        </x:is>
      </x:c>
    </x:row>
    <x:row r="291" s="29" customFormat="1" ht="23.850000381469727" customHeight="1">
      <x:c r="A291" s="42" t="inlineStr">
        <x:is>
          <x:t xml:space="preserve">1Cor 3,6</x:t>
        </x:is>
      </x:c>
      <x:c r="B291" s="37" t="inlineStr">
        <x:is>
          <x:t xml:space="preserve">Eu plantei</x:t>
        </x:is>
      </x:c>
      <x:c r="C291" s="37" t="n"/>
      <x:c r="D291" s="36" t="n"/>
      <x:c r="E291" s="37" t="inlineStr">
        <x:is>
          <x:t xml:space="preserve">Pe. Weber (volumes) · vol. 18</x:t>
        </x:is>
      </x:c>
      <x:c r="F291" s="37" t="inlineStr">
        <x:is>
          <x:t xml:space="preserve">Canto dos volumes</x:t>
        </x:is>
      </x:c>
      <x:c r="G291" s="38" t="inlineStr">
        <x:is>
          <x:t xml:space="preserve">abrir partitura</x:t>
        </x:is>
      </x:c>
    </x:row>
    <x:row r="292" s="29" customFormat="1" ht="23.850000381469727" customHeight="1">
      <x:c r="A292" s="41" t="inlineStr">
        <x:is>
          <x:t xml:space="preserve">1Cor 3,6</x:t>
        </x:is>
      </x:c>
      <x:c r="B292" s="34" t="inlineStr">
        <x:is>
          <x:t xml:space="preserve">Eu plantei a semente da fé</x:t>
        </x:is>
      </x:c>
      <x:c r="C292" s="34" t="n"/>
      <x:c r="D292" s="33" t="n"/>
      <x:c r="E292" s="34" t="inlineStr">
        <x:is>
          <x:t xml:space="preserve">Pe. Weber (volumes) · vol. 27</x:t>
        </x:is>
      </x:c>
      <x:c r="F292" s="34" t="inlineStr">
        <x:is>
          <x:t xml:space="preserve">Canto dos volumes</x:t>
        </x:is>
      </x:c>
      <x:c r="G292" s="35" t="inlineStr">
        <x:is>
          <x:t xml:space="preserve">abrir partitura</x:t>
        </x:is>
      </x:c>
    </x:row>
    <x:row r="293" s="29" customFormat="1" ht="23.850000381469727" customHeight="1">
      <x:c r="A293" s="42" t="inlineStr">
        <x:is>
          <x:t xml:space="preserve">1Cor 3,11</x:t>
        </x:is>
      </x:c>
      <x:c r="B293" s="37" t="inlineStr">
        <x:is>
          <x:t xml:space="preserve">Ninguém pode colocar outro fundamento</x:t>
        </x:is>
      </x:c>
      <x:c r="C293" s="37" t="inlineStr">
        <x:is>
          <x:t xml:space="preserve">Jesus Cristo</x:t>
        </x:is>
      </x:c>
      <x:c r="D293" s="36" t="n"/>
      <x:c r="E293" s="37" t="inlineStr">
        <x:is>
          <x:t xml:space="preserve">Pe. Weber (volumes) · vol. 20</x:t>
        </x:is>
      </x:c>
      <x:c r="F293" s="37" t="inlineStr">
        <x:is>
          <x:t xml:space="preserve">Canto dos volumes</x:t>
        </x:is>
      </x:c>
      <x:c r="G293" s="38" t="inlineStr">
        <x:is>
          <x:t xml:space="preserve">abrir partitura</x:t>
        </x:is>
      </x:c>
    </x:row>
    <x:row r="294" s="29" customFormat="1" ht="23.850000381469727" customHeight="1">
      <x:c r="A294" s="41" t="inlineStr">
        <x:is>
          <x:t xml:space="preserve">1Cor 3,22-23</x:t>
        </x:is>
      </x:c>
      <x:c r="B294" s="34" t="inlineStr">
        <x:is>
          <x:t xml:space="preserve">A totalidade</x:t>
        </x:is>
      </x:c>
      <x:c r="C294" s="34" t="n"/>
      <x:c r="D294" s="33" t="n"/>
      <x:c r="E294" s="34" t="inlineStr">
        <x:is>
          <x:t xml:space="preserve">Pe. Weber (volumes) · vol. 11</x:t>
        </x:is>
      </x:c>
      <x:c r="F294" s="34" t="inlineStr">
        <x:is>
          <x:t xml:space="preserve">Canto dos volumes</x:t>
        </x:is>
      </x:c>
      <x:c r="G294" s="35" t="inlineStr">
        <x:is>
          <x:t xml:space="preserve">abrir partitura</x:t>
        </x:is>
      </x:c>
    </x:row>
    <x:row r="295" s="29" customFormat="1" ht="23.850000381469727" customHeight="1">
      <x:c r="A295" s="42" t="inlineStr">
        <x:is>
          <x:t xml:space="preserve">1Cor 3,22</x:t>
        </x:is>
      </x:c>
      <x:c r="B295" s="37" t="inlineStr">
        <x:is>
          <x:t xml:space="preserve">Tudo é vosso</x:t>
        </x:is>
      </x:c>
      <x:c r="C295" s="37" t="n"/>
      <x:c r="D295" s="36" t="n"/>
      <x:c r="E295" s="37" t="inlineStr">
        <x:is>
          <x:t xml:space="preserve">Pe. Weber (volumes) · vol. 18</x:t>
        </x:is>
      </x:c>
      <x:c r="F295" s="37" t="inlineStr">
        <x:is>
          <x:t xml:space="preserve">Canto dos volumes</x:t>
        </x:is>
      </x:c>
      <x:c r="G295" s="38" t="inlineStr">
        <x:is>
          <x:t xml:space="preserve">abrir partitura</x:t>
        </x:is>
      </x:c>
    </x:row>
    <x:row r="296" s="29" customFormat="1" ht="23.850000381469727" customHeight="1">
      <x:c r="A296" s="41" t="inlineStr">
        <x:is>
          <x:t xml:space="preserve">1Cor 4,4-5</x:t>
        </x:is>
      </x:c>
      <x:c r="B296" s="34" t="inlineStr">
        <x:is>
          <x:t xml:space="preserve">Quem me julga é o Senhor</x:t>
        </x:is>
      </x:c>
      <x:c r="C296" s="34" t="n"/>
      <x:c r="D296" s="33" t="inlineStr">
        <x:is>
          <x:t xml:space="preserve">Sl 71</x:t>
        </x:is>
      </x:c>
      <x:c r="E296" s="34" t="inlineStr">
        <x:is>
          <x:t xml:space="preserve">Pe. Weber (volumes) · vol. 31</x:t>
        </x:is>
      </x:c>
      <x:c r="F296" s="34" t="inlineStr">
        <x:is>
          <x:t xml:space="preserve">Canto dos volumes</x:t>
        </x:is>
      </x:c>
      <x:c r="G296" s="35" t="inlineStr">
        <x:is>
          <x:t xml:space="preserve">abrir partitura</x:t>
        </x:is>
      </x:c>
    </x:row>
    <x:row r="297" s="29" customFormat="1" ht="23.850000381469727" customHeight="1">
      <x:c r="A297" s="42" t="inlineStr">
        <x:is>
          <x:t xml:space="preserve">1Cor 4,7</x:t>
        </x:is>
      </x:c>
      <x:c r="B297" s="37" t="inlineStr">
        <x:is>
          <x:t xml:space="preserve">O que tens tu</x:t>
        </x:is>
      </x:c>
      <x:c r="C297" s="37" t="n"/>
      <x:c r="D297" s="36" t="n"/>
      <x:c r="E297" s="37" t="inlineStr">
        <x:is>
          <x:t xml:space="preserve">Pe. Weber (volumes) · vol. 18</x:t>
        </x:is>
      </x:c>
      <x:c r="F297" s="37" t="inlineStr">
        <x:is>
          <x:t xml:space="preserve">Canto dos volumes</x:t>
        </x:is>
      </x:c>
      <x:c r="G297" s="38" t="inlineStr">
        <x:is>
          <x:t xml:space="preserve">abrir partitura</x:t>
        </x:is>
      </x:c>
    </x:row>
    <x:row r="298" s="29" customFormat="1" ht="23.850000381469727" customHeight="1">
      <x:c r="A298" s="41" t="inlineStr">
        <x:is>
          <x:t xml:space="preserve">1Cor 4,10-13</x:t>
        </x:is>
      </x:c>
      <x:c r="B298" s="34" t="inlineStr">
        <x:is>
          <x:t xml:space="preserve">Nós por Cristo</x:t>
        </x:is>
      </x:c>
      <x:c r="C298" s="34" t="n"/>
      <x:c r="D298" s="33" t="n"/>
      <x:c r="E298" s="34" t="inlineStr">
        <x:is>
          <x:t xml:space="preserve">Pe. Weber (volumes) · vol. 18</x:t>
        </x:is>
      </x:c>
      <x:c r="F298" s="34" t="inlineStr">
        <x:is>
          <x:t xml:space="preserve">Canto dos volumes</x:t>
        </x:is>
      </x:c>
      <x:c r="G298" s="35" t="inlineStr">
        <x:is>
          <x:t xml:space="preserve">abrir partitura</x:t>
        </x:is>
      </x:c>
    </x:row>
    <x:row r="299" s="29" customFormat="1" ht="23.850000381469727" customHeight="1">
      <x:c r="A299" s="42" t="inlineStr">
        <x:is>
          <x:t xml:space="preserve">1Cor 4,11-13</x:t>
        </x:is>
      </x:c>
      <x:c r="B299" s="37" t="inlineStr">
        <x:is>
          <x:t xml:space="preserve">Amaldiçoados, nós bendizemos</x:t>
        </x:is>
      </x:c>
      <x:c r="C299" s="37" t="n"/>
      <x:c r="D299" s="36" t="n"/>
      <x:c r="E299" s="37" t="inlineStr">
        <x:is>
          <x:t xml:space="preserve">Pe. Weber (volumes) · vol. 20</x:t>
        </x:is>
      </x:c>
      <x:c r="F299" s="37" t="inlineStr">
        <x:is>
          <x:t xml:space="preserve">Canto dos volumes</x:t>
        </x:is>
      </x:c>
      <x:c r="G299" s="38" t="inlineStr">
        <x:is>
          <x:t xml:space="preserve">abrir partitura</x:t>
        </x:is>
      </x:c>
    </x:row>
    <x:row r="300" s="29" customFormat="1" ht="23.850000381469727" customHeight="1">
      <x:c r="A300" s="41" t="inlineStr">
        <x:is>
          <x:t xml:space="preserve">1Cor 4,11-13</x:t>
        </x:is>
      </x:c>
      <x:c r="B300" s="34" t="inlineStr">
        <x:is>
          <x:t xml:space="preserve">Passamos fome, sofremos sede</x:t>
        </x:is>
      </x:c>
      <x:c r="C300" s="34" t="n"/>
      <x:c r="D300" s="33" t="n"/>
      <x:c r="E300" s="34" t="inlineStr">
        <x:is>
          <x:t xml:space="preserve">Pe. Weber (volumes) · vol. 22</x:t>
        </x:is>
      </x:c>
      <x:c r="F300" s="34" t="inlineStr">
        <x:is>
          <x:t xml:space="preserve">Canto dos volumes</x:t>
        </x:is>
      </x:c>
      <x:c r="G300" s="35" t="inlineStr">
        <x:is>
          <x:t xml:space="preserve">abrir partitura</x:t>
        </x:is>
      </x:c>
    </x:row>
    <x:row r="301" s="29" customFormat="1" ht="23.850000381469727" customHeight="1">
      <x:c r="A301" s="42" t="inlineStr">
        <x:is>
          <x:t xml:space="preserve">1Cor 5,7-8</x:t>
        </x:is>
      </x:c>
      <x:c r="B301" s="37" t="inlineStr">
        <x:is>
          <x:t xml:space="preserve">Cristo, nossa Páscoa, foi imolado</x:t>
        </x:is>
      </x:c>
      <x:c r="C301" s="37" t="inlineStr">
        <x:is>
          <x:t xml:space="preserve">1 Pasc ABC</x:t>
        </x:is>
      </x:c>
      <x:c r="D301" s="36" t="inlineStr">
        <x:is>
          <x:t xml:space="preserve">Sl 117</x:t>
        </x:is>
      </x:c>
      <x:c r="E301" s="37" t="inlineStr">
        <x:is>
          <x:t xml:space="preserve">Abadia da Ressurreição</x:t>
        </x:is>
      </x:c>
      <x:c r="F301" s="37" t="inlineStr">
        <x:is>
          <x:t xml:space="preserve">Antífona de comunhão</x:t>
        </x:is>
      </x:c>
      <x:c r="G301" s="38" t="inlineStr">
        <x:is>
          <x:t xml:space="preserve">abrir partitura</x:t>
        </x:is>
      </x:c>
    </x:row>
    <x:row r="302" s="29" customFormat="1" ht="23.850000381469727" customHeight="1">
      <x:c r="A302" s="41" t="inlineStr">
        <x:is>
          <x:t xml:space="preserve">1Cor 5,7-8</x:t>
        </x:is>
      </x:c>
      <x:c r="B302" s="34" t="inlineStr">
        <x:is>
          <x:t xml:space="preserve">Aleluia...</x:t>
        </x:is>
      </x:c>
      <x:c r="C302" s="34" t="inlineStr">
        <x:is>
          <x:t xml:space="preserve">Páscoa e Tempo Pascal</x:t>
        </x:is>
      </x:c>
      <x:c r="D302" s="33" t="n"/>
      <x:c r="E302" s="34" t="inlineStr">
        <x:is>
          <x:t xml:space="preserve">Pe. Weber (volumes) · vol. 13</x:t>
        </x:is>
      </x:c>
      <x:c r="F302" s="34" t="inlineStr">
        <x:is>
          <x:t xml:space="preserve">Canto dos volumes</x:t>
        </x:is>
      </x:c>
      <x:c r="G302" s="35" t="inlineStr">
        <x:is>
          <x:t xml:space="preserve">abrir partitura</x:t>
        </x:is>
      </x:c>
    </x:row>
    <x:row r="303" s="29" customFormat="1" ht="23.850000381469727" customHeight="1">
      <x:c r="A303" s="42" t="inlineStr">
        <x:is>
          <x:t xml:space="preserve">1Cor 5,7-8</x:t>
        </x:is>
      </x:c>
      <x:c r="B303" s="37" t="inlineStr">
        <x:is>
          <x:t xml:space="preserve">Jogai fora o fermento velho</x:t>
        </x:is>
      </x:c>
      <x:c r="C303" s="37" t="n"/>
      <x:c r="D303" s="36" t="n"/>
      <x:c r="E303" s="37" t="inlineStr">
        <x:is>
          <x:t xml:space="preserve">Pe. Weber (volumes) · vol. 18</x:t>
        </x:is>
      </x:c>
      <x:c r="F303" s="37" t="inlineStr">
        <x:is>
          <x:t xml:space="preserve">Canto dos volumes</x:t>
        </x:is>
      </x:c>
      <x:c r="G303" s="38" t="inlineStr">
        <x:is>
          <x:t xml:space="preserve">abrir partitura</x:t>
        </x:is>
      </x:c>
    </x:row>
    <x:row r="304" s="29" customFormat="1" ht="23.850000381469727" customHeight="1">
      <x:c r="A304" s="41" t="inlineStr">
        <x:is>
          <x:t xml:space="preserve">1Cor 6,11</x:t>
        </x:is>
      </x:c>
      <x:c r="B304" s="34" t="inlineStr">
        <x:is>
          <x:t xml:space="preserve">Deus Pai ressuscitou Jesus e a nós ressuscitará</x:t>
        </x:is>
      </x:c>
      <x:c r="C304" s="34" t="n"/>
      <x:c r="D304" s="33" t="n"/>
      <x:c r="E304" s="34" t="inlineStr">
        <x:is>
          <x:t xml:space="preserve">Pe. Weber (volumes) · vol. 18</x:t>
        </x:is>
      </x:c>
      <x:c r="F304" s="34" t="inlineStr">
        <x:is>
          <x:t xml:space="preserve">Canto dos volumes</x:t>
        </x:is>
      </x:c>
      <x:c r="G304" s="35" t="inlineStr">
        <x:is>
          <x:t xml:space="preserve">abrir partitura</x:t>
        </x:is>
      </x:c>
    </x:row>
    <x:row r="305" s="29" customFormat="1" ht="23.850000381469727" customHeight="1">
      <x:c r="A305" s="42" t="inlineStr">
        <x:is>
          <x:t xml:space="preserve">1Cor 6,11</x:t>
        </x:is>
      </x:c>
      <x:c r="B305" s="37" t="inlineStr">
        <x:is>
          <x:t xml:space="preserve">Vós fostes lavados e santificados</x:t>
        </x:is>
      </x:c>
      <x:c r="C305" s="37" t="n"/>
      <x:c r="D305" s="36" t="n"/>
      <x:c r="E305" s="37" t="inlineStr">
        <x:is>
          <x:t xml:space="preserve">Pe. Weber (volumes) · vol. 20</x:t>
        </x:is>
      </x:c>
      <x:c r="F305" s="37" t="inlineStr">
        <x:is>
          <x:t xml:space="preserve">Canto dos volumes</x:t>
        </x:is>
      </x:c>
      <x:c r="G305" s="38" t="inlineStr">
        <x:is>
          <x:t xml:space="preserve">abrir partitura</x:t>
        </x:is>
      </x:c>
    </x:row>
    <x:row r="306" s="29" customFormat="1" ht="23.850000381469727" customHeight="1">
      <x:c r="A306" s="41" t="inlineStr">
        <x:is>
          <x:t xml:space="preserve">1Cor 7,29-30</x:t>
        </x:is>
      </x:c>
      <x:c r="B306" s="34" t="inlineStr">
        <x:is>
          <x:t xml:space="preserve">Irmãos, o tempo é breve</x:t>
        </x:is>
      </x:c>
      <x:c r="C306" s="34" t="n"/>
      <x:c r="D306" s="33" t="n"/>
      <x:c r="E306" s="34" t="inlineStr">
        <x:is>
          <x:t xml:space="preserve">Pe. Weber (volumes) · vol. 18</x:t>
        </x:is>
      </x:c>
      <x:c r="F306" s="34" t="inlineStr">
        <x:is>
          <x:t xml:space="preserve">Canto dos volumes</x:t>
        </x:is>
      </x:c>
      <x:c r="G306" s="35" t="inlineStr">
        <x:is>
          <x:t xml:space="preserve">abrir partitura</x:t>
        </x:is>
      </x:c>
    </x:row>
    <x:row r="307" s="29" customFormat="1" ht="23.850000381469727" customHeight="1">
      <x:c r="A307" s="42" t="inlineStr">
        <x:is>
          <x:t xml:space="preserve">1Cor 8,6</x:t>
        </x:is>
      </x:c>
      <x:c r="B307" s="37" t="inlineStr">
        <x:is>
          <x:t xml:space="preserve">Existe um só Deus e nosso Pai</x:t>
        </x:is>
      </x:c>
      <x:c r="C307" s="37" t="n"/>
      <x:c r="D307" s="36" t="n"/>
      <x:c r="E307" s="37" t="inlineStr">
        <x:is>
          <x:t xml:space="preserve">Pe. Weber (volumes) · vol. 20</x:t>
        </x:is>
      </x:c>
      <x:c r="F307" s="37" t="inlineStr">
        <x:is>
          <x:t xml:space="preserve">Canto dos volumes</x:t>
        </x:is>
      </x:c>
      <x:c r="G307" s="38" t="inlineStr">
        <x:is>
          <x:t xml:space="preserve">abrir partitura</x:t>
        </x:is>
      </x:c>
    </x:row>
    <x:row r="308" s="29" customFormat="1" ht="23.850000381469727" customHeight="1">
      <x:c r="A308" s="41" t="inlineStr">
        <x:is>
          <x:t xml:space="preserve">1Cor 9,16</x:t>
        </x:is>
      </x:c>
      <x:c r="B308" s="34" t="inlineStr">
        <x:is>
          <x:t xml:space="preserve">Anunciar o Evangelho</x:t>
        </x:is>
      </x:c>
      <x:c r="C308" s="34" t="n"/>
      <x:c r="D308" s="33" t="n"/>
      <x:c r="E308" s="34" t="inlineStr">
        <x:is>
          <x:t xml:space="preserve">Pe. Weber (volumes) · vol. 20</x:t>
        </x:is>
      </x:c>
      <x:c r="F308" s="34" t="inlineStr">
        <x:is>
          <x:t xml:space="preserve">Canto dos volumes</x:t>
        </x:is>
      </x:c>
      <x:c r="G308" s="35" t="inlineStr">
        <x:is>
          <x:t xml:space="preserve">abrir partitura</x:t>
        </x:is>
      </x:c>
    </x:row>
    <x:row r="309" s="29" customFormat="1" ht="23.850000381469727" customHeight="1">
      <x:c r="A309" s="42" t="inlineStr">
        <x:is>
          <x:t xml:space="preserve">1Cor 10,11-12</x:t>
        </x:is>
      </x:c>
      <x:c r="B309" s="37" t="inlineStr">
        <x:is>
          <x:t xml:space="preserve">Tudo aquilo acontecia</x:t>
        </x:is>
      </x:c>
      <x:c r="C309" s="37" t="n"/>
      <x:c r="D309" s="36" t="n"/>
      <x:c r="E309" s="37" t="inlineStr">
        <x:is>
          <x:t xml:space="preserve">Pe. Weber (volumes) · vol. 18</x:t>
        </x:is>
      </x:c>
      <x:c r="F309" s="37" t="inlineStr">
        <x:is>
          <x:t xml:space="preserve">Canto dos volumes</x:t>
        </x:is>
      </x:c>
      <x:c r="G309" s="38" t="inlineStr">
        <x:is>
          <x:t xml:space="preserve">abrir partitura</x:t>
        </x:is>
      </x:c>
    </x:row>
    <x:row r="310" s="29" customFormat="1" ht="23.850000381469727" customHeight="1">
      <x:c r="A310" s="41" t="inlineStr">
        <x:is>
          <x:t xml:space="preserve">1Cor 10,13</x:t>
        </x:is>
      </x:c>
      <x:c r="B310" s="34" t="inlineStr">
        <x:is>
          <x:t xml:space="preserve">Deus é fiel e não permite</x:t>
        </x:is>
      </x:c>
      <x:c r="C310" s="34" t="n"/>
      <x:c r="D310" s="33" t="n"/>
      <x:c r="E310" s="34" t="inlineStr">
        <x:is>
          <x:t xml:space="preserve">Pe. Weber (volumes) · vol. 22</x:t>
        </x:is>
      </x:c>
      <x:c r="F310" s="34" t="inlineStr">
        <x:is>
          <x:t xml:space="preserve">Canto dos volumes</x:t>
        </x:is>
      </x:c>
      <x:c r="G310" s="35" t="inlineStr">
        <x:is>
          <x:t xml:space="preserve">abrir partitura</x:t>
        </x:is>
      </x:c>
    </x:row>
    <x:row r="311" s="29" customFormat="1" ht="23.850000381469727" customHeight="1">
      <x:c r="A311" s="42" t="inlineStr">
        <x:is>
          <x:t xml:space="preserve">1Cor 10,31</x:t>
        </x:is>
      </x:c>
      <x:c r="B311" s="37" t="inlineStr">
        <x:is>
          <x:t xml:space="preserve">Quer comais, quer bebais</x:t>
        </x:is>
      </x:c>
      <x:c r="C311" s="37" t="n"/>
      <x:c r="D311" s="36" t="n"/>
      <x:c r="E311" s="37" t="inlineStr">
        <x:is>
          <x:t xml:space="preserve">Pe. Weber (volumes) · vol. 18</x:t>
        </x:is>
      </x:c>
      <x:c r="F311" s="37" t="inlineStr">
        <x:is>
          <x:t xml:space="preserve">Canto dos volumes</x:t>
        </x:is>
      </x:c>
      <x:c r="G311" s="38" t="inlineStr">
        <x:is>
          <x:t xml:space="preserve">abrir partitura</x:t>
        </x:is>
      </x:c>
    </x:row>
    <x:row r="312" s="29" customFormat="1" ht="23.850000381469727" customHeight="1">
      <x:c r="A312" s="41" t="inlineStr">
        <x:is>
          <x:t xml:space="preserve">1Cor 11,11-12</x:t>
        </x:is>
      </x:c>
      <x:c r="B312" s="34" t="inlineStr">
        <x:is>
          <x:t xml:space="preserve">Homem e mulher</x:t>
        </x:is>
      </x:c>
      <x:c r="C312" s="34" t="n"/>
      <x:c r="D312" s="33" t="n"/>
      <x:c r="E312" s="34" t="inlineStr">
        <x:is>
          <x:t xml:space="preserve">Pe. Weber (volumes) · vol. 24</x:t>
        </x:is>
      </x:c>
      <x:c r="F312" s="34" t="inlineStr">
        <x:is>
          <x:t xml:space="preserve">Canto dos volumes</x:t>
        </x:is>
      </x:c>
      <x:c r="G312" s="35" t="inlineStr">
        <x:is>
          <x:t xml:space="preserve">abrir partitura</x:t>
        </x:is>
      </x:c>
    </x:row>
    <x:row r="313" s="29" customFormat="1" ht="23.850000381469727" customHeight="1">
      <x:c r="A313" s="42" t="inlineStr">
        <x:is>
          <x:t xml:space="preserve">1Cor 11,12</x:t>
        </x:is>
      </x:c>
      <x:c r="B313" s="37" t="inlineStr">
        <x:is>
          <x:t xml:space="preserve">A mulher foi tirada do homem</x:t>
        </x:is>
      </x:c>
      <x:c r="C313" s="37" t="n"/>
      <x:c r="D313" s="36" t="n"/>
      <x:c r="E313" s="37" t="inlineStr">
        <x:is>
          <x:t xml:space="preserve">Pe. Weber (volumes) · vol. 22</x:t>
        </x:is>
      </x:c>
      <x:c r="F313" s="37" t="inlineStr">
        <x:is>
          <x:t xml:space="preserve">Canto dos volumes</x:t>
        </x:is>
      </x:c>
      <x:c r="G313" s="38" t="inlineStr">
        <x:is>
          <x:t xml:space="preserve">abrir partitura</x:t>
        </x:is>
      </x:c>
    </x:row>
    <x:row r="314" s="29" customFormat="1" ht="23.850000381469727" customHeight="1">
      <x:c r="A314" s="41" t="inlineStr">
        <x:is>
          <x:t xml:space="preserve">1Cor 11,23-29</x:t>
        </x:is>
      </x:c>
      <x:c r="B314" s="34" t="inlineStr">
        <x:is>
          <x:t xml:space="preserve">Nós somos muitos</x:t>
        </x:is>
      </x:c>
      <x:c r="C314" s="34" t="inlineStr">
        <x:is>
          <x:t xml:space="preserve">Entrada | Comunhão</x:t>
        </x:is>
      </x:c>
      <x:c r="D314" s="33" t="n"/>
      <x:c r="E314" s="34" t="inlineStr">
        <x:is>
          <x:t xml:space="preserve">Pe. Weber (volumes) · vol. 14</x:t>
        </x:is>
      </x:c>
      <x:c r="F314" s="34" t="inlineStr">
        <x:is>
          <x:t xml:space="preserve">Canto dos volumes</x:t>
        </x:is>
      </x:c>
      <x:c r="G314" s="35" t="inlineStr">
        <x:is>
          <x:t xml:space="preserve">abrir partitura</x:t>
        </x:is>
      </x:c>
    </x:row>
    <x:row r="315" s="29" customFormat="1" ht="23.850000381469727" customHeight="1">
      <x:c r="A315" s="42" t="inlineStr">
        <x:is>
          <x:t xml:space="preserve">1Cor 12,12-27</x:t>
        </x:is>
      </x:c>
      <x:c r="B315" s="37" t="inlineStr">
        <x:is>
          <x:t xml:space="preserve">Se sofre um só membro</x:t>
        </x:is>
      </x:c>
      <x:c r="C315" s="37" t="n"/>
      <x:c r="D315" s="36" t="n"/>
      <x:c r="E315" s="37" t="inlineStr">
        <x:is>
          <x:t xml:space="preserve">Pe. Weber (volumes) · vol. 18</x:t>
        </x:is>
      </x:c>
      <x:c r="F315" s="37" t="inlineStr">
        <x:is>
          <x:t xml:space="preserve">Canto dos volumes</x:t>
        </x:is>
      </x:c>
      <x:c r="G315" s="38" t="inlineStr">
        <x:is>
          <x:t xml:space="preserve">abrir partitura</x:t>
        </x:is>
      </x:c>
    </x:row>
    <x:row r="316" s="29" customFormat="1" ht="23.850000381469727" customHeight="1">
      <x:c r="A316" s="41" t="inlineStr">
        <x:is>
          <x:t xml:space="preserve">1Cor 13,1-8</x:t>
        </x:is>
      </x:c>
      <x:c r="B316" s="34" t="inlineStr">
        <x:is>
          <x:t xml:space="preserve">Hino do amor maior</x:t>
        </x:is>
      </x:c>
      <x:c r="C316" s="34" t="inlineStr">
        <x:is>
          <x:t xml:space="preserve">Casamento</x:t>
        </x:is>
      </x:c>
      <x:c r="D316" s="33" t="n"/>
      <x:c r="E316" s="34" t="inlineStr">
        <x:is>
          <x:t xml:space="preserve">Pe. Weber (volumes) · vol. 14</x:t>
        </x:is>
      </x:c>
      <x:c r="F316" s="34" t="inlineStr">
        <x:is>
          <x:t xml:space="preserve">Canto dos volumes</x:t>
        </x:is>
      </x:c>
      <x:c r="G316" s="35" t="inlineStr">
        <x:is>
          <x:t xml:space="preserve">abrir partitura</x:t>
        </x:is>
      </x:c>
    </x:row>
    <x:row r="317" s="29" customFormat="1" ht="23.850000381469727" customHeight="1">
      <x:c r="A317" s="42" t="inlineStr">
        <x:is>
          <x:t xml:space="preserve">1Cor 13,1-13</x:t>
        </x:is>
      </x:c>
      <x:c r="B317" s="37" t="inlineStr">
        <x:is>
          <x:t xml:space="preserve">Não existe amor sem entrega</x:t>
        </x:is>
      </x:c>
      <x:c r="C317" s="37" t="n"/>
      <x:c r="D317" s="36" t="n"/>
      <x:c r="E317" s="37" t="inlineStr">
        <x:is>
          <x:t xml:space="preserve">Pe. Weber (volumes) · vol. 17</x:t>
        </x:is>
      </x:c>
      <x:c r="F317" s="37" t="inlineStr">
        <x:is>
          <x:t xml:space="preserve">Canto dos volumes</x:t>
        </x:is>
      </x:c>
      <x:c r="G317" s="38" t="inlineStr">
        <x:is>
          <x:t xml:space="preserve">abrir partitura</x:t>
        </x:is>
      </x:c>
    </x:row>
    <x:row r="318" s="29" customFormat="1" ht="23.850000381469727" customHeight="1">
      <x:c r="A318" s="41" t="inlineStr">
        <x:is>
          <x:t xml:space="preserve">1Cor 13,1-8</x:t>
        </x:is>
      </x:c>
      <x:c r="B318" s="34" t="inlineStr">
        <x:is>
          <x:t xml:space="preserve">Se eu falasse</x:t>
        </x:is>
      </x:c>
      <x:c r="C318" s="34" t="n"/>
      <x:c r="D318" s="33" t="n"/>
      <x:c r="E318" s="34" t="inlineStr">
        <x:is>
          <x:t xml:space="preserve">Pe. Weber (volumes) · vol. 26</x:t>
        </x:is>
      </x:c>
      <x:c r="F318" s="34" t="inlineStr">
        <x:is>
          <x:t xml:space="preserve">Canto dos volumes</x:t>
        </x:is>
      </x:c>
      <x:c r="G318" s="35" t="inlineStr">
        <x:is>
          <x:t xml:space="preserve">abrir partitura</x:t>
        </x:is>
      </x:c>
    </x:row>
    <x:row r="319" s="29" customFormat="1" ht="23.850000381469727" customHeight="1">
      <x:c r="A319" s="41" t="inlineStr">
        <x:is>
          <x:t xml:space="preserve">1Cor 13,4-6</x:t>
        </x:is>
      </x:c>
      <x:c r="B319" s="34" t="inlineStr">
        <x:is>
          <x:t xml:space="preserve">O Pastor da caridade</x:t>
        </x:is>
      </x:c>
      <x:c r="C319" s="34" t="inlineStr">
        <x:is>
          <x:t xml:space="preserve">In memoriam Dom Luciano Mendes de Almeida, SJ</x:t>
        </x:is>
      </x:c>
      <x:c r="D319" s="33" t="n"/>
      <x:c r="E319" s="34" t="inlineStr">
        <x:is>
          <x:t xml:space="preserve">Pe. Weber (volumes) · vol. 13</x:t>
        </x:is>
      </x:c>
      <x:c r="F319" s="34" t="inlineStr">
        <x:is>
          <x:t xml:space="preserve">Canto dos volumes</x:t>
        </x:is>
      </x:c>
      <x:c r="G319" s="35" t="inlineStr">
        <x:is>
          <x:t xml:space="preserve">abrir partitura</x:t>
        </x:is>
      </x:c>
    </x:row>
    <x:row r="320" s="29" customFormat="1" ht="23.850000381469727" customHeight="1">
      <x:c r="A320" s="42" t="inlineStr">
        <x:is>
          <x:t xml:space="preserve">1Cor 13,13</x:t>
        </x:is>
      </x:c>
      <x:c r="B320" s="37" t="inlineStr">
        <x:is>
          <x:t xml:space="preserve">Por enquanto permanecem estas três</x:t>
        </x:is>
      </x:c>
      <x:c r="C320" s="37" t="n"/>
      <x:c r="D320" s="36" t="inlineStr">
        <x:is>
          <x:t xml:space="preserve">Sl 18B</x:t>
        </x:is>
      </x:c>
      <x:c r="E320" s="37" t="inlineStr">
        <x:is>
          <x:t xml:space="preserve">Pe. Weber (volumes) · vol. 27</x:t>
        </x:is>
      </x:c>
      <x:c r="F320" s="37" t="inlineStr">
        <x:is>
          <x:t xml:space="preserve">Canto dos volumes</x:t>
        </x:is>
      </x:c>
      <x:c r="G320" s="38" t="inlineStr">
        <x:is>
          <x:t xml:space="preserve">abrir partitura</x:t>
        </x:is>
      </x:c>
    </x:row>
    <x:row r="321" s="29" customFormat="1" ht="23.850000381469727" customHeight="1">
      <x:c r="A321" s="41" t="inlineStr">
        <x:is>
          <x:t xml:space="preserve">1Cor 14,15</x:t>
        </x:is>
      </x:c>
      <x:c r="B321" s="34" t="inlineStr">
        <x:is>
          <x:t xml:space="preserve">Vou orar com meu espírito</x:t>
        </x:is>
      </x:c>
      <x:c r="C321" s="34" t="n"/>
      <x:c r="D321" s="33" t="n"/>
      <x:c r="E321" s="34" t="inlineStr">
        <x:is>
          <x:t xml:space="preserve">Pe. Weber (volumes) · vol. 18</x:t>
        </x:is>
      </x:c>
      <x:c r="F321" s="34" t="inlineStr">
        <x:is>
          <x:t xml:space="preserve">Canto dos volumes</x:t>
        </x:is>
      </x:c>
      <x:c r="G321" s="35" t="inlineStr">
        <x:is>
          <x:t xml:space="preserve">abrir partitura</x:t>
        </x:is>
      </x:c>
    </x:row>
    <x:row r="322" s="29" customFormat="1" ht="23.850000381469727" customHeight="1">
      <x:c r="A322" s="42" t="inlineStr">
        <x:is>
          <x:t xml:space="preserve">1Cor 14,20</x:t>
        </x:is>
      </x:c>
      <x:c r="B322" s="37" t="inlineStr">
        <x:is>
          <x:t xml:space="preserve">Irmãos, não sejamos crianças</x:t>
        </x:is>
      </x:c>
      <x:c r="C322" s="37" t="n"/>
      <x:c r="D322" s="36" t="n"/>
      <x:c r="E322" s="37" t="inlineStr">
        <x:is>
          <x:t xml:space="preserve">Pe. Weber (volumes) · vol. 22</x:t>
        </x:is>
      </x:c>
      <x:c r="F322" s="37" t="inlineStr">
        <x:is>
          <x:t xml:space="preserve">Canto dos volumes</x:t>
        </x:is>
      </x:c>
      <x:c r="G322" s="38" t="inlineStr">
        <x:is>
          <x:t xml:space="preserve">abrir partitura</x:t>
        </x:is>
      </x:c>
    </x:row>
    <x:row r="323" s="29" customFormat="1" ht="23.850000381469727" customHeight="1">
      <x:c r="A323" s="41" t="inlineStr">
        <x:is>
          <x:t xml:space="preserve">1Cor 15,3-11</x:t>
        </x:is>
      </x:c>
      <x:c r="B323" s="34" t="inlineStr">
        <x:is>
          <x:t xml:space="preserve">A fé dos cristãos</x:t>
        </x:is>
      </x:c>
      <x:c r="C323" s="34" t="n"/>
      <x:c r="D323" s="33" t="n"/>
      <x:c r="E323" s="34" t="inlineStr">
        <x:is>
          <x:t xml:space="preserve">Pe. Weber (volumes) · vol. 18</x:t>
        </x:is>
      </x:c>
      <x:c r="F323" s="34" t="inlineStr">
        <x:is>
          <x:t xml:space="preserve">Canto dos volumes</x:t>
        </x:is>
      </x:c>
      <x:c r="G323" s="35" t="inlineStr">
        <x:is>
          <x:t xml:space="preserve">abrir partitura</x:t>
        </x:is>
      </x:c>
    </x:row>
    <x:row r="324" s="29" customFormat="1" ht="23.850000381469727" customHeight="1">
      <x:c r="A324" s="42" t="inlineStr">
        <x:is>
          <x:t xml:space="preserve">1Cor 15,10</x:t>
        </x:is>
      </x:c>
      <x:c r="B324" s="37" t="inlineStr">
        <x:is>
          <x:t xml:space="preserve">Pela graça de Deus sou o que sou</x:t>
        </x:is>
      </x:c>
      <x:c r="C324" s="37" t="n"/>
      <x:c r="D324" s="36" t="n"/>
      <x:c r="E324" s="37" t="inlineStr">
        <x:is>
          <x:t xml:space="preserve">Pe. Weber (volumes) · vol. 18</x:t>
        </x:is>
      </x:c>
      <x:c r="F324" s="37" t="inlineStr">
        <x:is>
          <x:t xml:space="preserve">Canto dos volumes</x:t>
        </x:is>
      </x:c>
      <x:c r="G324" s="38" t="inlineStr">
        <x:is>
          <x:t xml:space="preserve">abrir partitura</x:t>
        </x:is>
      </x:c>
    </x:row>
    <x:row r="325" s="29" customFormat="1" ht="23.850000381469727" customHeight="1">
      <x:c r="A325" s="41" t="inlineStr">
        <x:is>
          <x:t xml:space="preserve">1Cor 15,10</x:t>
        </x:is>
      </x:c>
      <x:c r="B325" s="34" t="inlineStr">
        <x:is>
          <x:t xml:space="preserve">Pela graça de Deus sou o que sou</x:t>
        </x:is>
      </x:c>
      <x:c r="C325" s="34" t="n"/>
      <x:c r="D325" s="33" t="n"/>
      <x:c r="E325" s="34" t="inlineStr">
        <x:is>
          <x:t xml:space="preserve">Pe. Weber (volumes) · vol. 20</x:t>
        </x:is>
      </x:c>
      <x:c r="F325" s="34" t="inlineStr">
        <x:is>
          <x:t xml:space="preserve">Canto dos volumes</x:t>
        </x:is>
      </x:c>
      <x:c r="G325" s="35" t="inlineStr">
        <x:is>
          <x:t xml:space="preserve">abrir partitura</x:t>
        </x:is>
      </x:c>
    </x:row>
    <x:row r="326" s="29" customFormat="1" ht="23.850000381469727" customHeight="1">
      <x:c r="A326" s="42" t="inlineStr">
        <x:is>
          <x:t xml:space="preserve">1Cor 15,19-20</x:t>
        </x:is>
      </x:c>
      <x:c r="B326" s="37" t="inlineStr">
        <x:is>
          <x:t xml:space="preserve">Se a esperança em Cristo é só para esta vida</x:t>
        </x:is>
      </x:c>
      <x:c r="C326" s="37" t="n"/>
      <x:c r="D326" s="36" t="n"/>
      <x:c r="E326" s="37" t="inlineStr">
        <x:is>
          <x:t xml:space="preserve">Pe. Weber (volumes) · vol. 21</x:t>
        </x:is>
      </x:c>
      <x:c r="F326" s="37" t="inlineStr">
        <x:is>
          <x:t xml:space="preserve">Canto dos volumes</x:t>
        </x:is>
      </x:c>
      <x:c r="G326" s="38" t="inlineStr">
        <x:is>
          <x:t xml:space="preserve">abrir partitura</x:t>
        </x:is>
      </x:c>
    </x:row>
    <x:row r="327" s="29" customFormat="1" ht="23.850000381469727" customHeight="1">
      <x:c r="A327" s="41" t="inlineStr">
        <x:is>
          <x:t xml:space="preserve">1Cor 15,20.54-57</x:t>
        </x:is>
      </x:c>
      <x:c r="B327" s="34" t="inlineStr">
        <x:is>
          <x:t xml:space="preserve">Senhor, vencestes a morte</x:t>
        </x:is>
      </x:c>
      <x:c r="C327" s="34" t="inlineStr">
        <x:is>
          <x:t xml:space="preserve">Páscoa | Tempo Pascal</x:t>
        </x:is>
      </x:c>
      <x:c r="D327" s="33" t="n"/>
      <x:c r="E327" s="34" t="inlineStr">
        <x:is>
          <x:t xml:space="preserve">Pe. Weber (volumes) · vol. 17</x:t>
        </x:is>
      </x:c>
      <x:c r="F327" s="34" t="inlineStr">
        <x:is>
          <x:t xml:space="preserve">Canto dos volumes</x:t>
        </x:is>
      </x:c>
      <x:c r="G327" s="35" t="inlineStr">
        <x:is>
          <x:t xml:space="preserve">abrir partitura</x:t>
        </x:is>
      </x:c>
    </x:row>
    <x:row r="328" s="29" customFormat="1" ht="23.850000381469727" customHeight="1">
      <x:c r="A328" s="42" t="inlineStr">
        <x:is>
          <x:t xml:space="preserve">1Cor 15,22.45.47</x:t>
        </x:is>
      </x:c>
      <x:c r="B328" s="37" t="inlineStr">
        <x:is>
          <x:t xml:space="preserve">Em Adão todos morremos</x:t>
        </x:is>
      </x:c>
      <x:c r="C328" s="37" t="n"/>
      <x:c r="D328" s="36" t="n"/>
      <x:c r="E328" s="37" t="inlineStr">
        <x:is>
          <x:t xml:space="preserve">Pe. Weber (volumes) · vol. 22</x:t>
        </x:is>
      </x:c>
      <x:c r="F328" s="37" t="inlineStr">
        <x:is>
          <x:t xml:space="preserve">Canto dos volumes</x:t>
        </x:is>
      </x:c>
      <x:c r="G328" s="38" t="inlineStr">
        <x:is>
          <x:t xml:space="preserve">abrir partitura</x:t>
        </x:is>
      </x:c>
    </x:row>
    <x:row r="329" s="29" customFormat="1" ht="23.850000381469727" customHeight="1">
      <x:c r="A329" s="41" t="inlineStr">
        <x:is>
          <x:t xml:space="preserve">1Cor 15,25-26</x:t>
        </x:is>
      </x:c>
      <x:c r="B329" s="34" t="inlineStr">
        <x:is>
          <x:t xml:space="preserve">É preciso que reine Jesus Cristo!</x:t>
        </x:is>
      </x:c>
      <x:c r="C329" s="34" t="inlineStr">
        <x:is>
          <x:t xml:space="preserve">Cristo Rei | Falecidos</x:t>
        </x:is>
      </x:c>
      <x:c r="D329" s="33" t="inlineStr">
        <x:is>
          <x:t xml:space="preserve">Sl 71</x:t>
        </x:is>
      </x:c>
      <x:c r="E329" s="34" t="inlineStr">
        <x:is>
          <x:t xml:space="preserve">Pe. Weber (volumes) · vol. 21</x:t>
        </x:is>
      </x:c>
      <x:c r="F329" s="34" t="inlineStr">
        <x:is>
          <x:t xml:space="preserve">Canto dos volumes</x:t>
        </x:is>
      </x:c>
      <x:c r="G329" s="35" t="inlineStr">
        <x:is>
          <x:t xml:space="preserve">abrir partitura</x:t>
        </x:is>
      </x:c>
    </x:row>
    <x:row r="330" s="29" customFormat="1" ht="23.850000381469727" customHeight="1">
      <x:c r="A330" s="42" t="inlineStr">
        <x:is>
          <x:t xml:space="preserve">1Cor 15,32</x:t>
        </x:is>
      </x:c>
      <x:c r="B330" s="37" t="inlineStr">
        <x:is>
          <x:t xml:space="preserve">Se não há ressurreição</x:t>
        </x:is>
      </x:c>
      <x:c r="C330" s="37" t="n"/>
      <x:c r="D330" s="36" t="n"/>
      <x:c r="E330" s="37" t="inlineStr">
        <x:is>
          <x:t xml:space="preserve">Pe. Weber (volumes) · vol. 18</x:t>
        </x:is>
      </x:c>
      <x:c r="F330" s="37" t="inlineStr">
        <x:is>
          <x:t xml:space="preserve">Canto dos volumes</x:t>
        </x:is>
      </x:c>
      <x:c r="G330" s="38" t="inlineStr">
        <x:is>
          <x:t xml:space="preserve">abrir partitura</x:t>
        </x:is>
      </x:c>
    </x:row>
    <x:row r="331" s="29" customFormat="1" ht="23.850000381469727" customHeight="1">
      <x:c r="A331" s="41" t="inlineStr">
        <x:is>
          <x:t xml:space="preserve">1Cor 15,32</x:t>
        </x:is>
      </x:c>
      <x:c r="B331" s="34" t="inlineStr">
        <x:is>
          <x:t xml:space="preserve">Se não há ressurreição, comamos e bebamos</x:t>
        </x:is>
      </x:c>
      <x:c r="C331" s="34" t="n"/>
      <x:c r="D331" s="33" t="inlineStr">
        <x:is>
          <x:t xml:space="preserve">Sl 13</x:t>
        </x:is>
      </x:c>
      <x:c r="E331" s="34" t="inlineStr">
        <x:is>
          <x:t xml:space="preserve">Pe. Weber (volumes) · vol. 27</x:t>
        </x:is>
      </x:c>
      <x:c r="F331" s="34" t="inlineStr">
        <x:is>
          <x:t xml:space="preserve">Canto dos volumes</x:t>
        </x:is>
      </x:c>
      <x:c r="G331" s="35" t="inlineStr">
        <x:is>
          <x:t xml:space="preserve">abrir partitura</x:t>
        </x:is>
      </x:c>
    </x:row>
    <x:row r="332" s="29" customFormat="1" ht="23.850000381469727" customHeight="1">
      <x:c r="A332" s="42" t="inlineStr">
        <x:is>
          <x:t xml:space="preserve">1Cor 15,40</x:t>
        </x:is>
      </x:c>
      <x:c r="B332" s="37" t="inlineStr">
        <x:is>
          <x:t xml:space="preserve">Há corpos celestes</x:t>
        </x:is>
      </x:c>
      <x:c r="C332" s="37" t="n"/>
      <x:c r="D332" s="36" t="n"/>
      <x:c r="E332" s="37" t="inlineStr">
        <x:is>
          <x:t xml:space="preserve">Pe. Weber (volumes) · vol. 22</x:t>
        </x:is>
      </x:c>
      <x:c r="F332" s="37" t="inlineStr">
        <x:is>
          <x:t xml:space="preserve">Canto dos volumes</x:t>
        </x:is>
      </x:c>
      <x:c r="G332" s="38" t="inlineStr">
        <x:is>
          <x:t xml:space="preserve">abrir partitura</x:t>
        </x:is>
      </x:c>
    </x:row>
    <x:row r="333" s="29" customFormat="1" ht="23.850000381469727" customHeight="1">
      <x:c r="A333" s="41" t="inlineStr">
        <x:is>
          <x:t xml:space="preserve">1Cor 15,55-57</x:t>
        </x:is>
      </x:c>
      <x:c r="B333" s="34" t="inlineStr">
        <x:is>
          <x:t xml:space="preserve">Ó morte, onde está tua vitória?!</x:t>
        </x:is>
      </x:c>
      <x:c r="C333" s="34" t="inlineStr">
        <x:is>
          <x:t xml:space="preserve">Esperança | Falecidos</x:t>
        </x:is>
      </x:c>
      <x:c r="D333" s="33" t="inlineStr">
        <x:is>
          <x:t xml:space="preserve">Sl 17</x:t>
        </x:is>
      </x:c>
      <x:c r="E333" s="34" t="inlineStr">
        <x:is>
          <x:t xml:space="preserve">Pe. Weber (volumes) · vol. 27</x:t>
        </x:is>
      </x:c>
      <x:c r="F333" s="34" t="inlineStr">
        <x:is>
          <x:t xml:space="preserve">Canto dos volumes</x:t>
        </x:is>
      </x:c>
      <x:c r="G333" s="35" t="inlineStr">
        <x:is>
          <x:t xml:space="preserve">abrir partitura</x:t>
        </x:is>
      </x:c>
    </x:row>
    <x:row r="334" s="29" customFormat="1" ht="23.850000381469727" customHeight="1">
      <x:c r="A334" s="42" t="inlineStr">
        <x:is>
          <x:t xml:space="preserve">1Cor 16,13-14</x:t>
        </x:is>
      </x:c>
      <x:c r="B334" s="37" t="inlineStr">
        <x:is>
          <x:t xml:space="preserve">Sede vigilantes e firmes na fé</x:t>
        </x:is>
      </x:c>
      <x:c r="C334" s="37" t="n"/>
      <x:c r="D334" s="36" t="n"/>
      <x:c r="E334" s="37" t="inlineStr">
        <x:is>
          <x:t xml:space="preserve">Pe. Weber (volumes) · vol. 21</x:t>
        </x:is>
      </x:c>
      <x:c r="F334" s="37" t="inlineStr">
        <x:is>
          <x:t xml:space="preserve">Canto dos volumes</x:t>
        </x:is>
      </x:c>
      <x:c r="G334" s="38" t="inlineStr">
        <x:is>
          <x:t xml:space="preserve">abrir partitura</x:t>
        </x:is>
      </x:c>
    </x:row>
    <x:row r="335" s="29" customFormat="1" ht="23.850000381469727" customHeight="1">
      <x:c r="A335" s="41" t="inlineStr">
        <x:is>
          <x:t xml:space="preserve">1Cor 16,22</x:t>
        </x:is>
      </x:c>
      <x:c r="B335" s="34" t="inlineStr">
        <x:is>
          <x:t xml:space="preserve">Maranatá</x:t>
        </x:is>
      </x:c>
      <x:c r="C335" s="34" t="n"/>
      <x:c r="D335" s="33" t="n"/>
      <x:c r="E335" s="34" t="inlineStr">
        <x:is>
          <x:t xml:space="preserve">Pe. Weber (volumes) · vol. 18</x:t>
        </x:is>
      </x:c>
      <x:c r="F335" s="34" t="inlineStr">
        <x:is>
          <x:t xml:space="preserve">Canto dos volumes</x:t>
        </x:is>
      </x:c>
      <x:c r="G335" s="35" t="inlineStr">
        <x:is>
          <x:t xml:space="preserve">abrir partitura</x:t>
        </x:is>
      </x:c>
    </x:row>
    <x:row r="336" s="29" customFormat="1" ht="23.850000381469727" customHeight="1">
      <x:c r="A336" s="42" t="inlineStr">
        <x:is>
          <x:t xml:space="preserve">2Cor 1,3-4</x:t>
        </x:is>
      </x:c>
      <x:c r="B336" s="37" t="inlineStr">
        <x:is>
          <x:t xml:space="preserve">Bendito seja Deus e Pai</x:t>
        </x:is>
      </x:c>
      <x:c r="C336" s="37" t="n"/>
      <x:c r="D336" s="36" t="n"/>
      <x:c r="E336" s="37" t="inlineStr">
        <x:is>
          <x:t xml:space="preserve">Pe. Weber (volumes) · vol. 21</x:t>
        </x:is>
      </x:c>
      <x:c r="F336" s="37" t="inlineStr">
        <x:is>
          <x:t xml:space="preserve">Canto dos volumes</x:t>
        </x:is>
      </x:c>
      <x:c r="G336" s="38" t="inlineStr">
        <x:is>
          <x:t xml:space="preserve">abrir partitura</x:t>
        </x:is>
      </x:c>
    </x:row>
    <x:row r="337" s="29" customFormat="1" ht="23.850000381469727" customHeight="1">
      <x:c r="A337" s="41" t="inlineStr">
        <x:is>
          <x:t xml:space="preserve">2Cor 2,15-16</x:t>
        </x:is>
      </x:c>
      <x:c r="B337" s="34" t="inlineStr">
        <x:is>
          <x:t xml:space="preserve">Nós somos para Deus</x:t>
        </x:is>
      </x:c>
      <x:c r="C337" s="34" t="n"/>
      <x:c r="D337" s="33" t="n"/>
      <x:c r="E337" s="34" t="inlineStr">
        <x:is>
          <x:t xml:space="preserve">Pe. Weber (volumes) · vol. 22</x:t>
        </x:is>
      </x:c>
      <x:c r="F337" s="34" t="inlineStr">
        <x:is>
          <x:t xml:space="preserve">Canto dos volumes</x:t>
        </x:is>
      </x:c>
      <x:c r="G337" s="35" t="inlineStr">
        <x:is>
          <x:t xml:space="preserve">abrir partitura</x:t>
        </x:is>
      </x:c>
    </x:row>
    <x:row r="338" s="29" customFormat="1" ht="23.850000381469727" customHeight="1">
      <x:c r="A338" s="42" t="inlineStr">
        <x:is>
          <x:t xml:space="preserve">2Cor 2,17</x:t>
        </x:is>
      </x:c>
      <x:c r="B338" s="37" t="inlineStr">
        <x:is>
          <x:t xml:space="preserve">Não sejamos como outros</x:t>
        </x:is>
      </x:c>
      <x:c r="C338" s="37" t="n"/>
      <x:c r="D338" s="36" t="n"/>
      <x:c r="E338" s="37" t="inlineStr">
        <x:is>
          <x:t xml:space="preserve">Pe. Weber (volumes) · vol. 22</x:t>
        </x:is>
      </x:c>
      <x:c r="F338" s="37" t="inlineStr">
        <x:is>
          <x:t xml:space="preserve">Canto dos volumes</x:t>
        </x:is>
      </x:c>
      <x:c r="G338" s="38" t="inlineStr">
        <x:is>
          <x:t xml:space="preserve">abrir partitura</x:t>
        </x:is>
      </x:c>
    </x:row>
    <x:row r="339" s="29" customFormat="1" ht="23.850000381469727" customHeight="1">
      <x:c r="A339" s="41" t="inlineStr">
        <x:is>
          <x:t xml:space="preserve">2Cor 3,17</x:t>
        </x:is>
      </x:c>
      <x:c r="B339" s="34" t="inlineStr">
        <x:is>
          <x:t xml:space="preserve">O Senhor é Espírito</x:t>
        </x:is>
      </x:c>
      <x:c r="C339" s="34" t="n"/>
      <x:c r="D339" s="33" t="n"/>
      <x:c r="E339" s="34" t="inlineStr">
        <x:is>
          <x:t xml:space="preserve">Pe. Weber (volumes) · vol. 21</x:t>
        </x:is>
      </x:c>
      <x:c r="F339" s="34" t="inlineStr">
        <x:is>
          <x:t xml:space="preserve">Canto dos volumes</x:t>
        </x:is>
      </x:c>
      <x:c r="G339" s="35" t="inlineStr">
        <x:is>
          <x:t xml:space="preserve">abrir partitura</x:t>
        </x:is>
      </x:c>
    </x:row>
    <x:row r="340" s="29" customFormat="1" ht="23.850000381469727" customHeight="1">
      <x:c r="A340" s="42" t="inlineStr">
        <x:is>
          <x:t xml:space="preserve">2Cor 4,7</x:t>
        </x:is>
      </x:c>
      <x:c r="B340" s="37" t="inlineStr">
        <x:is>
          <x:t xml:space="preserve">Nós trazemos em vaso de barro</x:t>
        </x:is>
      </x:c>
      <x:c r="C340" s="37" t="n"/>
      <x:c r="D340" s="36" t="n"/>
      <x:c r="E340" s="37" t="inlineStr">
        <x:is>
          <x:t xml:space="preserve">Pe. Weber (volumes) · vol. 18</x:t>
        </x:is>
      </x:c>
      <x:c r="F340" s="37" t="inlineStr">
        <x:is>
          <x:t xml:space="preserve">Canto dos volumes</x:t>
        </x:is>
      </x:c>
      <x:c r="G340" s="38" t="inlineStr">
        <x:is>
          <x:t xml:space="preserve">abrir partitura</x:t>
        </x:is>
      </x:c>
    </x:row>
    <x:row r="341" s="29" customFormat="1" ht="23.850000381469727" customHeight="1">
      <x:c r="A341" s="41" t="inlineStr">
        <x:is>
          <x:t xml:space="preserve">2Cor 4,8-9</x:t>
        </x:is>
      </x:c>
      <x:c r="B341" s="34" t="inlineStr">
        <x:is>
          <x:t xml:space="preserve">Nós somos afligidos</x:t>
        </x:is>
      </x:c>
      <x:c r="C341" s="34" t="n"/>
      <x:c r="D341" s="33" t="n"/>
      <x:c r="E341" s="34" t="inlineStr">
        <x:is>
          <x:t xml:space="preserve">Pe. Weber (volumes) · vol. 18</x:t>
        </x:is>
      </x:c>
      <x:c r="F341" s="34" t="inlineStr">
        <x:is>
          <x:t xml:space="preserve">Canto dos volumes</x:t>
        </x:is>
      </x:c>
      <x:c r="G341" s="35" t="inlineStr">
        <x:is>
          <x:t xml:space="preserve">abrir partitura</x:t>
        </x:is>
      </x:c>
    </x:row>
    <x:row r="342" s="29" customFormat="1" ht="23.850000381469727" customHeight="1">
      <x:c r="A342" s="42" t="inlineStr">
        <x:is>
          <x:t xml:space="preserve">2Cor 4,10-16</x:t>
        </x:is>
      </x:c>
      <x:c r="B342" s="37" t="inlineStr">
        <x:is>
          <x:t xml:space="preserve">Nós levamos no corpo</x:t>
        </x:is>
      </x:c>
      <x:c r="C342" s="37" t="n"/>
      <x:c r="D342" s="36" t="inlineStr">
        <x:is>
          <x:t xml:space="preserve">Sl 89</x:t>
        </x:is>
      </x:c>
      <x:c r="E342" s="37" t="inlineStr">
        <x:is>
          <x:t xml:space="preserve">Pe. Weber (volumes) · vol. 13</x:t>
        </x:is>
      </x:c>
      <x:c r="F342" s="37" t="inlineStr">
        <x:is>
          <x:t xml:space="preserve">Canto dos volumes</x:t>
        </x:is>
      </x:c>
      <x:c r="G342" s="38" t="inlineStr">
        <x:is>
          <x:t xml:space="preserve">abrir partitura</x:t>
        </x:is>
      </x:c>
    </x:row>
    <x:row r="343" s="29" customFormat="1" ht="23.850000381469727" customHeight="1">
      <x:c r="A343" s="41" t="inlineStr">
        <x:is>
          <x:t xml:space="preserve">2Cor 4,10</x:t>
        </x:is>
      </x:c>
      <x:c r="B343" s="34" t="inlineStr">
        <x:is>
          <x:t xml:space="preserve">Nós levamos no corpo</x:t>
        </x:is>
      </x:c>
      <x:c r="C343" s="34" t="n"/>
      <x:c r="D343" s="33" t="n"/>
      <x:c r="E343" s="34" t="inlineStr">
        <x:is>
          <x:t xml:space="preserve">Pe. Weber (volumes) · vol. 18</x:t>
        </x:is>
      </x:c>
      <x:c r="F343" s="34" t="inlineStr">
        <x:is>
          <x:t xml:space="preserve">Canto dos volumes</x:t>
        </x:is>
      </x:c>
      <x:c r="G343" s="35" t="inlineStr">
        <x:is>
          <x:t xml:space="preserve">abrir partitura</x:t>
        </x:is>
      </x:c>
    </x:row>
    <x:row r="344" s="29" customFormat="1" ht="23.850000381469727" customHeight="1">
      <x:c r="A344" s="42" t="inlineStr">
        <x:is>
          <x:t xml:space="preserve">2Cor 4,14</x:t>
        </x:is>
      </x:c>
      <x:c r="B344" s="37" t="inlineStr">
        <x:is>
          <x:t xml:space="preserve">Sabemos que Aquele que ressuscitou Jesus</x:t>
        </x:is>
      </x:c>
      <x:c r="C344" s="37" t="inlineStr">
        <x:is>
          <x:t xml:space="preserve">Pascal | Falecidos</x:t>
        </x:is>
      </x:c>
      <x:c r="D344" s="36" t="inlineStr">
        <x:is>
          <x:t xml:space="preserve">Sl 3</x:t>
        </x:is>
      </x:c>
      <x:c r="E344" s="37" t="inlineStr">
        <x:is>
          <x:t xml:space="preserve">Pe. Weber (volumes) · vol. 21</x:t>
        </x:is>
      </x:c>
      <x:c r="F344" s="37" t="inlineStr">
        <x:is>
          <x:t xml:space="preserve">Canto dos volumes</x:t>
        </x:is>
      </x:c>
      <x:c r="G344" s="38" t="inlineStr">
        <x:is>
          <x:t xml:space="preserve">abrir partitura</x:t>
        </x:is>
      </x:c>
    </x:row>
    <x:row r="345" s="29" customFormat="1" ht="23.850000381469727" customHeight="1">
      <x:c r="A345" s="41" t="inlineStr">
        <x:is>
          <x:t xml:space="preserve">2Cor 4,18</x:t>
        </x:is>
      </x:c>
      <x:c r="B345" s="34" t="inlineStr">
        <x:is>
          <x:t xml:space="preserve">Não busquemos as coisas que se veem</x:t>
        </x:is>
      </x:c>
      <x:c r="C345" s="34" t="n"/>
      <x:c r="D345" s="33" t="inlineStr">
        <x:is>
          <x:t xml:space="preserve">Sl 89</x:t>
        </x:is>
      </x:c>
      <x:c r="E345" s="34" t="inlineStr">
        <x:is>
          <x:t xml:space="preserve">Pe. Weber (volumes) · vol. 21</x:t>
        </x:is>
      </x:c>
      <x:c r="F345" s="34" t="inlineStr">
        <x:is>
          <x:t xml:space="preserve">Canto dos volumes</x:t>
        </x:is>
      </x:c>
      <x:c r="G345" s="35" t="inlineStr">
        <x:is>
          <x:t xml:space="preserve">abrir partitura</x:t>
        </x:is>
      </x:c>
    </x:row>
    <x:row r="346" s="29" customFormat="1" ht="23.850000381469727" customHeight="1">
      <x:c r="A346" s="42" t="inlineStr">
        <x:is>
          <x:t xml:space="preserve">2Cor 5,6</x:t>
        </x:is>
      </x:c>
      <x:c r="B346" s="37" t="inlineStr">
        <x:is>
          <x:t xml:space="preserve">Enquanto nós moramos</x:t>
        </x:is>
      </x:c>
      <x:c r="C346" s="37" t="n"/>
      <x:c r="D346" s="36" t="n"/>
      <x:c r="E346" s="37" t="inlineStr">
        <x:is>
          <x:t xml:space="preserve">Pe. Weber (volumes) · vol. 18</x:t>
        </x:is>
      </x:c>
      <x:c r="F346" s="37" t="inlineStr">
        <x:is>
          <x:t xml:space="preserve">Canto dos volumes</x:t>
        </x:is>
      </x:c>
      <x:c r="G346" s="38" t="inlineStr">
        <x:is>
          <x:t xml:space="preserve">abrir partitura</x:t>
        </x:is>
      </x:c>
    </x:row>
    <x:row r="347" s="29" customFormat="1" ht="23.850000381469727" customHeight="1">
      <x:c r="A347" s="41" t="inlineStr">
        <x:is>
          <x:t xml:space="preserve">2Cor 5,10</x:t>
        </x:is>
      </x:c>
      <x:c r="B347" s="34" t="inlineStr">
        <x:is>
          <x:t xml:space="preserve">Todos nós estaremos diante do tribunal de Cristo</x:t>
        </x:is>
      </x:c>
      <x:c r="C347" s="34" t="n"/>
      <x:c r="D347" s="33" t="n"/>
      <x:c r="E347" s="34" t="inlineStr">
        <x:is>
          <x:t xml:space="preserve">Pe. Weber (volumes) · vol. 21</x:t>
        </x:is>
      </x:c>
      <x:c r="F347" s="34" t="inlineStr">
        <x:is>
          <x:t xml:space="preserve">Canto dos volumes</x:t>
        </x:is>
      </x:c>
      <x:c r="G347" s="35" t="inlineStr">
        <x:is>
          <x:t xml:space="preserve">abrir partitura</x:t>
        </x:is>
      </x:c>
    </x:row>
    <x:row r="348" s="29" customFormat="1" ht="23.850000381469727" customHeight="1">
      <x:c r="A348" s="42" t="inlineStr">
        <x:is>
          <x:t xml:space="preserve">2Cor 5,14</x:t>
        </x:is>
      </x:c>
      <x:c r="B348" s="37" t="inlineStr">
        <x:is>
          <x:t xml:space="preserve">O amor de Cristo nos impele</x:t>
        </x:is>
      </x:c>
      <x:c r="C348" s="37" t="n"/>
      <x:c r="D348" s="36" t="n"/>
      <x:c r="E348" s="37" t="inlineStr">
        <x:is>
          <x:t xml:space="preserve">Pe. Weber (volumes) · vol. 18</x:t>
        </x:is>
      </x:c>
      <x:c r="F348" s="37" t="inlineStr">
        <x:is>
          <x:t xml:space="preserve">Canto dos volumes</x:t>
        </x:is>
      </x:c>
      <x:c r="G348" s="38" t="inlineStr">
        <x:is>
          <x:t xml:space="preserve">abrir partitura</x:t>
        </x:is>
      </x:c>
    </x:row>
    <x:row r="349" s="29" customFormat="1" ht="23.850000381469727" customHeight="1">
      <x:c r="A349" s="41" t="inlineStr">
        <x:is>
          <x:t xml:space="preserve">2Cor 5,14-15</x:t>
        </x:is>
      </x:c>
      <x:c r="B349" s="34" t="inlineStr">
        <x:is>
          <x:t xml:space="preserve">O amor de Cristo nos obriga</x:t>
        </x:is>
      </x:c>
      <x:c r="C349" s="34" t="n"/>
      <x:c r="D349" s="33" t="n"/>
      <x:c r="E349" s="34" t="inlineStr">
        <x:is>
          <x:t xml:space="preserve">Pe. Weber (volumes) · vol. 21</x:t>
        </x:is>
      </x:c>
      <x:c r="F349" s="34" t="inlineStr">
        <x:is>
          <x:t xml:space="preserve">Canto dos volumes</x:t>
        </x:is>
      </x:c>
      <x:c r="G349" s="35" t="inlineStr">
        <x:is>
          <x:t xml:space="preserve">abrir partitura</x:t>
        </x:is>
      </x:c>
    </x:row>
    <x:row r="350" s="29" customFormat="1" ht="23.850000381469727" customHeight="1">
      <x:c r="A350" s="42" t="inlineStr">
        <x:is>
          <x:t xml:space="preserve">2Cor 5,16</x:t>
        </x:is>
      </x:c>
      <x:c r="B350" s="37" t="inlineStr">
        <x:is>
          <x:t xml:space="preserve">Jesus morreu por nós</x:t>
        </x:is>
      </x:c>
      <x:c r="C350" s="37" t="n"/>
      <x:c r="D350" s="36" t="n"/>
      <x:c r="E350" s="37" t="inlineStr">
        <x:is>
          <x:t xml:space="preserve">Pe. Weber (volumes) · vol. 18</x:t>
        </x:is>
      </x:c>
      <x:c r="F350" s="37" t="inlineStr">
        <x:is>
          <x:t xml:space="preserve">Canto dos volumes</x:t>
        </x:is>
      </x:c>
      <x:c r="G350" s="38" t="inlineStr">
        <x:is>
          <x:t xml:space="preserve">abrir partitura</x:t>
        </x:is>
      </x:c>
    </x:row>
    <x:row r="351" s="29" customFormat="1" ht="23.850000381469727" customHeight="1">
      <x:c r="A351" s="41" t="inlineStr">
        <x:is>
          <x:t xml:space="preserve">2Cor 5,17</x:t>
        </x:is>
      </x:c>
      <x:c r="B351" s="34" t="inlineStr">
        <x:is>
          <x:t xml:space="preserve">Se alguém está em Cristo, é uma nova criatura</x:t>
        </x:is>
      </x:c>
      <x:c r="C351" s="34" t="n"/>
      <x:c r="D351" s="33" t="n"/>
      <x:c r="E351" s="34" t="inlineStr">
        <x:is>
          <x:t xml:space="preserve">Pe. Weber (volumes) · vol. 26</x:t>
        </x:is>
      </x:c>
      <x:c r="F351" s="34" t="inlineStr">
        <x:is>
          <x:t xml:space="preserve">Canto dos volumes</x:t>
        </x:is>
      </x:c>
      <x:c r="G351" s="35" t="inlineStr">
        <x:is>
          <x:t xml:space="preserve">abrir partitura</x:t>
        </x:is>
      </x:c>
    </x:row>
    <x:row r="352" s="29" customFormat="1" ht="23.850000381469727" customHeight="1">
      <x:c r="A352" s="41" t="inlineStr">
        <x:is>
          <x:t xml:space="preserve">2Cor 5,21</x:t>
        </x:is>
      </x:c>
      <x:c r="B352" s="34" t="inlineStr">
        <x:is>
          <x:t xml:space="preserve">Aquele que nunca pecou</x:t>
        </x:is>
      </x:c>
      <x:c r="C352" s="34" t="n"/>
      <x:c r="D352" s="33" t="n"/>
      <x:c r="E352" s="34" t="inlineStr">
        <x:is>
          <x:t xml:space="preserve">Pe. Weber (volumes) · vol. 18</x:t>
        </x:is>
      </x:c>
      <x:c r="F352" s="34" t="inlineStr">
        <x:is>
          <x:t xml:space="preserve">Canto dos volumes</x:t>
        </x:is>
      </x:c>
      <x:c r="G352" s="35" t="inlineStr">
        <x:is>
          <x:t xml:space="preserve">abrir partitura</x:t>
        </x:is>
      </x:c>
    </x:row>
    <x:row r="353" s="29" customFormat="1" ht="23.850000381469727" customHeight="1">
      <x:c r="A353" s="42" t="inlineStr">
        <x:is>
          <x:t xml:space="preserve">2Cor 6,2</x:t>
        </x:is>
      </x:c>
      <x:c r="B353" s="37" t="inlineStr">
        <x:is>
          <x:t xml:space="preserve">Eis o tempo de conversão (2Cor 6,2)</x:t>
        </x:is>
      </x:c>
      <x:c r="C353" s="37" t="inlineStr">
        <x:is>
          <x:t xml:space="preserve">Conversão | Penitência | Quaresma</x:t>
        </x:is>
      </x:c>
      <x:c r="D353" s="36" t="inlineStr">
        <x:is>
          <x:t xml:space="preserve">Sl 24</x:t>
        </x:is>
      </x:c>
      <x:c r="E353" s="37" t="inlineStr">
        <x:is>
          <x:t xml:space="preserve">Pe. Weber (volumes) · vol. 13</x:t>
        </x:is>
      </x:c>
      <x:c r="F353" s="37" t="inlineStr">
        <x:is>
          <x:t xml:space="preserve">Canto dos volumes</x:t>
        </x:is>
      </x:c>
      <x:c r="G353" s="38" t="inlineStr">
        <x:is>
          <x:t xml:space="preserve">abrir partitura</x:t>
        </x:is>
      </x:c>
    </x:row>
    <x:row r="354" s="29" customFormat="1" ht="23.850000381469727" customHeight="1">
      <x:c r="A354" s="41" t="inlineStr">
        <x:is>
          <x:t xml:space="preserve">2Cor 8,9</x:t>
        </x:is>
      </x:c>
      <x:c r="B354" s="34" t="inlineStr">
        <x:is>
          <x:t xml:space="preserve">Conheceis o amor generoso</x:t>
        </x:is>
      </x:c>
      <x:c r="C354" s="34" t="n"/>
      <x:c r="D354" s="33" t="n"/>
      <x:c r="E354" s="34" t="inlineStr">
        <x:is>
          <x:t xml:space="preserve">Pe. Weber (volumes) · vol. 18</x:t>
        </x:is>
      </x:c>
      <x:c r="F354" s="34" t="inlineStr">
        <x:is>
          <x:t xml:space="preserve">Canto dos volumes</x:t>
        </x:is>
      </x:c>
      <x:c r="G354" s="35" t="inlineStr">
        <x:is>
          <x:t xml:space="preserve">abrir partitura</x:t>
        </x:is>
      </x:c>
    </x:row>
    <x:row r="355" s="29" customFormat="1" ht="23.850000381469727" customHeight="1">
      <x:c r="A355" s="42" t="inlineStr">
        <x:is>
          <x:t xml:space="preserve">2Cor 8,9</x:t>
        </x:is>
      </x:c>
      <x:c r="B355" s="37" t="inlineStr">
        <x:is>
          <x:t xml:space="preserve">Conheceis como Jesus é generoso</x:t>
        </x:is>
      </x:c>
      <x:c r="C355" s="37" t="n"/>
      <x:c r="D355" s="36" t="n"/>
      <x:c r="E355" s="37" t="inlineStr">
        <x:is>
          <x:t xml:space="preserve">Pe. Weber (volumes) · vol. 22</x:t>
        </x:is>
      </x:c>
      <x:c r="F355" s="37" t="inlineStr">
        <x:is>
          <x:t xml:space="preserve">Canto dos volumes</x:t>
        </x:is>
      </x:c>
      <x:c r="G355" s="38" t="inlineStr">
        <x:is>
          <x:t xml:space="preserve">abrir partitura</x:t>
        </x:is>
      </x:c>
    </x:row>
    <x:row r="356" s="29" customFormat="1" ht="23.850000381469727" customHeight="1">
      <x:c r="A356" s="41" t="inlineStr">
        <x:is>
          <x:t xml:space="preserve">2Cor 9,6</x:t>
        </x:is>
      </x:c>
      <x:c r="B356" s="34" t="inlineStr">
        <x:is>
          <x:t xml:space="preserve">Quem pouco semeia</x:t>
        </x:is>
      </x:c>
      <x:c r="C356" s="34" t="n"/>
      <x:c r="D356" s="33" t="n"/>
      <x:c r="E356" s="34" t="inlineStr">
        <x:is>
          <x:t xml:space="preserve">Pe. Weber (volumes) · vol. 18</x:t>
        </x:is>
      </x:c>
      <x:c r="F356" s="34" t="inlineStr">
        <x:is>
          <x:t xml:space="preserve">Canto dos volumes</x:t>
        </x:is>
      </x:c>
      <x:c r="G356" s="35" t="inlineStr">
        <x:is>
          <x:t xml:space="preserve">abrir partitura</x:t>
        </x:is>
      </x:c>
    </x:row>
    <x:row r="357" s="29" customFormat="1" ht="23.850000381469727" customHeight="1">
      <x:c r="A357" s="42" t="inlineStr">
        <x:is>
          <x:t xml:space="preserve">2Cor 9,6</x:t>
        </x:is>
      </x:c>
      <x:c r="B357" s="37" t="inlineStr">
        <x:is>
          <x:t xml:space="preserve">Quem pouco semeia</x:t>
        </x:is>
      </x:c>
      <x:c r="C357" s="37" t="n"/>
      <x:c r="D357" s="36" t="n"/>
      <x:c r="E357" s="37" t="inlineStr">
        <x:is>
          <x:t xml:space="preserve">Pe. Weber (volumes) · vol. 22</x:t>
        </x:is>
      </x:c>
      <x:c r="F357" s="37" t="inlineStr">
        <x:is>
          <x:t xml:space="preserve">Canto dos volumes</x:t>
        </x:is>
      </x:c>
      <x:c r="G357" s="38" t="inlineStr">
        <x:is>
          <x:t xml:space="preserve">abrir partitura</x:t>
        </x:is>
      </x:c>
    </x:row>
    <x:row r="358" s="29" customFormat="1" ht="23.850000381469727" customHeight="1">
      <x:c r="A358" s="41" t="inlineStr">
        <x:is>
          <x:t xml:space="preserve">2Cor 9,7</x:t>
        </x:is>
      </x:c>
      <x:c r="B358" s="34" t="inlineStr">
        <x:is>
          <x:t xml:space="preserve">Deus ama a quem dá com alegria</x:t>
        </x:is>
      </x:c>
      <x:c r="C358" s="34" t="n"/>
      <x:c r="D358" s="33" t="n"/>
      <x:c r="E358" s="34" t="inlineStr">
        <x:is>
          <x:t xml:space="preserve">Pe. Weber (volumes) · vol. 18</x:t>
        </x:is>
      </x:c>
      <x:c r="F358" s="34" t="inlineStr">
        <x:is>
          <x:t xml:space="preserve">Canto dos volumes</x:t>
        </x:is>
      </x:c>
      <x:c r="G358" s="35" t="inlineStr">
        <x:is>
          <x:t xml:space="preserve">abrir partitura</x:t>
        </x:is>
      </x:c>
    </x:row>
    <x:row r="359" s="29" customFormat="1" ht="23.850000381469727" customHeight="1">
      <x:c r="A359" s="42" t="inlineStr">
        <x:is>
          <x:t xml:space="preserve">2Cor 12,7</x:t>
        </x:is>
      </x:c>
      <x:c r="B359" s="37" t="inlineStr">
        <x:is>
          <x:t xml:space="preserve">Para que eu não me encha de orgulho</x:t>
        </x:is>
      </x:c>
      <x:c r="C359" s="37" t="n"/>
      <x:c r="D359" s="36" t="n"/>
      <x:c r="E359" s="37" t="inlineStr">
        <x:is>
          <x:t xml:space="preserve">Pe. Weber (volumes) · vol. 18</x:t>
        </x:is>
      </x:c>
      <x:c r="F359" s="37" t="inlineStr">
        <x:is>
          <x:t xml:space="preserve">Canto dos volumes</x:t>
        </x:is>
      </x:c>
      <x:c r="G359" s="38" t="inlineStr">
        <x:is>
          <x:t xml:space="preserve">abrir partitura</x:t>
        </x:is>
      </x:c>
    </x:row>
    <x:row r="360" s="29" customFormat="1" ht="23.850000381469727" customHeight="1">
      <x:c r="A360" s="41" t="inlineStr">
        <x:is>
          <x:t xml:space="preserve">2Cor 12,7-9</x:t>
        </x:is>
      </x:c>
      <x:c r="B360" s="34" t="inlineStr">
        <x:is>
          <x:t xml:space="preserve">Para que eu não me enchesse de orgulho</x:t>
        </x:is>
      </x:c>
      <x:c r="C360" s="34" t="n"/>
      <x:c r="D360" s="33" t="n"/>
      <x:c r="E360" s="34" t="inlineStr">
        <x:is>
          <x:t xml:space="preserve">Pe. Weber (volumes) · vol. 22</x:t>
        </x:is>
      </x:c>
      <x:c r="F360" s="34" t="inlineStr">
        <x:is>
          <x:t xml:space="preserve">Canto dos volumes</x:t>
        </x:is>
      </x:c>
      <x:c r="G360" s="35" t="inlineStr">
        <x:is>
          <x:t xml:space="preserve">abrir partitura</x:t>
        </x:is>
      </x:c>
    </x:row>
    <x:row r="361" s="29" customFormat="1" ht="23.850000381469727" customHeight="1">
      <x:c r="A361" s="42" t="inlineStr">
        <x:is>
          <x:t xml:space="preserve">2Cor 13,4</x:t>
        </x:is>
      </x:c>
      <x:c r="B361" s="37" t="inlineStr">
        <x:is>
          <x:t xml:space="preserve">Por sua fraqueza, o Cristo</x:t>
        </x:is>
      </x:c>
      <x:c r="C361" s="37" t="n"/>
      <x:c r="D361" s="36" t="n"/>
      <x:c r="E361" s="37" t="inlineStr">
        <x:is>
          <x:t xml:space="preserve">Pe. Weber (volumes) · vol. 18</x:t>
        </x:is>
      </x:c>
      <x:c r="F361" s="37" t="inlineStr">
        <x:is>
          <x:t xml:space="preserve">Canto dos volumes</x:t>
        </x:is>
      </x:c>
      <x:c r="G361" s="38" t="inlineStr">
        <x:is>
          <x:t xml:space="preserve">abrir partitura</x:t>
        </x:is>
      </x:c>
    </x:row>
    <x:row r="362" s="29" customFormat="1" ht="23.850000381469727" customHeight="1">
      <x:c r="A362" s="41" t="inlineStr">
        <x:is>
          <x:t xml:space="preserve">2Cor 13,11</x:t>
        </x:is>
      </x:c>
      <x:c r="B362" s="34" t="inlineStr">
        <x:is>
          <x:t xml:space="preserve">Alegrai-vos, irmãos</x:t>
        </x:is>
      </x:c>
      <x:c r="C362" s="34" t="n"/>
      <x:c r="D362" s="33" t="n"/>
      <x:c r="E362" s="34" t="inlineStr">
        <x:is>
          <x:t xml:space="preserve">Pe. Weber (volumes) · vol. 18</x:t>
        </x:is>
      </x:c>
      <x:c r="F362" s="34" t="inlineStr">
        <x:is>
          <x:t xml:space="preserve">Canto dos volumes</x:t>
        </x:is>
      </x:c>
      <x:c r="G362" s="35" t="inlineStr">
        <x:is>
          <x:t xml:space="preserve">abrir partitura</x:t>
        </x:is>
      </x:c>
    </x:row>
    <x:row r="363" s="29" customFormat="1" ht="23.850000381469727" customHeight="1">
      <x:c r="A363" s="42" t="inlineStr">
        <x:is>
          <x:t xml:space="preserve">2Cor 13,11</x:t>
        </x:is>
      </x:c>
      <x:c r="B363" s="37" t="inlineStr">
        <x:is>
          <x:t xml:space="preserve">Alegrai-vos, irmãos, procurai o melhor</x:t>
        </x:is>
      </x:c>
      <x:c r="C363" s="37" t="n"/>
      <x:c r="D363" s="36" t="n"/>
      <x:c r="E363" s="37" t="inlineStr">
        <x:is>
          <x:t xml:space="preserve">Pe. Weber (volumes) · vol. 21</x:t>
        </x:is>
      </x:c>
      <x:c r="F363" s="37" t="inlineStr">
        <x:is>
          <x:t xml:space="preserve">Canto dos volumes</x:t>
        </x:is>
      </x:c>
      <x:c r="G363" s="38" t="inlineStr">
        <x:is>
          <x:t xml:space="preserve">abrir partitura</x:t>
        </x:is>
      </x:c>
    </x:row>
    <x:row r="364" s="29" customFormat="1" ht="23.850000381469727" customHeight="1">
      <x:c r="A364" s="41" t="inlineStr">
        <x:is>
          <x:t xml:space="preserve">2Cor 13,11</x:t>
        </x:is>
      </x:c>
      <x:c r="B364" s="34" t="inlineStr">
        <x:is>
          <x:t xml:space="preserve">Irmãos, sejamos alegres</x:t>
        </x:is>
      </x:c>
      <x:c r="C364" s="34" t="n"/>
      <x:c r="D364" s="33" t="n"/>
      <x:c r="E364" s="34" t="inlineStr">
        <x:is>
          <x:t xml:space="preserve">Pe. Weber (volumes) · vol. 22</x:t>
        </x:is>
      </x:c>
      <x:c r="F364" s="34" t="inlineStr">
        <x:is>
          <x:t xml:space="preserve">Canto dos volumes</x:t>
        </x:is>
      </x:c>
      <x:c r="G364" s="35" t="inlineStr">
        <x:is>
          <x:t xml:space="preserve">abrir partitura</x:t>
        </x:is>
      </x:c>
    </x:row>
    <x:row r="365" s="29" customFormat="1" ht="23.850000381469727" customHeight="1">
      <x:c r="A365" s="42" t="inlineStr">
        <x:is>
          <x:t xml:space="preserve">Gl 1,15-16</x:t>
        </x:is>
      </x:c>
      <x:c r="B365" s="37" t="inlineStr">
        <x:is>
          <x:t xml:space="preserve">Deus me chamou desde o ventre</x:t>
        </x:is>
      </x:c>
      <x:c r="C365" s="37" t="n"/>
      <x:c r="D365" s="36" t="n"/>
      <x:c r="E365" s="37" t="inlineStr">
        <x:is>
          <x:t xml:space="preserve">Pe. Weber (volumes) · vol. 23</x:t>
        </x:is>
      </x:c>
      <x:c r="F365" s="37" t="inlineStr">
        <x:is>
          <x:t xml:space="preserve">Canto dos volumes</x:t>
        </x:is>
      </x:c>
      <x:c r="G365" s="38" t="inlineStr">
        <x:is>
          <x:t xml:space="preserve">abrir partitura</x:t>
        </x:is>
      </x:c>
    </x:row>
    <x:row r="366" s="29" customFormat="1" ht="23.850000381469727" customHeight="1">
      <x:c r="A366" s="41" t="inlineStr">
        <x:is>
          <x:t xml:space="preserve">Gl 2,20</x:t>
        </x:is>
      </x:c>
      <x:c r="B366" s="34" t="inlineStr">
        <x:is>
          <x:t xml:space="preserve">Cristo me amou e se entregou por mim</x:t>
        </x:is>
      </x:c>
      <x:c r="C366" s="34" t="n"/>
      <x:c r="D366" s="33" t="n"/>
      <x:c r="E366" s="34" t="inlineStr">
        <x:is>
          <x:t xml:space="preserve">Pe. Weber (volumes) · vol. 8</x:t>
        </x:is>
      </x:c>
      <x:c r="F366" s="34" t="inlineStr">
        <x:is>
          <x:t xml:space="preserve">Canto dos volumes</x:t>
        </x:is>
      </x:c>
      <x:c r="G366" s="35" t="inlineStr">
        <x:is>
          <x:t xml:space="preserve">abrir partitura</x:t>
        </x:is>
      </x:c>
    </x:row>
    <x:row r="367" s="29" customFormat="1" ht="23.850000381469727" customHeight="1">
      <x:c r="A367" s="42" t="inlineStr">
        <x:is>
          <x:t xml:space="preserve">Gl 2,20</x:t>
        </x:is>
      </x:c>
      <x:c r="B367" s="37" t="inlineStr">
        <x:is>
          <x:t xml:space="preserve">Por sua morte, a morte viu o fim</x:t>
        </x:is>
      </x:c>
      <x:c r="C367" s="37" t="n"/>
      <x:c r="D367" s="36" t="n"/>
      <x:c r="E367" s="37" t="inlineStr">
        <x:is>
          <x:t xml:space="preserve">Pe. Weber (volumes) · vol. 31</x:t>
        </x:is>
      </x:c>
      <x:c r="F367" s="37" t="inlineStr">
        <x:is>
          <x:t xml:space="preserve">Canto dos volumes</x:t>
        </x:is>
      </x:c>
      <x:c r="G367" s="38" t="inlineStr">
        <x:is>
          <x:t xml:space="preserve">abrir partitura</x:t>
        </x:is>
      </x:c>
    </x:row>
    <x:row r="368" s="29" customFormat="1" ht="23.850000381469727" customHeight="1">
      <x:c r="A368" s="41" t="inlineStr">
        <x:is>
          <x:t xml:space="preserve">Gl 4,4-5</x:t>
        </x:is>
      </x:c>
      <x:c r="B368" s="34" t="inlineStr">
        <x:is>
          <x:t xml:space="preserve">A plenitude do tempo já chegou</x:t>
        </x:is>
      </x:c>
      <x:c r="C368" s="34" t="n"/>
      <x:c r="D368" s="33" t="n"/>
      <x:c r="E368" s="34" t="inlineStr">
        <x:is>
          <x:t xml:space="preserve">Pe. Weber (volumes) · vol. 25</x:t>
        </x:is>
      </x:c>
      <x:c r="F368" s="34" t="inlineStr">
        <x:is>
          <x:t xml:space="preserve">Canto dos volumes</x:t>
        </x:is>
      </x:c>
      <x:c r="G368" s="35" t="inlineStr">
        <x:is>
          <x:t xml:space="preserve">abrir partitura</x:t>
        </x:is>
      </x:c>
    </x:row>
    <x:row r="369" s="29" customFormat="1" ht="23.850000381469727" customHeight="1">
      <x:c r="A369" s="42" t="inlineStr">
        <x:is>
          <x:t xml:space="preserve">Gl 6,9</x:t>
        </x:is>
      </x:c>
      <x:c r="B369" s="37" t="inlineStr">
        <x:is>
          <x:t xml:space="preserve">Não nos cansemos de fazer o bem</x:t>
        </x:is>
      </x:c>
      <x:c r="C369" s="37" t="n"/>
      <x:c r="D369" s="36" t="inlineStr">
        <x:is>
          <x:t xml:space="preserve">Sl 124</x:t>
        </x:is>
      </x:c>
      <x:c r="E369" s="37" t="inlineStr">
        <x:is>
          <x:t xml:space="preserve">Pe. Weber (volumes) · vol. 19</x:t>
        </x:is>
      </x:c>
      <x:c r="F369" s="37" t="inlineStr">
        <x:is>
          <x:t xml:space="preserve">Canto dos volumes</x:t>
        </x:is>
      </x:c>
      <x:c r="G369" s="38" t="inlineStr">
        <x:is>
          <x:t xml:space="preserve">abrir partitura</x:t>
        </x:is>
      </x:c>
    </x:row>
    <x:row r="370" s="29" customFormat="1" ht="23.850000381469727" customHeight="1">
      <x:c r="A370" s="41" t="inlineStr">
        <x:is>
          <x:t xml:space="preserve">Gl 6,14</x:t>
        </x:is>
      </x:c>
      <x:c r="B370" s="34" t="inlineStr">
        <x:is>
          <x:t xml:space="preserve">Nossa glória é a cruz</x:t>
        </x:is>
      </x:c>
      <x:c r="C370" s="34" t="inlineStr">
        <x:is>
          <x:t xml:space="preserve">Quinta-feira Santa | Entrada ou Comunhão</x:t>
        </x:is>
      </x:c>
      <x:c r="D370" s="33" t="n"/>
      <x:c r="E370" s="34" t="inlineStr">
        <x:is>
          <x:t xml:space="preserve">Pe. Weber (volumes) · vol. 27</x:t>
        </x:is>
      </x:c>
      <x:c r="F370" s="34" t="inlineStr">
        <x:is>
          <x:t xml:space="preserve">Canto dos volumes</x:t>
        </x:is>
      </x:c>
      <x:c r="G370" s="35" t="inlineStr">
        <x:is>
          <x:t xml:space="preserve">abrir partitura</x:t>
        </x:is>
      </x:c>
    </x:row>
    <x:row r="371" s="29" customFormat="1" ht="23.850000381469727" customHeight="1">
      <x:c r="A371" s="42" t="inlineStr">
        <x:is>
          <x:t xml:space="preserve">Ef 1,13-14</x:t>
        </x:is>
      </x:c>
      <x:c r="B371" s="37" t="inlineStr">
        <x:is>
          <x:t xml:space="preserve">A Palavra da verdade, o Evangelho da salvação... a marca do Espírito</x:t>
        </x:is>
      </x:c>
      <x:c r="C371" s="37" t="n"/>
      <x:c r="D371" s="36" t="n"/>
      <x:c r="E371" s="37" t="inlineStr">
        <x:is>
          <x:t xml:space="preserve">Pe. Weber (volumes) · vol. 3</x:t>
        </x:is>
      </x:c>
      <x:c r="F371" s="37" t="inlineStr">
        <x:is>
          <x:t xml:space="preserve">Canto dos volumes</x:t>
        </x:is>
      </x:c>
      <x:c r="G371" s="38" t="inlineStr">
        <x:is>
          <x:t xml:space="preserve">abrir partitura</x:t>
        </x:is>
      </x:c>
    </x:row>
    <x:row r="372" s="29" customFormat="1" ht="23.850000381469727" customHeight="1">
      <x:c r="A372" s="41" t="inlineStr">
        <x:is>
          <x:t xml:space="preserve">Ef 2,8</x:t>
        </x:is>
      </x:c>
      <x:c r="B372" s="34" t="inlineStr">
        <x:is>
          <x:t xml:space="preserve">A salvação pela graça e pela fé em Cristo: não é obra nossa, mas de Deus</x:t>
        </x:is>
      </x:c>
      <x:c r="C372" s="34" t="n"/>
      <x:c r="D372" s="33" t="n"/>
      <x:c r="E372" s="34" t="inlineStr">
        <x:is>
          <x:t xml:space="preserve">Pe. Weber (volumes) · vol. 3</x:t>
        </x:is>
      </x:c>
      <x:c r="F372" s="34" t="inlineStr">
        <x:is>
          <x:t xml:space="preserve">Canto dos volumes</x:t>
        </x:is>
      </x:c>
      <x:c r="G372" s="35" t="inlineStr">
        <x:is>
          <x:t xml:space="preserve">abrir partitura</x:t>
        </x:is>
      </x:c>
    </x:row>
    <x:row r="373" s="29" customFormat="1" ht="23.850000381469727" customHeight="1">
      <x:c r="A373" s="42" t="inlineStr">
        <x:is>
          <x:t xml:space="preserve">Ef 2,13</x:t>
        </x:is>
      </x:c>
      <x:c r="B373" s="37" t="inlineStr">
        <x:is>
          <x:t xml:space="preserve">Outrora distantes, agora perto graças ao sangue de Cristo</x:t>
        </x:is>
      </x:c>
      <x:c r="C373" s="37" t="n"/>
      <x:c r="D373" s="36" t="n"/>
      <x:c r="E373" s="37" t="inlineStr">
        <x:is>
          <x:t xml:space="preserve">Pe. Weber (volumes) · vol. 3</x:t>
        </x:is>
      </x:c>
      <x:c r="F373" s="37" t="inlineStr">
        <x:is>
          <x:t xml:space="preserve">Canto dos volumes</x:t>
        </x:is>
      </x:c>
      <x:c r="G373" s="38" t="inlineStr">
        <x:is>
          <x:t xml:space="preserve">abrir partitura</x:t>
        </x:is>
      </x:c>
    </x:row>
    <x:row r="374" s="29" customFormat="1" ht="23.850000381469727" customHeight="1">
      <x:c r="A374" s="41" t="inlineStr">
        <x:is>
          <x:t xml:space="preserve">Ef 2,13</x:t>
        </x:is>
      </x:c>
      <x:c r="B374" s="34" t="inlineStr">
        <x:is>
          <x:t xml:space="preserve">Outrora distantes, agora perto graças ao sangue de Cristo</x:t>
        </x:is>
      </x:c>
      <x:c r="C374" s="34" t="n"/>
      <x:c r="D374" s="33" t="n"/>
      <x:c r="E374" s="34" t="inlineStr">
        <x:is>
          <x:t xml:space="preserve">Pe. Weber (volumes) · vol. 6</x:t>
        </x:is>
      </x:c>
      <x:c r="F374" s="34" t="inlineStr">
        <x:is>
          <x:t xml:space="preserve">Canto dos volumes</x:t>
        </x:is>
      </x:c>
      <x:c r="G374" s="35" t="inlineStr">
        <x:is>
          <x:t xml:space="preserve">abrir partitura</x:t>
        </x:is>
      </x:c>
    </x:row>
    <x:row r="375" s="29" customFormat="1" ht="23.850000381469727" customHeight="1">
      <x:c r="A375" s="42" t="inlineStr">
        <x:is>
          <x:t xml:space="preserve">Ef 2,14-16</x:t>
        </x:is>
      </x:c>
      <x:c r="B375" s="37" t="inlineStr">
        <x:is>
          <x:t xml:space="preserve">Jesus Cristo é nossa paz</x:t>
        </x:is>
      </x:c>
      <x:c r="C375" s="37" t="n"/>
      <x:c r="D375" s="36" t="n"/>
      <x:c r="E375" s="37" t="inlineStr">
        <x:is>
          <x:t xml:space="preserve">Pe. Weber (volumes) · vol. 3</x:t>
        </x:is>
      </x:c>
      <x:c r="F375" s="37" t="inlineStr">
        <x:is>
          <x:t xml:space="preserve">Canto dos volumes</x:t>
        </x:is>
      </x:c>
      <x:c r="G375" s="38" t="inlineStr">
        <x:is>
          <x:t xml:space="preserve">abrir partitura</x:t>
        </x:is>
      </x:c>
    </x:row>
    <x:row r="376" s="29" customFormat="1" ht="23.850000381469727" customHeight="1">
      <x:c r="A376" s="41" t="inlineStr">
        <x:is>
          <x:t xml:space="preserve">Ef 2,17</x:t>
        </x:is>
      </x:c>
      <x:c r="B376" s="34" t="inlineStr">
        <x:is>
          <x:t xml:space="preserve">Cristo veio anunciar a paz</x:t>
        </x:is>
      </x:c>
      <x:c r="C376" s="34" t="n"/>
      <x:c r="D376" s="33" t="n"/>
      <x:c r="E376" s="34" t="inlineStr">
        <x:is>
          <x:t xml:space="preserve">Pe. Weber (volumes) · vol. 3</x:t>
        </x:is>
      </x:c>
      <x:c r="F376" s="34" t="inlineStr">
        <x:is>
          <x:t xml:space="preserve">Canto dos volumes</x:t>
        </x:is>
      </x:c>
      <x:c r="G376" s="35" t="inlineStr">
        <x:is>
          <x:t xml:space="preserve">abrir partitura</x:t>
        </x:is>
      </x:c>
    </x:row>
    <x:row r="377" s="29" customFormat="1" ht="23.850000381469727" customHeight="1">
      <x:c r="A377" s="42" t="inlineStr">
        <x:is>
          <x:t xml:space="preserve">Ef 2,18</x:t>
        </x:is>
      </x:c>
      <x:c r="B377" s="37" t="inlineStr">
        <x:is>
          <x:t xml:space="preserve">Temos acesso ao Pai através de um só Espírito</x:t>
        </x:is>
      </x:c>
      <x:c r="C377" s="37" t="n"/>
      <x:c r="D377" s="36" t="n"/>
      <x:c r="E377" s="37" t="inlineStr">
        <x:is>
          <x:t xml:space="preserve">Pe. Weber (volumes) · vol. 3</x:t>
        </x:is>
      </x:c>
      <x:c r="F377" s="37" t="inlineStr">
        <x:is>
          <x:t xml:space="preserve">Canto dos volumes</x:t>
        </x:is>
      </x:c>
      <x:c r="G377" s="38" t="inlineStr">
        <x:is>
          <x:t xml:space="preserve">abrir partitura</x:t>
        </x:is>
      </x:c>
    </x:row>
    <x:row r="378" s="29" customFormat="1" ht="23.850000381469727" customHeight="1">
      <x:c r="A378" s="41" t="inlineStr">
        <x:is>
          <x:t xml:space="preserve">Ef 2,19-22</x:t>
        </x:is>
      </x:c>
      <x:c r="B378" s="34" t="inlineStr">
        <x:is>
          <x:t xml:space="preserve">Quem são os cristãos: família, construção com alicerce, pedra angular, morada de Deus</x:t>
        </x:is>
      </x:c>
      <x:c r="C378" s="34" t="n"/>
      <x:c r="D378" s="33" t="n"/>
      <x:c r="E378" s="34" t="inlineStr">
        <x:is>
          <x:t xml:space="preserve">Pe. Weber (volumes) · vol. 3</x:t>
        </x:is>
      </x:c>
      <x:c r="F378" s="34" t="inlineStr">
        <x:is>
          <x:t xml:space="preserve">Canto dos volumes</x:t>
        </x:is>
      </x:c>
      <x:c r="G378" s="35" t="inlineStr">
        <x:is>
          <x:t xml:space="preserve">abrir partitura</x:t>
        </x:is>
      </x:c>
    </x:row>
    <x:row r="379" s="29" customFormat="1" ht="23.850000381469727" customHeight="1">
      <x:c r="A379" s="42" t="inlineStr">
        <x:is>
          <x:t xml:space="preserve">Ef 2,19-22</x:t>
        </x:is>
      </x:c>
      <x:c r="B379" s="37" t="inlineStr">
        <x:is>
          <x:t xml:space="preserve">Quem são os cristãos: família, construção com alicerce, pedra angular, morada de Deus</x:t>
        </x:is>
      </x:c>
      <x:c r="C379" s="37" t="n"/>
      <x:c r="D379" s="36" t="n"/>
      <x:c r="E379" s="37" t="inlineStr">
        <x:is>
          <x:t xml:space="preserve">Pe. Weber (volumes) · vol. 6</x:t>
        </x:is>
      </x:c>
      <x:c r="F379" s="37" t="inlineStr">
        <x:is>
          <x:t xml:space="preserve">Canto dos volumes</x:t>
        </x:is>
      </x:c>
      <x:c r="G379" s="38" t="inlineStr">
        <x:is>
          <x:t xml:space="preserve">abrir partitura</x:t>
        </x:is>
      </x:c>
    </x:row>
    <x:row r="380" s="29" customFormat="1" ht="23.850000381469727" customHeight="1">
      <x:c r="A380" s="41" t="inlineStr">
        <x:is>
          <x:t xml:space="preserve">Ef 3,6</x:t>
        </x:is>
      </x:c>
      <x:c r="B380" s="34" t="inlineStr">
        <x:is>
          <x:t xml:space="preserve">Os judeus e os pagãos são iguais em Cristo</x:t>
        </x:is>
      </x:c>
      <x:c r="C380" s="34" t="n"/>
      <x:c r="D380" s="33" t="inlineStr">
        <x:is>
          <x:t xml:space="preserve">Sl 116</x:t>
        </x:is>
      </x:c>
      <x:c r="E380" s="34" t="inlineStr">
        <x:is>
          <x:t xml:space="preserve">Pe. Weber (volumes) · vol. 3</x:t>
        </x:is>
      </x:c>
      <x:c r="F380" s="34" t="inlineStr">
        <x:is>
          <x:t xml:space="preserve">Canto dos volumes</x:t>
        </x:is>
      </x:c>
      <x:c r="G380" s="35" t="inlineStr">
        <x:is>
          <x:t xml:space="preserve">abrir partitura</x:t>
        </x:is>
      </x:c>
    </x:row>
    <x:row r="381" s="29" customFormat="1" ht="23.850000381469727" customHeight="1">
      <x:c r="A381" s="42" t="inlineStr">
        <x:is>
          <x:t xml:space="preserve">Ef 3,12</x:t>
        </x:is>
      </x:c>
      <x:c r="B381" s="37" t="inlineStr">
        <x:is>
          <x:t xml:space="preserve">Em Cristo, na fé, temos a completa liberdade e a plena confiança de aproximar-nos de Deus</x:t>
        </x:is>
      </x:c>
      <x:c r="C381" s="37" t="n"/>
      <x:c r="D381" s="36" t="n"/>
      <x:c r="E381" s="37" t="inlineStr">
        <x:is>
          <x:t xml:space="preserve">Pe. Weber (volumes) · vol. 3</x:t>
        </x:is>
      </x:c>
      <x:c r="F381" s="37" t="inlineStr">
        <x:is>
          <x:t xml:space="preserve">Canto dos volumes</x:t>
        </x:is>
      </x:c>
      <x:c r="G381" s="38" t="inlineStr">
        <x:is>
          <x:t xml:space="preserve">abrir partitura</x:t>
        </x:is>
      </x:c>
    </x:row>
    <x:row r="382" s="29" customFormat="1" ht="23.850000381469727" customHeight="1">
      <x:c r="A382" s="41" t="inlineStr">
        <x:is>
          <x:t xml:space="preserve">Ef 3,16-19</x:t>
        </x:is>
      </x:c>
      <x:c r="B382" s="34" t="inlineStr">
        <x:is>
          <x:t xml:space="preserve">Oração de Paulo pela comunidade de Éfeso: as dimensões do amor de Cristo e a plenitude de Deus</x:t>
        </x:is>
      </x:c>
      <x:c r="C382" s="34" t="n"/>
      <x:c r="D382" s="33" t="n"/>
      <x:c r="E382" s="34" t="inlineStr">
        <x:is>
          <x:t xml:space="preserve">Pe. Weber (volumes) · vol. 3</x:t>
        </x:is>
      </x:c>
      <x:c r="F382" s="34" t="inlineStr">
        <x:is>
          <x:t xml:space="preserve">Canto dos volumes</x:t>
        </x:is>
      </x:c>
      <x:c r="G382" s="35" t="inlineStr">
        <x:is>
          <x:t xml:space="preserve">abrir partitura</x:t>
        </x:is>
      </x:c>
    </x:row>
    <x:row r="383" s="29" customFormat="1" ht="23.850000381469727" customHeight="1">
      <x:c r="A383" s="42" t="inlineStr">
        <x:is>
          <x:t xml:space="preserve">Ef 3,21</x:t>
        </x:is>
      </x:c>
      <x:c r="B383" s="37" t="inlineStr">
        <x:is>
          <x:t xml:space="preserve">Doxologia: Glória a Deus na Igreja e em Cristo</x:t>
        </x:is>
      </x:c>
      <x:c r="C383" s="37" t="n"/>
      <x:c r="D383" s="36" t="n"/>
      <x:c r="E383" s="37" t="inlineStr">
        <x:is>
          <x:t xml:space="preserve">Pe. Weber (volumes) · vol. 3</x:t>
        </x:is>
      </x:c>
      <x:c r="F383" s="37" t="inlineStr">
        <x:is>
          <x:t xml:space="preserve">Canto dos volumes</x:t>
        </x:is>
      </x:c>
      <x:c r="G383" s="38" t="inlineStr">
        <x:is>
          <x:t xml:space="preserve">abrir partitura</x:t>
        </x:is>
      </x:c>
    </x:row>
    <x:row r="384" s="29" customFormat="1" ht="23.850000381469727" customHeight="1">
      <x:c r="A384" s="41" t="inlineStr">
        <x:is>
          <x:t xml:space="preserve">Ef 4,3-6</x:t>
        </x:is>
      </x:c>
      <x:c r="B384" s="34" t="inlineStr">
        <x:is>
          <x:t xml:space="preserve">Há um só corpo e um só Espírito</x:t>
        </x:is>
      </x:c>
      <x:c r="C384" s="34" t="inlineStr">
        <x:is>
          <x:t xml:space="preserve">Unidade Universal</x:t>
        </x:is>
      </x:c>
      <x:c r="D384" s="33" t="n"/>
      <x:c r="E384" s="34" t="inlineStr">
        <x:is>
          <x:t xml:space="preserve">Pe. Weber (volumes) · vol. 21</x:t>
        </x:is>
      </x:c>
      <x:c r="F384" s="34" t="inlineStr">
        <x:is>
          <x:t xml:space="preserve">Canto dos volumes</x:t>
        </x:is>
      </x:c>
      <x:c r="G384" s="35" t="inlineStr">
        <x:is>
          <x:t xml:space="preserve">abrir partitura</x:t>
        </x:is>
      </x:c>
    </x:row>
    <x:row r="385" s="29" customFormat="1" ht="23.850000381469727" customHeight="1">
      <x:c r="A385" s="42" t="inlineStr">
        <x:is>
          <x:t xml:space="preserve">Ef 4,3-6</x:t>
        </x:is>
      </x:c>
      <x:c r="B385" s="37" t="inlineStr">
        <x:is>
          <x:t xml:space="preserve">Um só é o Senhor, uma só é nossa fé</x:t>
        </x:is>
      </x:c>
      <x:c r="C385" s="37" t="inlineStr">
        <x:is>
          <x:t xml:space="preserve">Missa da Unidade | Comunhão</x:t>
        </x:is>
      </x:c>
      <x:c r="D385" s="36" t="n"/>
      <x:c r="E385" s="37" t="inlineStr">
        <x:is>
          <x:t xml:space="preserve">Pe. Weber (volumes) · vol. 27</x:t>
        </x:is>
      </x:c>
      <x:c r="F385" s="37" t="inlineStr">
        <x:is>
          <x:t xml:space="preserve">Canto dos volumes</x:t>
        </x:is>
      </x:c>
      <x:c r="G385" s="38" t="inlineStr">
        <x:is>
          <x:t xml:space="preserve">abrir partitura</x:t>
        </x:is>
      </x:c>
    </x:row>
    <x:row r="386" s="29" customFormat="1" ht="23.850000381469727" customHeight="1">
      <x:c r="A386" s="41" t="inlineStr">
        <x:is>
          <x:t xml:space="preserve">Ef 4,4</x:t>
        </x:is>
      </x:c>
      <x:c r="B386" s="34" t="inlineStr">
        <x:is>
          <x:t xml:space="preserve">O que une os cristãos</x:t>
        </x:is>
      </x:c>
      <x:c r="C386" s="34" t="n"/>
      <x:c r="D386" s="33" t="inlineStr">
        <x:is>
          <x:t xml:space="preserve">Sl 132</x:t>
        </x:is>
      </x:c>
      <x:c r="E386" s="34" t="inlineStr">
        <x:is>
          <x:t xml:space="preserve">Pe. Weber (volumes) · vol. 3</x:t>
        </x:is>
      </x:c>
      <x:c r="F386" s="34" t="inlineStr">
        <x:is>
          <x:t xml:space="preserve">Canto dos volumes</x:t>
        </x:is>
      </x:c>
      <x:c r="G386" s="35" t="inlineStr">
        <x:is>
          <x:t xml:space="preserve">abrir partitura</x:t>
        </x:is>
      </x:c>
    </x:row>
    <x:row r="387" s="29" customFormat="1" ht="23.850000381469727" customHeight="1">
      <x:c r="A387" s="42" t="inlineStr">
        <x:is>
          <x:t xml:space="preserve">Ef 4,4-6</x:t>
        </x:is>
      </x:c>
      <x:c r="B387" s="37" t="inlineStr">
        <x:is>
          <x:t xml:space="preserve">O que une os cristãos</x:t>
        </x:is>
      </x:c>
      <x:c r="C387" s="37" t="n"/>
      <x:c r="D387" s="36" t="inlineStr">
        <x:is>
          <x:t xml:space="preserve">Sl 132</x:t>
        </x:is>
      </x:c>
      <x:c r="E387" s="37" t="inlineStr">
        <x:is>
          <x:t xml:space="preserve">Pe. Weber (volumes) · vol. 6</x:t>
        </x:is>
      </x:c>
      <x:c r="F387" s="37" t="inlineStr">
        <x:is>
          <x:t xml:space="preserve">Canto dos volumes</x:t>
        </x:is>
      </x:c>
      <x:c r="G387" s="38" t="inlineStr">
        <x:is>
          <x:t xml:space="preserve">abrir partitura</x:t>
        </x:is>
      </x:c>
    </x:row>
    <x:row r="388" s="29" customFormat="1" ht="23.850000381469727" customHeight="1">
      <x:c r="A388" s="41" t="inlineStr">
        <x:is>
          <x:t xml:space="preserve">Ef 4,15-16</x:t>
        </x:is>
      </x:c>
      <x:c r="B388" s="34" t="inlineStr">
        <x:is>
          <x:t xml:space="preserve">O crescimento do Corpo de Cristo</x:t>
        </x:is>
      </x:c>
      <x:c r="C388" s="34" t="n"/>
      <x:c r="D388" s="33" t="n"/>
      <x:c r="E388" s="34" t="inlineStr">
        <x:is>
          <x:t xml:space="preserve">Pe. Weber (volumes) · vol. 3</x:t>
        </x:is>
      </x:c>
      <x:c r="F388" s="34" t="inlineStr">
        <x:is>
          <x:t xml:space="preserve">Canto dos volumes</x:t>
        </x:is>
      </x:c>
      <x:c r="G388" s="35" t="inlineStr">
        <x:is>
          <x:t xml:space="preserve">abrir partitura</x:t>
        </x:is>
      </x:c>
    </x:row>
    <x:row r="389" s="29" customFormat="1" ht="23.850000381469727" customHeight="1">
      <x:c r="A389" s="42" t="inlineStr">
        <x:is>
          <x:t xml:space="preserve">Ef 4,23-24</x:t>
        </x:is>
      </x:c>
      <x:c r="B389" s="37" t="inlineStr">
        <x:is>
          <x:t xml:space="preserve">Renovai-vos, transformai-vos</x:t>
        </x:is>
      </x:c>
      <x:c r="C389" s="37" t="n"/>
      <x:c r="D389" s="36" t="inlineStr">
        <x:is>
          <x:t xml:space="preserve">Sl 129</x:t>
        </x:is>
      </x:c>
      <x:c r="E389" s="37" t="inlineStr">
        <x:is>
          <x:t xml:space="preserve">Pe. Weber (volumes) · vol. 3</x:t>
        </x:is>
      </x:c>
      <x:c r="F389" s="37" t="inlineStr">
        <x:is>
          <x:t xml:space="preserve">Canto dos volumes</x:t>
        </x:is>
      </x:c>
      <x:c r="G389" s="38" t="inlineStr">
        <x:is>
          <x:t xml:space="preserve">abrir partitura</x:t>
        </x:is>
      </x:c>
    </x:row>
    <x:row r="390" s="29" customFormat="1" ht="23.850000381469727" customHeight="1">
      <x:c r="A390" s="41" t="inlineStr">
        <x:is>
          <x:t xml:space="preserve">Ef 4,32</x:t>
        </x:is>
      </x:c>
      <x:c r="B390" s="34" t="inlineStr">
        <x:is>
          <x:t xml:space="preserve">Sede bondosos, compassivos, perdoai-vos</x:t>
        </x:is>
      </x:c>
      <x:c r="C390" s="34" t="n"/>
      <x:c r="D390" s="33" t="n"/>
      <x:c r="E390" s="34" t="inlineStr">
        <x:is>
          <x:t xml:space="preserve">Pe. Weber (volumes) · vol. 3</x:t>
        </x:is>
      </x:c>
      <x:c r="F390" s="34" t="inlineStr">
        <x:is>
          <x:t xml:space="preserve">Canto dos volumes</x:t>
        </x:is>
      </x:c>
      <x:c r="G390" s="35" t="inlineStr">
        <x:is>
          <x:t xml:space="preserve">abrir partitura</x:t>
        </x:is>
      </x:c>
    </x:row>
    <x:row r="391" s="29" customFormat="1" ht="23.850000381469727" customHeight="1">
      <x:c r="A391" s="42" t="inlineStr">
        <x:is>
          <x:t xml:space="preserve">Ef 5,8</x:t>
        </x:is>
      </x:c>
      <x:c r="B391" s="37" t="inlineStr">
        <x:is>
          <x:t xml:space="preserve">Caminhai como filhos da luz</x:t>
        </x:is>
      </x:c>
      <x:c r="C391" s="37" t="n"/>
      <x:c r="D391" s="36" t="inlineStr">
        <x:is>
          <x:t xml:space="preserve">Sl 129</x:t>
        </x:is>
      </x:c>
      <x:c r="E391" s="37" t="inlineStr">
        <x:is>
          <x:t xml:space="preserve">Pe. Weber (volumes) · vol. 3</x:t>
        </x:is>
      </x:c>
      <x:c r="F391" s="37" t="inlineStr">
        <x:is>
          <x:t xml:space="preserve">Canto dos volumes</x:t>
        </x:is>
      </x:c>
      <x:c r="G391" s="38" t="inlineStr">
        <x:is>
          <x:t xml:space="preserve">abrir partitura</x:t>
        </x:is>
      </x:c>
    </x:row>
    <x:row r="392" s="29" customFormat="1" ht="23.850000381469727" customHeight="1">
      <x:c r="A392" s="41" t="inlineStr">
        <x:is>
          <x:t xml:space="preserve">Ef 5,8</x:t>
        </x:is>
      </x:c>
      <x:c r="B392" s="34" t="inlineStr">
        <x:is>
          <x:t xml:space="preserve">Caminhai como filhos da luz (outra opção)</x:t>
        </x:is>
      </x:c>
      <x:c r="C392" s="34" t="n"/>
      <x:c r="D392" s="33" t="n"/>
      <x:c r="E392" s="34" t="inlineStr">
        <x:is>
          <x:t xml:space="preserve">Pe. Weber (volumes) · vol. 3</x:t>
        </x:is>
      </x:c>
      <x:c r="F392" s="34" t="inlineStr">
        <x:is>
          <x:t xml:space="preserve">Canto dos volumes</x:t>
        </x:is>
      </x:c>
      <x:c r="G392" s="35" t="inlineStr">
        <x:is>
          <x:t xml:space="preserve">abrir partitura</x:t>
        </x:is>
      </x:c>
    </x:row>
    <x:row r="393" s="29" customFormat="1" ht="23.850000381469727" customHeight="1">
      <x:c r="A393" s="42" t="inlineStr">
        <x:is>
          <x:t xml:space="preserve">Ef 5,8-9</x:t>
        </x:is>
      </x:c>
      <x:c r="B393" s="37" t="inlineStr">
        <x:is>
          <x:t xml:space="preserve">Vós antes vivíeis nas trevas</x:t>
        </x:is>
      </x:c>
      <x:c r="C393" s="37" t="inlineStr">
        <x:is>
          <x:t xml:space="preserve">Vida nova em Cristo</x:t>
        </x:is>
      </x:c>
      <x:c r="D393" s="36" t="n"/>
      <x:c r="E393" s="37" t="inlineStr">
        <x:is>
          <x:t xml:space="preserve">Pe. Weber (volumes) · vol. 21</x:t>
        </x:is>
      </x:c>
      <x:c r="F393" s="37" t="inlineStr">
        <x:is>
          <x:t xml:space="preserve">Canto dos volumes</x:t>
        </x:is>
      </x:c>
      <x:c r="G393" s="38" t="inlineStr">
        <x:is>
          <x:t xml:space="preserve">abrir partitura</x:t>
        </x:is>
      </x:c>
    </x:row>
    <x:row r="394" s="29" customFormat="1" ht="23.850000381469727" customHeight="1">
      <x:c r="A394" s="41" t="inlineStr">
        <x:is>
          <x:t xml:space="preserve">Ef 5,14</x:t>
        </x:is>
      </x:c>
      <x:c r="B394" s="34" t="inlineStr">
        <x:is>
          <x:t xml:space="preserve">Desperta, levanta-te: o Cristo te ilumina!</x:t>
        </x:is>
      </x:c>
      <x:c r="C394" s="34" t="n"/>
      <x:c r="D394" s="33" t="inlineStr">
        <x:is>
          <x:t xml:space="preserve">Sl 26</x:t>
        </x:is>
      </x:c>
      <x:c r="E394" s="34" t="inlineStr">
        <x:is>
          <x:t xml:space="preserve">Pe. Weber (volumes) · vol. 3</x:t>
        </x:is>
      </x:c>
      <x:c r="F394" s="34" t="inlineStr">
        <x:is>
          <x:t xml:space="preserve">Canto dos volumes</x:t>
        </x:is>
      </x:c>
      <x:c r="G394" s="35" t="inlineStr">
        <x:is>
          <x:t xml:space="preserve">abrir partitura</x:t>
        </x:is>
      </x:c>
    </x:row>
    <x:row r="395" s="29" customFormat="1" ht="23.850000381469727" customHeight="1">
      <x:c r="A395" s="42" t="inlineStr">
        <x:is>
          <x:t xml:space="preserve">Ef 5,14</x:t>
        </x:is>
      </x:c>
      <x:c r="B395" s="37" t="inlineStr">
        <x:is>
          <x:t xml:space="preserve">Quem cochila, desperte!</x:t>
        </x:is>
      </x:c>
      <x:c r="C395" s="37" t="inlineStr">
        <x:is>
          <x:t xml:space="preserve">Advento ou falecidos</x:t>
        </x:is>
      </x:c>
      <x:c r="D395" s="36" t="n"/>
      <x:c r="E395" s="37" t="inlineStr">
        <x:is>
          <x:t xml:space="preserve">Pe. Weber (volumes) · vol. 8</x:t>
        </x:is>
      </x:c>
      <x:c r="F395" s="37" t="inlineStr">
        <x:is>
          <x:t xml:space="preserve">Canto dos volumes</x:t>
        </x:is>
      </x:c>
      <x:c r="G395" s="38" t="inlineStr">
        <x:is>
          <x:t xml:space="preserve">abrir partitura</x:t>
        </x:is>
      </x:c>
    </x:row>
    <x:row r="396" s="29" customFormat="1" ht="23.850000381469727" customHeight="1">
      <x:c r="A396" s="41" t="inlineStr">
        <x:is>
          <x:t xml:space="preserve">Ef 5,15</x:t>
        </x:is>
      </x:c>
      <x:c r="B396" s="34" t="inlineStr">
        <x:is>
          <x:t xml:space="preserve">Usar bem o tempo presente</x:t>
        </x:is>
      </x:c>
      <x:c r="C396" s="34" t="n"/>
      <x:c r="D396" s="33" t="n"/>
      <x:c r="E396" s="34" t="inlineStr">
        <x:is>
          <x:t xml:space="preserve">Pe. Weber (volumes) · vol. 3</x:t>
        </x:is>
      </x:c>
      <x:c r="F396" s="34" t="inlineStr">
        <x:is>
          <x:t xml:space="preserve">Canto dos volumes</x:t>
        </x:is>
      </x:c>
      <x:c r="G396" s="35" t="inlineStr">
        <x:is>
          <x:t xml:space="preserve">abrir partitura</x:t>
        </x:is>
      </x:c>
    </x:row>
    <x:row r="397" s="29" customFormat="1" ht="23.850000381469727" customHeight="1">
      <x:c r="A397" s="42" t="inlineStr">
        <x:is>
          <x:t xml:space="preserve">Ef 5,18-20</x:t>
        </x:is>
      </x:c>
      <x:c r="B397" s="37" t="inlineStr">
        <x:is>
          <x:t xml:space="preserve">Cantai salmos, hinos e cantos inspirados! Cantai para o Senhor de todo o coração...</x:t>
        </x:is>
      </x:c>
      <x:c r="C397" s="37" t="n"/>
      <x:c r="D397" s="36" t="n"/>
      <x:c r="E397" s="37" t="inlineStr">
        <x:is>
          <x:t xml:space="preserve">Pe. Weber (volumes) · vol. 3</x:t>
        </x:is>
      </x:c>
      <x:c r="F397" s="37" t="inlineStr">
        <x:is>
          <x:t xml:space="preserve">Canto dos volumes</x:t>
        </x:is>
      </x:c>
      <x:c r="G397" s="38" t="inlineStr">
        <x:is>
          <x:t xml:space="preserve">abrir partitura</x:t>
        </x:is>
      </x:c>
    </x:row>
    <x:row r="398" s="29" customFormat="1" ht="23.850000381469727" customHeight="1">
      <x:c r="A398" s="41" t="inlineStr">
        <x:is>
          <x:t xml:space="preserve">Ef 5,18-20</x:t>
        </x:is>
      </x:c>
      <x:c r="B398" s="34" t="inlineStr">
        <x:is>
          <x:t xml:space="preserve">Cantai salmos, hinos e cantos inspirados! Cantai para o Senhor de todo coração...</x:t>
        </x:is>
      </x:c>
      <x:c r="C398" s="34" t="n"/>
      <x:c r="D398" s="33" t="n"/>
      <x:c r="E398" s="34" t="inlineStr">
        <x:is>
          <x:t xml:space="preserve">Pe. Weber (volumes) · vol. 6</x:t>
        </x:is>
      </x:c>
      <x:c r="F398" s="34" t="inlineStr">
        <x:is>
          <x:t xml:space="preserve">Canto dos volumes</x:t>
        </x:is>
      </x:c>
      <x:c r="G398" s="35" t="inlineStr">
        <x:is>
          <x:t xml:space="preserve">abrir partitura</x:t>
        </x:is>
      </x:c>
    </x:row>
    <x:row r="399" s="29" customFormat="1" ht="23.850000381469727" customHeight="1">
      <x:c r="A399" s="42" t="inlineStr">
        <x:is>
          <x:t xml:space="preserve">Ef 5,22-25</x:t>
        </x:is>
      </x:c>
      <x:c r="B399" s="37" t="inlineStr">
        <x:is>
          <x:t xml:space="preserve">A Igreja para as esposas; Cristo para os maridos</x:t>
        </x:is>
      </x:c>
      <x:c r="C399" s="37" t="n"/>
      <x:c r="D399" s="36" t="n"/>
      <x:c r="E399" s="37" t="inlineStr">
        <x:is>
          <x:t xml:space="preserve">Pe. Weber (volumes) · vol. 3</x:t>
        </x:is>
      </x:c>
      <x:c r="F399" s="37" t="inlineStr">
        <x:is>
          <x:t xml:space="preserve">Canto dos volumes</x:t>
        </x:is>
      </x:c>
      <x:c r="G399" s="38" t="inlineStr">
        <x:is>
          <x:t xml:space="preserve">abrir partitura</x:t>
        </x:is>
      </x:c>
    </x:row>
    <x:row r="400" s="29" customFormat="1" ht="23.850000381469727" customHeight="1">
      <x:c r="A400" s="41" t="inlineStr">
        <x:is>
          <x:t xml:space="preserve">Ef 6,1</x:t>
        </x:is>
      </x:c>
      <x:c r="B400" s="34" t="inlineStr">
        <x:is>
          <x:t xml:space="preserve">O 4º mandamento: Filhos, obedecei a vossos pais!</x:t>
        </x:is>
      </x:c>
      <x:c r="C400" s="34" t="n"/>
      <x:c r="D400" s="33" t="n"/>
      <x:c r="E400" s="34" t="inlineStr">
        <x:is>
          <x:t xml:space="preserve">Pe. Weber (volumes) · vol. 3</x:t>
        </x:is>
      </x:c>
      <x:c r="F400" s="34" t="inlineStr">
        <x:is>
          <x:t xml:space="preserve">Canto dos volumes</x:t>
        </x:is>
      </x:c>
      <x:c r="G400" s="35" t="inlineStr">
        <x:is>
          <x:t xml:space="preserve">abrir partitura</x:t>
        </x:is>
      </x:c>
    </x:row>
    <x:row r="401" s="29" customFormat="1" ht="23.850000381469727" customHeight="1">
      <x:c r="A401" s="41" t="inlineStr">
        <x:is>
          <x:t xml:space="preserve">Fl 1,6</x:t>
        </x:is>
      </x:c>
      <x:c r="B401" s="34" t="inlineStr">
        <x:is>
          <x:t xml:space="preserve">O Senhor que começou, vai terminar a obra</x:t>
        </x:is>
      </x:c>
      <x:c r="C401" s="34" t="n"/>
      <x:c r="D401" s="33" t="n"/>
      <x:c r="E401" s="34" t="inlineStr">
        <x:is>
          <x:t xml:space="preserve">Pe. Weber (volumes) · vol. 4</x:t>
        </x:is>
      </x:c>
      <x:c r="F401" s="34" t="inlineStr">
        <x:is>
          <x:t xml:space="preserve">Canto dos volumes</x:t>
        </x:is>
      </x:c>
      <x:c r="G401" s="35" t="inlineStr">
        <x:is>
          <x:t xml:space="preserve">abrir partitura</x:t>
        </x:is>
      </x:c>
    </x:row>
    <x:row r="402" s="29" customFormat="1" ht="23.850000381469727" customHeight="1">
      <x:c r="A402" s="42" t="inlineStr">
        <x:is>
          <x:t xml:space="preserve">Fl 1,20-21</x:t>
        </x:is>
      </x:c>
      <x:c r="B402" s="37" t="inlineStr">
        <x:is>
          <x:t xml:space="preserve">Jesus Cristo há de ser engrandecido</x:t>
        </x:is>
      </x:c>
      <x:c r="C402" s="37" t="n"/>
      <x:c r="D402" s="36" t="n"/>
      <x:c r="E402" s="37" t="inlineStr">
        <x:is>
          <x:t xml:space="preserve">Pe. Weber (volumes) · vol. 21</x:t>
        </x:is>
      </x:c>
      <x:c r="F402" s="37" t="inlineStr">
        <x:is>
          <x:t xml:space="preserve">Canto dos volumes</x:t>
        </x:is>
      </x:c>
      <x:c r="G402" s="38" t="inlineStr">
        <x:is>
          <x:t xml:space="preserve">abrir partitura</x:t>
        </x:is>
      </x:c>
    </x:row>
    <x:row r="403" s="29" customFormat="1" ht="23.850000381469727" customHeight="1">
      <x:c r="A403" s="41" t="inlineStr">
        <x:is>
          <x:t xml:space="preserve">Fl 1,21</x:t>
        </x:is>
      </x:c>
      <x:c r="B403" s="34" t="inlineStr">
        <x:is>
          <x:t xml:space="preserve">Para mim viver é Cristo e morrer é uma vantagem</x:t>
        </x:is>
      </x:c>
      <x:c r="C403" s="34" t="n"/>
      <x:c r="D403" s="33" t="n"/>
      <x:c r="E403" s="34" t="inlineStr">
        <x:is>
          <x:t xml:space="preserve">Pe. Weber (volumes) · vol. 4</x:t>
        </x:is>
      </x:c>
      <x:c r="F403" s="34" t="inlineStr">
        <x:is>
          <x:t xml:space="preserve">Canto dos volumes</x:t>
        </x:is>
      </x:c>
      <x:c r="G403" s="35" t="inlineStr">
        <x:is>
          <x:t xml:space="preserve">abrir partitura</x:t>
        </x:is>
      </x:c>
    </x:row>
    <x:row r="404" s="29" customFormat="1" ht="23.850000381469727" customHeight="1">
      <x:c r="A404" s="41" t="inlineStr">
        <x:is>
          <x:t xml:space="preserve">Fl 1,23-24</x:t>
        </x:is>
      </x:c>
      <x:c r="B404" s="34" t="inlineStr">
        <x:is>
          <x:t xml:space="preserve">Partir ou ficar...</x:t>
        </x:is>
      </x:c>
      <x:c r="C404" s="34" t="n"/>
      <x:c r="D404" s="33" t="n"/>
      <x:c r="E404" s="34" t="inlineStr">
        <x:is>
          <x:t xml:space="preserve">Pe. Weber (volumes) · vol. 4</x:t>
        </x:is>
      </x:c>
      <x:c r="F404" s="34" t="inlineStr">
        <x:is>
          <x:t xml:space="preserve">Canto dos volumes</x:t>
        </x:is>
      </x:c>
      <x:c r="G404" s="35" t="inlineStr">
        <x:is>
          <x:t xml:space="preserve">abrir partitura</x:t>
        </x:is>
      </x:c>
    </x:row>
    <x:row r="405" s="29" customFormat="1" ht="23.850000381469727" customHeight="1">
      <x:c r="A405" s="41" t="inlineStr">
        <x:is>
          <x:t xml:space="preserve">Fl 1,29</x:t>
        </x:is>
      </x:c>
      <x:c r="B405" s="34" t="inlineStr">
        <x:is>
          <x:t xml:space="preserve">A graça de crer e sofrer por Cristo</x:t>
        </x:is>
      </x:c>
      <x:c r="C405" s="34" t="n"/>
      <x:c r="D405" s="33" t="n"/>
      <x:c r="E405" s="34" t="inlineStr">
        <x:is>
          <x:t xml:space="preserve">Pe. Weber (volumes) · vol. 4</x:t>
        </x:is>
      </x:c>
      <x:c r="F405" s="34" t="inlineStr">
        <x:is>
          <x:t xml:space="preserve">Canto dos volumes</x:t>
        </x:is>
      </x:c>
      <x:c r="G405" s="35" t="inlineStr">
        <x:is>
          <x:t xml:space="preserve">abrir partitura</x:t>
        </x:is>
      </x:c>
    </x:row>
    <x:row r="406" s="29" customFormat="1" ht="23.850000381469727" customHeight="1">
      <x:c r="A406" s="41" t="inlineStr">
        <x:is>
          <x:t xml:space="preserve">Fl 2,3-5</x:t>
        </x:is>
      </x:c>
      <x:c r="B406" s="34" t="inlineStr">
        <x:is>
          <x:t xml:space="preserve">As virtudes cristãs</x:t>
        </x:is>
      </x:c>
      <x:c r="C406" s="34" t="n"/>
      <x:c r="D406" s="33" t="n"/>
      <x:c r="E406" s="34" t="inlineStr">
        <x:is>
          <x:t xml:space="preserve">Pe. Weber (volumes) · vol. 6</x:t>
        </x:is>
      </x:c>
      <x:c r="F406" s="34" t="inlineStr">
        <x:is>
          <x:t xml:space="preserve">Canto dos volumes</x:t>
        </x:is>
      </x:c>
      <x:c r="G406" s="35" t="inlineStr">
        <x:is>
          <x:t xml:space="preserve">abrir partitura</x:t>
        </x:is>
      </x:c>
    </x:row>
    <x:row r="407" s="29" customFormat="1" ht="23.850000381469727" customHeight="1">
      <x:c r="A407" s="41" t="inlineStr">
        <x:is>
          <x:t xml:space="preserve">Fl 2,3-5</x:t>
        </x:is>
      </x:c>
      <x:c r="B407" s="34" t="inlineStr">
        <x:is>
          <x:t xml:space="preserve">As virtudes cristãs</x:t>
        </x:is>
      </x:c>
      <x:c r="C407" s="34" t="n"/>
      <x:c r="D407" s="33" t="n"/>
      <x:c r="E407" s="34" t="inlineStr">
        <x:is>
          <x:t xml:space="preserve">Pe. Weber (volumes) · vol. 4</x:t>
        </x:is>
      </x:c>
      <x:c r="F407" s="34" t="inlineStr">
        <x:is>
          <x:t xml:space="preserve">Canto dos volumes</x:t>
        </x:is>
      </x:c>
      <x:c r="G407" s="35" t="inlineStr">
        <x:is>
          <x:t xml:space="preserve">abrir partitura</x:t>
        </x:is>
      </x:c>
    </x:row>
    <x:row r="408" s="29" customFormat="1" ht="23.850000381469727" customHeight="1">
      <x:c r="A408" s="42" t="inlineStr">
        <x:is>
          <x:t xml:space="preserve">Fl 2,6-11</x:t>
        </x:is>
      </x:c>
      <x:c r="B408" s="37" t="inlineStr">
        <x:is>
          <x:t xml:space="preserve">Salve o Cristo obediente</x:t>
        </x:is>
      </x:c>
      <x:c r="C408" s="37" t="inlineStr">
        <x:is>
          <x:t xml:space="preserve">Semana Santa e Quaresma</x:t>
        </x:is>
      </x:c>
      <x:c r="D408" s="36" t="n"/>
      <x:c r="E408" s="37" t="inlineStr">
        <x:is>
          <x:t xml:space="preserve">Pe. Weber (volumes) · vol. 13</x:t>
        </x:is>
      </x:c>
      <x:c r="F408" s="37" t="inlineStr">
        <x:is>
          <x:t xml:space="preserve">Canto dos volumes</x:t>
        </x:is>
      </x:c>
      <x:c r="G408" s="38" t="inlineStr">
        <x:is>
          <x:t xml:space="preserve">abrir partitura</x:t>
        </x:is>
      </x:c>
    </x:row>
    <x:row r="409" s="29" customFormat="1" ht="23.850000381469727" customHeight="1">
      <x:c r="A409" s="41" t="inlineStr">
        <x:is>
          <x:t xml:space="preserve">Fl 2,6-11</x:t>
        </x:is>
      </x:c>
      <x:c r="B409" s="34" t="inlineStr">
        <x:is>
          <x:t xml:space="preserve">Toda língua confesse (Fl 2,11)</x:t>
        </x:is>
      </x:c>
      <x:c r="C409" s="34" t="n"/>
      <x:c r="D409" s="33" t="inlineStr">
        <x:is>
          <x:t xml:space="preserve">Fl 2,6-11</x:t>
        </x:is>
      </x:c>
      <x:c r="E409" s="34" t="inlineStr">
        <x:is>
          <x:t xml:space="preserve">Pe. Weber (volumes) · vol. 13</x:t>
        </x:is>
      </x:c>
      <x:c r="F409" s="34" t="inlineStr">
        <x:is>
          <x:t xml:space="preserve">Canto dos volumes</x:t>
        </x:is>
      </x:c>
      <x:c r="G409" s="35" t="inlineStr">
        <x:is>
          <x:t xml:space="preserve">abrir partitura</x:t>
        </x:is>
      </x:c>
    </x:row>
    <x:row r="410" s="29" customFormat="1" ht="23.850000381469727" customHeight="1">
      <x:c r="A410" s="42" t="inlineStr">
        <x:is>
          <x:t xml:space="preserve">Fl 2,6-11</x:t>
        </x:is>
      </x:c>
      <x:c r="B410" s="37" t="inlineStr">
        <x:is>
          <x:t xml:space="preserve">Adoremos-vos, Senhor, sobre o madeiro</x:t>
        </x:is>
      </x:c>
      <x:c r="C410" s="37" t="inlineStr">
        <x:is>
          <x:t xml:space="preserve">Santa Cruz | 6ª Feira Santa</x:t>
        </x:is>
      </x:c>
      <x:c r="D410" s="36" t="inlineStr">
        <x:is>
          <x:t xml:space="preserve">Fl 2,6-11</x:t>
        </x:is>
      </x:c>
      <x:c r="E410" s="37" t="inlineStr">
        <x:is>
          <x:t xml:space="preserve">Pe. Weber (volumes) · vol. 14</x:t>
        </x:is>
      </x:c>
      <x:c r="F410" s="37" t="inlineStr">
        <x:is>
          <x:t xml:space="preserve">Canto dos volumes</x:t>
        </x:is>
      </x:c>
      <x:c r="G410" s="38" t="inlineStr">
        <x:is>
          <x:t xml:space="preserve">abrir partitura</x:t>
        </x:is>
      </x:c>
    </x:row>
    <x:row r="411" s="29" customFormat="1" ht="23.850000381469727" customHeight="1">
      <x:c r="A411" s="41" t="inlineStr">
        <x:is>
          <x:t xml:space="preserve">Fl 2,6-11</x:t>
        </x:is>
      </x:c>
      <x:c r="B411" s="34" t="inlineStr">
        <x:is>
          <x:t xml:space="preserve">Feliz o povo</x:t>
        </x:is>
      </x:c>
      <x:c r="C411" s="34" t="n"/>
      <x:c r="D411" s="33" t="inlineStr">
        <x:is>
          <x:t xml:space="preserve">Fl 2,6-11</x:t>
        </x:is>
      </x:c>
      <x:c r="E411" s="34" t="inlineStr">
        <x:is>
          <x:t xml:space="preserve">Pe. Weber (volumes) · vol. 16</x:t>
        </x:is>
      </x:c>
      <x:c r="F411" s="34" t="inlineStr">
        <x:is>
          <x:t xml:space="preserve">Canto dos volumes</x:t>
        </x:is>
      </x:c>
      <x:c r="G411" s="35" t="inlineStr">
        <x:is>
          <x:t xml:space="preserve">abrir partitura</x:t>
        </x:is>
      </x:c>
    </x:row>
    <x:row r="412" s="29" customFormat="1" ht="23.850000381469727" customHeight="1">
      <x:c r="A412" s="42" t="inlineStr">
        <x:is>
          <x:t xml:space="preserve">Fl 2,6-11</x:t>
        </x:is>
      </x:c>
      <x:c r="B412" s="37" t="inlineStr">
        <x:is>
          <x:t xml:space="preserve">Jesus Cristo, sendo Deus</x:t>
        </x:is>
      </x:c>
      <x:c r="C412" s="37" t="n"/>
      <x:c r="D412" s="36" t="inlineStr">
        <x:is>
          <x:t xml:space="preserve">Fl 2,6-11</x:t>
        </x:is>
      </x:c>
      <x:c r="E412" s="37" t="inlineStr">
        <x:is>
          <x:t xml:space="preserve">Pe. Weber (volumes) · vol. 16</x:t>
        </x:is>
      </x:c>
      <x:c r="F412" s="37" t="inlineStr">
        <x:is>
          <x:t xml:space="preserve">Canto dos volumes</x:t>
        </x:is>
      </x:c>
      <x:c r="G412" s="38" t="inlineStr">
        <x:is>
          <x:t xml:space="preserve">abrir partitura</x:t>
        </x:is>
      </x:c>
    </x:row>
    <x:row r="413" s="29" customFormat="1" ht="23.850000381469727" customHeight="1">
      <x:c r="A413" s="41" t="inlineStr">
        <x:is>
          <x:t xml:space="preserve">Fl 2,8-9</x:t>
        </x:is>
      </x:c>
      <x:c r="B413" s="34" t="inlineStr">
        <x:is>
          <x:t xml:space="preserve">Glória e louvor</x:t>
        </x:is>
      </x:c>
      <x:c r="C413" s="34" t="inlineStr">
        <x:is>
          <x:t xml:space="preserve">5ª e 6ª feira Santa</x:t>
        </x:is>
      </x:c>
      <x:c r="D413" s="33" t="n"/>
      <x:c r="E413" s="34" t="inlineStr">
        <x:is>
          <x:t xml:space="preserve">Pe. Weber (volumes) · vol. 11</x:t>
        </x:is>
      </x:c>
      <x:c r="F413" s="34" t="inlineStr">
        <x:is>
          <x:t xml:space="preserve">Canto dos volumes</x:t>
        </x:is>
      </x:c>
      <x:c r="G413" s="35" t="inlineStr">
        <x:is>
          <x:t xml:space="preserve">abrir partitura</x:t>
        </x:is>
      </x:c>
    </x:row>
    <x:row r="414" s="29" customFormat="1" ht="23.850000381469727" customHeight="1">
      <x:c r="A414" s="42" t="inlineStr">
        <x:is>
          <x:t xml:space="preserve">Fl 2,8-9</x:t>
        </x:is>
      </x:c>
      <x:c r="B414" s="37" t="inlineStr">
        <x:is>
          <x:t xml:space="preserve">Louvor e glória</x:t>
        </x:is>
      </x:c>
      <x:c r="C414" s="37" t="inlineStr">
        <x:is>
          <x:t xml:space="preserve">Aclamação do Domingo de Ramos | Semana Santa</x:t>
        </x:is>
      </x:c>
      <x:c r="D414" s="36" t="n"/>
      <x:c r="E414" s="37" t="inlineStr">
        <x:is>
          <x:t xml:space="preserve">Pe. Weber (volumes) · vol. 20</x:t>
        </x:is>
      </x:c>
      <x:c r="F414" s="37" t="inlineStr">
        <x:is>
          <x:t xml:space="preserve">Canto dos volumes</x:t>
        </x:is>
      </x:c>
      <x:c r="G414" s="38" t="inlineStr">
        <x:is>
          <x:t xml:space="preserve">abrir partitura</x:t>
        </x:is>
      </x:c>
    </x:row>
    <x:row r="415" s="29" customFormat="1" ht="23.850000381469727" customHeight="1">
      <x:c r="A415" s="41" t="inlineStr">
        <x:is>
          <x:t xml:space="preserve">Fl 2,12-13</x:t>
        </x:is>
      </x:c>
      <x:c r="B415" s="34" t="inlineStr">
        <x:is>
          <x:t xml:space="preserve">Realizai a obra da salvação com temor e tremor</x:t>
        </x:is>
      </x:c>
      <x:c r="C415" s="34" t="n"/>
      <x:c r="D415" s="33" t="n"/>
      <x:c r="E415" s="34" t="inlineStr">
        <x:is>
          <x:t xml:space="preserve">Pe. Weber (volumes) · vol. 6</x:t>
        </x:is>
      </x:c>
      <x:c r="F415" s="34" t="inlineStr">
        <x:is>
          <x:t xml:space="preserve">Canto dos volumes</x:t>
        </x:is>
      </x:c>
      <x:c r="G415" s="35" t="inlineStr">
        <x:is>
          <x:t xml:space="preserve">abrir partitura</x:t>
        </x:is>
      </x:c>
    </x:row>
    <x:row r="416" s="29" customFormat="1" ht="23.850000381469727" customHeight="1">
      <x:c r="A416" s="41" t="inlineStr">
        <x:is>
          <x:t xml:space="preserve">Fl 2,12-13</x:t>
        </x:is>
      </x:c>
      <x:c r="B416" s="34" t="inlineStr">
        <x:is>
          <x:t xml:space="preserve">Realizai a obra da salvação com temor e tremor</x:t>
        </x:is>
      </x:c>
      <x:c r="C416" s="34" t="n"/>
      <x:c r="D416" s="33" t="n"/>
      <x:c r="E416" s="34" t="inlineStr">
        <x:is>
          <x:t xml:space="preserve">Pe. Weber (volumes) · vol. 4</x:t>
        </x:is>
      </x:c>
      <x:c r="F416" s="34" t="inlineStr">
        <x:is>
          <x:t xml:space="preserve">Canto dos volumes</x:t>
        </x:is>
      </x:c>
      <x:c r="G416" s="35" t="inlineStr">
        <x:is>
          <x:t xml:space="preserve">abrir partitura</x:t>
        </x:is>
      </x:c>
    </x:row>
    <x:row r="417" s="29" customFormat="1" ht="23.850000381469727" customHeight="1">
      <x:c r="A417" s="41" t="inlineStr">
        <x:is>
          <x:t xml:space="preserve">Fl 3,7-8</x:t>
        </x:is>
      </x:c>
      <x:c r="B417" s="34" t="inlineStr">
        <x:is>
          <x:t xml:space="preserve">O lucro, o prejuízo e o lixo</x:t>
        </x:is>
      </x:c>
      <x:c r="C417" s="34" t="n"/>
      <x:c r="D417" s="33" t="n"/>
      <x:c r="E417" s="34" t="inlineStr">
        <x:is>
          <x:t xml:space="preserve">Pe. Weber (volumes) · vol. 4</x:t>
        </x:is>
      </x:c>
      <x:c r="F417" s="34" t="inlineStr">
        <x:is>
          <x:t xml:space="preserve">Canto dos volumes</x:t>
        </x:is>
      </x:c>
      <x:c r="G417" s="35" t="inlineStr">
        <x:is>
          <x:t xml:space="preserve">abrir partitura</x:t>
        </x:is>
      </x:c>
    </x:row>
    <x:row r="418" s="29" customFormat="1" ht="23.850000381469727" customHeight="1">
      <x:c r="A418" s="41" t="inlineStr">
        <x:is>
          <x:t xml:space="preserve">Fl 3,12-14</x:t>
        </x:is>
      </x:c>
      <x:c r="B418" s="34" t="inlineStr">
        <x:is>
          <x:t xml:space="preserve">O que eu fiz e o que falta fazer</x:t>
        </x:is>
      </x:c>
      <x:c r="C418" s="34" t="n"/>
      <x:c r="D418" s="33" t="n"/>
      <x:c r="E418" s="34" t="inlineStr">
        <x:is>
          <x:t xml:space="preserve">Pe. Weber (volumes) · vol. 4</x:t>
        </x:is>
      </x:c>
      <x:c r="F418" s="34" t="inlineStr">
        <x:is>
          <x:t xml:space="preserve">Canto dos volumes</x:t>
        </x:is>
      </x:c>
      <x:c r="G418" s="35" t="inlineStr">
        <x:is>
          <x:t xml:space="preserve">abrir partitura</x:t>
        </x:is>
      </x:c>
    </x:row>
    <x:row r="419" s="29" customFormat="1" ht="23.850000381469727" customHeight="1">
      <x:c r="A419" s="41" t="inlineStr">
        <x:is>
          <x:t xml:space="preserve">Fl 3,18</x:t>
        </x:is>
      </x:c>
      <x:c r="B419" s="34" t="inlineStr">
        <x:is>
          <x:t xml:space="preserve">Os inimigos da Cruz de Jesus Cristo</x:t>
        </x:is>
      </x:c>
      <x:c r="C419" s="34" t="n"/>
      <x:c r="D419" s="33" t="n"/>
      <x:c r="E419" s="34" t="inlineStr">
        <x:is>
          <x:t xml:space="preserve">Pe. Weber (volumes) · vol. 4</x:t>
        </x:is>
      </x:c>
      <x:c r="F419" s="34" t="inlineStr">
        <x:is>
          <x:t xml:space="preserve">Canto dos volumes</x:t>
        </x:is>
      </x:c>
      <x:c r="G419" s="35" t="inlineStr">
        <x:is>
          <x:t xml:space="preserve">abrir partitura</x:t>
        </x:is>
      </x:c>
    </x:row>
    <x:row r="420" s="29" customFormat="1" ht="23.850000381469727" customHeight="1">
      <x:c r="A420" s="41" t="inlineStr">
        <x:is>
          <x:t xml:space="preserve">Fl 3,20</x:t>
        </x:is>
      </x:c>
      <x:c r="B420" s="34" t="inlineStr">
        <x:is>
          <x:t xml:space="preserve">Nós somos cidadãos do céu</x:t>
        </x:is>
      </x:c>
      <x:c r="C420" s="34" t="n"/>
      <x:c r="D420" s="33" t="n"/>
      <x:c r="E420" s="34" t="inlineStr">
        <x:is>
          <x:t xml:space="preserve">Pe. Weber (volumes) · vol. 4</x:t>
        </x:is>
      </x:c>
      <x:c r="F420" s="34" t="inlineStr">
        <x:is>
          <x:t xml:space="preserve">Canto dos volumes</x:t>
        </x:is>
      </x:c>
      <x:c r="G420" s="35" t="inlineStr">
        <x:is>
          <x:t xml:space="preserve">abrir partitura</x:t>
        </x:is>
      </x:c>
    </x:row>
    <x:row r="421" s="29" customFormat="1" ht="23.850000381469727" customHeight="1">
      <x:c r="A421" s="42" t="inlineStr">
        <x:is>
          <x:t xml:space="preserve">Fl 4,4-6</x:t>
        </x:is>
      </x:c>
      <x:c r="B421" s="37" t="inlineStr">
        <x:is>
          <x:t xml:space="preserve">Alegrai-vos no Senhor!</x:t>
        </x:is>
      </x:c>
      <x:c r="C421" s="37" t="n"/>
      <x:c r="D421" s="36" t="n"/>
      <x:c r="E421" s="37" t="inlineStr">
        <x:is>
          <x:t xml:space="preserve">Pe. Weber (volumes) · vol. 6</x:t>
        </x:is>
      </x:c>
      <x:c r="F421" s="37" t="inlineStr">
        <x:is>
          <x:t xml:space="preserve">Canto dos volumes</x:t>
        </x:is>
      </x:c>
      <x:c r="G421" s="38" t="inlineStr">
        <x:is>
          <x:t xml:space="preserve">abrir partitura</x:t>
        </x:is>
      </x:c>
    </x:row>
    <x:row r="422" s="29" customFormat="1" ht="23.850000381469727" customHeight="1">
      <x:c r="A422" s="41" t="inlineStr">
        <x:is>
          <x:t xml:space="preserve">Fl 4,4-6</x:t>
        </x:is>
      </x:c>
      <x:c r="B422" s="34" t="inlineStr">
        <x:is>
          <x:t xml:space="preserve">Alegrai-vos no Senhor!</x:t>
        </x:is>
      </x:c>
      <x:c r="C422" s="34" t="n"/>
      <x:c r="D422" s="33" t="n"/>
      <x:c r="E422" s="34" t="inlineStr">
        <x:is>
          <x:t xml:space="preserve">Pe. Weber (volumes) · vol. 4</x:t>
        </x:is>
      </x:c>
      <x:c r="F422" s="34" t="inlineStr">
        <x:is>
          <x:t xml:space="preserve">Canto dos volumes</x:t>
        </x:is>
      </x:c>
      <x:c r="G422" s="35" t="inlineStr">
        <x:is>
          <x:t xml:space="preserve">abrir partitura</x:t>
        </x:is>
      </x:c>
    </x:row>
    <x:row r="423" s="29" customFormat="1" ht="23.850000381469727" customHeight="1">
      <x:c r="A423" s="41" t="inlineStr">
        <x:is>
          <x:t xml:space="preserve">Fl 4,12-13</x:t>
        </x:is>
      </x:c>
      <x:c r="B423" s="34" t="inlineStr">
        <x:is>
          <x:t xml:space="preserve">Tudo posso naquele que me dá força</x:t>
        </x:is>
      </x:c>
      <x:c r="C423" s="34" t="n"/>
      <x:c r="D423" s="33" t="n"/>
      <x:c r="E423" s="34" t="inlineStr">
        <x:is>
          <x:t xml:space="preserve">Pe. Weber (volumes) · vol. 6</x:t>
        </x:is>
      </x:c>
      <x:c r="F423" s="34" t="inlineStr">
        <x:is>
          <x:t xml:space="preserve">Canto dos volumes</x:t>
        </x:is>
      </x:c>
      <x:c r="G423" s="35" t="inlineStr">
        <x:is>
          <x:t xml:space="preserve">abrir partitura</x:t>
        </x:is>
      </x:c>
    </x:row>
    <x:row r="424" s="29" customFormat="1" ht="23.850000381469727" customHeight="1">
      <x:c r="A424" s="42" t="inlineStr">
        <x:is>
          <x:t xml:space="preserve">Fl 4,12-13</x:t>
        </x:is>
      </x:c>
      <x:c r="B424" s="37" t="inlineStr">
        <x:is>
          <x:t xml:space="preserve">A nosso Deus e Pai seja louvor</x:t>
        </x:is>
      </x:c>
      <x:c r="C424" s="37" t="n"/>
      <x:c r="D424" s="36" t="n"/>
      <x:c r="E424" s="37" t="inlineStr">
        <x:is>
          <x:t xml:space="preserve">Pe. Weber (volumes) · vol. 18</x:t>
        </x:is>
      </x:c>
      <x:c r="F424" s="37" t="inlineStr">
        <x:is>
          <x:t xml:space="preserve">Canto dos volumes</x:t>
        </x:is>
      </x:c>
      <x:c r="G424" s="38" t="inlineStr">
        <x:is>
          <x:t xml:space="preserve">abrir partitura</x:t>
        </x:is>
      </x:c>
    </x:row>
    <x:row r="425" s="29" customFormat="1" ht="23.850000381469727" customHeight="1">
      <x:c r="A425" s="41" t="inlineStr">
        <x:is>
          <x:t xml:space="preserve">Fl 4,12-13</x:t>
        </x:is>
      </x:c>
      <x:c r="B425" s="34" t="inlineStr">
        <x:is>
          <x:t xml:space="preserve">Tudo posso naquele que me dá força</x:t>
        </x:is>
      </x:c>
      <x:c r="C425" s="34" t="n"/>
      <x:c r="D425" s="33" t="n"/>
      <x:c r="E425" s="34" t="inlineStr">
        <x:is>
          <x:t xml:space="preserve">Pe. Weber (volumes) · vol. 18</x:t>
        </x:is>
      </x:c>
      <x:c r="F425" s="34" t="inlineStr">
        <x:is>
          <x:t xml:space="preserve">Canto dos volumes</x:t>
        </x:is>
      </x:c>
      <x:c r="G425" s="35" t="inlineStr">
        <x:is>
          <x:t xml:space="preserve">abrir partitura</x:t>
        </x:is>
      </x:c>
    </x:row>
    <x:row r="426" s="29" customFormat="1" ht="23.850000381469727" customHeight="1">
      <x:c r="A426" s="41" t="inlineStr">
        <x:is>
          <x:t xml:space="preserve">Fl 4,12-13</x:t>
        </x:is>
      </x:c>
      <x:c r="B426" s="34" t="inlineStr">
        <x:is>
          <x:t xml:space="preserve">Tudo posso naquele que me dá força</x:t>
        </x:is>
      </x:c>
      <x:c r="C426" s="34" t="n"/>
      <x:c r="D426" s="33" t="n"/>
      <x:c r="E426" s="34" t="inlineStr">
        <x:is>
          <x:t xml:space="preserve">Pe. Weber (volumes) · vol. 4</x:t>
        </x:is>
      </x:c>
      <x:c r="F426" s="34" t="inlineStr">
        <x:is>
          <x:t xml:space="preserve">Canto dos volumes</x:t>
        </x:is>
      </x:c>
      <x:c r="G426" s="35" t="inlineStr">
        <x:is>
          <x:t xml:space="preserve">abrir partitura</x:t>
        </x:is>
      </x:c>
    </x:row>
    <x:row r="427" s="29" customFormat="1" ht="23.850000381469727" customHeight="1">
      <x:c r="A427" s="42" t="inlineStr">
        <x:is>
          <x:t xml:space="preserve">Fl 4,20</x:t>
        </x:is>
      </x:c>
      <x:c r="B427" s="37" t="inlineStr">
        <x:is>
          <x:t xml:space="preserve">Doxologia: a nosso Deus e Pai seja louvor</x:t>
        </x:is>
      </x:c>
      <x:c r="C427" s="37" t="n"/>
      <x:c r="D427" s="36" t="n"/>
      <x:c r="E427" s="37" t="inlineStr">
        <x:is>
          <x:t xml:space="preserve">Pe. Weber (volumes) · vol. 6</x:t>
        </x:is>
      </x:c>
      <x:c r="F427" s="37" t="inlineStr">
        <x:is>
          <x:t xml:space="preserve">Canto dos volumes</x:t>
        </x:is>
      </x:c>
      <x:c r="G427" s="38" t="inlineStr">
        <x:is>
          <x:t xml:space="preserve">abrir partitura</x:t>
        </x:is>
      </x:c>
    </x:row>
    <x:row r="428" s="29" customFormat="1" ht="23.850000381469727" customHeight="1">
      <x:c r="A428" s="41" t="inlineStr">
        <x:is>
          <x:t xml:space="preserve">Fl 4,20</x:t>
        </x:is>
      </x:c>
      <x:c r="B428" s="34" t="inlineStr">
        <x:is>
          <x:t xml:space="preserve">Doxologia: A nosso Deus e Pai seja louvor</x:t>
        </x:is>
      </x:c>
      <x:c r="C428" s="34" t="n"/>
      <x:c r="D428" s="33" t="n"/>
      <x:c r="E428" s="34" t="inlineStr">
        <x:is>
          <x:t xml:space="preserve">Pe. Weber (volumes) · vol. 4</x:t>
        </x:is>
      </x:c>
      <x:c r="F428" s="34" t="inlineStr">
        <x:is>
          <x:t xml:space="preserve">Canto dos volumes</x:t>
        </x:is>
      </x:c>
      <x:c r="G428" s="35" t="inlineStr">
        <x:is>
          <x:t xml:space="preserve">abrir partitura</x:t>
        </x:is>
      </x:c>
    </x:row>
    <x:row r="429" s="29" customFormat="1" ht="23.850000381469727" customHeight="1">
      <x:c r="A429" s="41" t="inlineStr">
        <x:is>
          <x:t xml:space="preserve">Cl 1,12-20</x:t>
        </x:is>
      </x:c>
      <x:c r="B429" s="34" t="inlineStr">
        <x:is>
          <x:t xml:space="preserve">Ao Pai agradecemos</x:t>
        </x:is>
      </x:c>
      <x:c r="C429" s="34" t="n"/>
      <x:c r="D429" s="33" t="inlineStr">
        <x:is>
          <x:t xml:space="preserve">Col 1,12-20</x:t>
        </x:is>
      </x:c>
      <x:c r="E429" s="34" t="inlineStr">
        <x:is>
          <x:t xml:space="preserve">Pe. Weber (volumes) · vol. 14</x:t>
        </x:is>
      </x:c>
      <x:c r="F429" s="34" t="inlineStr">
        <x:is>
          <x:t xml:space="preserve">Canto dos volumes</x:t>
        </x:is>
      </x:c>
      <x:c r="G429" s="35" t="inlineStr">
        <x:is>
          <x:t xml:space="preserve">abrir partitura</x:t>
        </x:is>
      </x:c>
    </x:row>
    <x:row r="430" s="29" customFormat="1" ht="23.850000381469727" customHeight="1">
      <x:c r="A430" s="42" t="inlineStr">
        <x:is>
          <x:t xml:space="preserve">Cl 1,13-14</x:t>
        </x:is>
      </x:c>
      <x:c r="B430" s="37" t="inlineStr">
        <x:is>
          <x:t xml:space="preserve">5ª Semana da Quaresma (Antífona de comunhão) – 4ª feira</x:t>
        </x:is>
      </x:c>
      <x:c r="C430" s="37" t="inlineStr">
        <x:is>
          <x:t xml:space="preserve">5ª Semana da Quaresma – Comunhão</x:t>
        </x:is>
      </x:c>
      <x:c r="D430" s="36" t="n"/>
      <x:c r="E430" s="37" t="inlineStr">
        <x:is>
          <x:t xml:space="preserve">Pe. Weber (volumes) · vol. 24</x:t>
        </x:is>
      </x:c>
      <x:c r="F430" s="37" t="inlineStr">
        <x:is>
          <x:t xml:space="preserve">Canto dos volumes</x:t>
        </x:is>
      </x:c>
      <x:c r="G430" s="38" t="inlineStr">
        <x:is>
          <x:t xml:space="preserve">abrir partitura</x:t>
        </x:is>
      </x:c>
    </x:row>
    <x:row r="431" s="29" customFormat="1" ht="23.850000381469727" customHeight="1">
      <x:c r="A431" s="41" t="inlineStr">
        <x:is>
          <x:t xml:space="preserve">Cl 1,15-20</x:t>
        </x:is>
      </x:c>
      <x:c r="B431" s="34" t="inlineStr">
        <x:is>
          <x:t xml:space="preserve">Ó Luz radiosa</x:t>
        </x:is>
      </x:c>
      <x:c r="C431" s="34" t="inlineStr">
        <x:is>
          <x:t xml:space="preserve">Cristo, Luz do mundo</x:t>
        </x:is>
      </x:c>
      <x:c r="D431" s="33" t="inlineStr">
        <x:is>
          <x:t xml:space="preserve">Col 1,15-20</x:t>
        </x:is>
      </x:c>
      <x:c r="E431" s="34" t="inlineStr">
        <x:is>
          <x:t xml:space="preserve">Pe. Weber (volumes) · vol. 31</x:t>
        </x:is>
      </x:c>
      <x:c r="F431" s="34" t="inlineStr">
        <x:is>
          <x:t xml:space="preserve">Canto dos volumes</x:t>
        </x:is>
      </x:c>
      <x:c r="G431" s="35" t="inlineStr">
        <x:is>
          <x:t xml:space="preserve">abrir partitura</x:t>
        </x:is>
      </x:c>
    </x:row>
    <x:row r="432" s="29" customFormat="1" ht="23.850000381469727" customHeight="1">
      <x:c r="A432" s="42" t="inlineStr">
        <x:is>
          <x:t xml:space="preserve">Cl 1,16-18</x:t>
        </x:is>
      </x:c>
      <x:c r="B432" s="37" t="inlineStr">
        <x:is>
          <x:t xml:space="preserve">Em Jesus Cristo tudo foi criado</x:t>
        </x:is>
      </x:c>
      <x:c r="C432" s="37" t="n"/>
      <x:c r="D432" s="36" t="inlineStr">
        <x:is>
          <x:t xml:space="preserve">Sl 71</x:t>
        </x:is>
      </x:c>
      <x:c r="E432" s="37" t="inlineStr">
        <x:is>
          <x:t xml:space="preserve">Pe. Weber (volumes) · vol. 21</x:t>
        </x:is>
      </x:c>
      <x:c r="F432" s="37" t="inlineStr">
        <x:is>
          <x:t xml:space="preserve">Canto dos volumes</x:t>
        </x:is>
      </x:c>
      <x:c r="G432" s="38" t="inlineStr">
        <x:is>
          <x:t xml:space="preserve">abrir partitura</x:t>
        </x:is>
      </x:c>
    </x:row>
    <x:row r="433" s="29" customFormat="1" ht="23.850000381469727" customHeight="1">
      <x:c r="A433" s="41" t="inlineStr">
        <x:is>
          <x:t xml:space="preserve">Cl 1,29</x:t>
        </x:is>
      </x:c>
      <x:c r="B433" s="34" t="inlineStr">
        <x:is>
          <x:t xml:space="preserve">À pregação do Evangelho, eu me dedico e me afadigo...</x:t>
        </x:is>
      </x:c>
      <x:c r="C433" s="34" t="n"/>
      <x:c r="D433" s="33" t="n"/>
      <x:c r="E433" s="34" t="inlineStr">
        <x:is>
          <x:t xml:space="preserve">Pe. Weber (volumes) · vol. 4</x:t>
        </x:is>
      </x:c>
      <x:c r="F433" s="34" t="inlineStr">
        <x:is>
          <x:t xml:space="preserve">Canto dos volumes</x:t>
        </x:is>
      </x:c>
      <x:c r="G433" s="35" t="inlineStr">
        <x:is>
          <x:t xml:space="preserve">abrir partitura</x:t>
        </x:is>
      </x:c>
    </x:row>
    <x:row r="434" s="29" customFormat="1" ht="23.850000381469727" customHeight="1">
      <x:c r="A434" s="41" t="inlineStr">
        <x:is>
          <x:t xml:space="preserve">Cl 1,29</x:t>
        </x:is>
      </x:c>
      <x:c r="B434" s="34" t="inlineStr">
        <x:is>
          <x:t xml:space="preserve">A pregação do Evangelho, eu me dedico e me afadigo...</x:t>
        </x:is>
      </x:c>
      <x:c r="C434" s="34" t="n"/>
      <x:c r="D434" s="33" t="n"/>
      <x:c r="E434" s="34" t="inlineStr">
        <x:is>
          <x:t xml:space="preserve">Pe. Weber (volumes) · vol. 4</x:t>
        </x:is>
      </x:c>
      <x:c r="F434" s="34" t="inlineStr">
        <x:is>
          <x:t xml:space="preserve">Canto dos volumes</x:t>
        </x:is>
      </x:c>
      <x:c r="G434" s="35" t="inlineStr">
        <x:is>
          <x:t xml:space="preserve">abrir partitura</x:t>
        </x:is>
      </x:c>
    </x:row>
    <x:row r="435" s="29" customFormat="1" ht="23.850000381469727" customHeight="1">
      <x:c r="A435" s="41" t="inlineStr">
        <x:is>
          <x:t xml:space="preserve">Cl 2,3</x:t>
        </x:is>
      </x:c>
      <x:c r="B435" s="34" t="inlineStr">
        <x:is>
          <x:t xml:space="preserve">Jesus Cristo, o tesouro da ciência e do sábio conhecimento</x:t>
        </x:is>
      </x:c>
      <x:c r="C435" s="34" t="n"/>
      <x:c r="D435" s="33" t="n"/>
      <x:c r="E435" s="34" t="inlineStr">
        <x:is>
          <x:t xml:space="preserve">Pe. Weber (volumes) · vol. 4</x:t>
        </x:is>
      </x:c>
      <x:c r="F435" s="34" t="inlineStr">
        <x:is>
          <x:t xml:space="preserve">Canto dos volumes</x:t>
        </x:is>
      </x:c>
      <x:c r="G435" s="35" t="inlineStr">
        <x:is>
          <x:t xml:space="preserve">abrir partitura</x:t>
        </x:is>
      </x:c>
    </x:row>
    <x:row r="436" s="29" customFormat="1" ht="23.850000381469727" customHeight="1">
      <x:c r="A436" s="41" t="inlineStr">
        <x:is>
          <x:t xml:space="preserve">Cl 2,7</x:t>
        </x:is>
      </x:c>
      <x:c r="B436" s="34" t="inlineStr">
        <x:is>
          <x:t xml:space="preserve">Enraizados no Senhor, ficai firmes nesta fé</x:t>
        </x:is>
      </x:c>
      <x:c r="C436" s="34" t="n"/>
      <x:c r="D436" s="33" t="n"/>
      <x:c r="E436" s="34" t="inlineStr">
        <x:is>
          <x:t xml:space="preserve">Pe. Weber (volumes) · vol. 4</x:t>
        </x:is>
      </x:c>
      <x:c r="F436" s="34" t="inlineStr">
        <x:is>
          <x:t xml:space="preserve">Canto dos volumes</x:t>
        </x:is>
      </x:c>
      <x:c r="G436" s="35" t="inlineStr">
        <x:is>
          <x:t xml:space="preserve">abrir partitura</x:t>
        </x:is>
      </x:c>
    </x:row>
    <x:row r="437" s="29" customFormat="1" ht="23.850000381469727" customHeight="1">
      <x:c r="A437" s="41" t="inlineStr">
        <x:is>
          <x:t xml:space="preserve">Cl 2,14</x:t>
        </x:is>
      </x:c>
      <x:c r="B437" s="34" t="inlineStr">
        <x:is>
          <x:t xml:space="preserve">Deus pregou na cruz o documento</x:t>
        </x:is>
      </x:c>
      <x:c r="C437" s="34" t="n"/>
      <x:c r="D437" s="33" t="n"/>
      <x:c r="E437" s="34" t="inlineStr">
        <x:is>
          <x:t xml:space="preserve">Pe. Weber (volumes) · vol. 6</x:t>
        </x:is>
      </x:c>
      <x:c r="F437" s="34" t="inlineStr">
        <x:is>
          <x:t xml:space="preserve">Canto dos volumes</x:t>
        </x:is>
      </x:c>
      <x:c r="G437" s="35" t="inlineStr">
        <x:is>
          <x:t xml:space="preserve">abrir partitura</x:t>
        </x:is>
      </x:c>
    </x:row>
    <x:row r="438" s="29" customFormat="1" ht="23.850000381469727" customHeight="1">
      <x:c r="A438" s="41" t="inlineStr">
        <x:is>
          <x:t xml:space="preserve">Cl 2,14</x:t>
        </x:is>
      </x:c>
      <x:c r="B438" s="34" t="inlineStr">
        <x:is>
          <x:t xml:space="preserve">Deus pregou na cruz o documento</x:t>
        </x:is>
      </x:c>
      <x:c r="C438" s="34" t="n"/>
      <x:c r="D438" s="33" t="n"/>
      <x:c r="E438" s="34" t="inlineStr">
        <x:is>
          <x:t xml:space="preserve">Pe. Weber (volumes) · vol. 4</x:t>
        </x:is>
      </x:c>
      <x:c r="F438" s="34" t="inlineStr">
        <x:is>
          <x:t xml:space="preserve">Canto dos volumes</x:t>
        </x:is>
      </x:c>
      <x:c r="G438" s="35" t="inlineStr">
        <x:is>
          <x:t xml:space="preserve">abrir partitura</x:t>
        </x:is>
      </x:c>
    </x:row>
    <x:row r="439" s="29" customFormat="1" ht="23.850000381469727" customHeight="1">
      <x:c r="A439" s="42" t="inlineStr">
        <x:is>
          <x:t xml:space="preserve">Cl 3,1-4</x:t>
        </x:is>
      </x:c>
      <x:c r="B439" s="37" t="inlineStr">
        <x:is>
          <x:t xml:space="preserve">Ressurreição com Cristo, Batismo, vida nova</x:t>
        </x:is>
      </x:c>
      <x:c r="C439" s="37" t="n"/>
      <x:c r="D439" s="36" t="n"/>
      <x:c r="E439" s="37" t="inlineStr">
        <x:is>
          <x:t xml:space="preserve">Pe. Weber (volumes) · vol. 5</x:t>
        </x:is>
      </x:c>
      <x:c r="F439" s="37" t="inlineStr">
        <x:is>
          <x:t xml:space="preserve">Canto dos volumes</x:t>
        </x:is>
      </x:c>
      <x:c r="G439" s="38" t="inlineStr">
        <x:is>
          <x:t xml:space="preserve">abrir partitura</x:t>
        </x:is>
      </x:c>
    </x:row>
    <x:row r="440" s="29" customFormat="1" ht="23.850000381469727" customHeight="1">
      <x:c r="A440" s="41" t="inlineStr">
        <x:is>
          <x:t xml:space="preserve">Cl 3,1</x:t>
        </x:is>
      </x:c>
      <x:c r="B440" s="34" t="inlineStr">
        <x:is>
          <x:t xml:space="preserve">Se com Cristo ressurgistes...</x:t>
        </x:is>
      </x:c>
      <x:c r="C440" s="34" t="n"/>
      <x:c r="D440" s="33" t="inlineStr">
        <x:is>
          <x:t xml:space="preserve">Sl 117</x:t>
        </x:is>
      </x:c>
      <x:c r="E440" s="34" t="inlineStr">
        <x:is>
          <x:t xml:space="preserve">Pe. Weber (volumes) · vol. 6</x:t>
        </x:is>
      </x:c>
      <x:c r="F440" s="34" t="inlineStr">
        <x:is>
          <x:t xml:space="preserve">Canto dos volumes</x:t>
        </x:is>
      </x:c>
      <x:c r="G440" s="35" t="inlineStr">
        <x:is>
          <x:t xml:space="preserve">abrir partitura</x:t>
        </x:is>
      </x:c>
    </x:row>
    <x:row r="441" s="29" customFormat="1" ht="23.850000381469727" customHeight="1">
      <x:c r="A441" s="42" t="inlineStr">
        <x:is>
          <x:t xml:space="preserve">Cl 3,1-4</x:t>
        </x:is>
      </x:c>
      <x:c r="B441" s="37" t="inlineStr">
        <x:is>
          <x:t xml:space="preserve">Ressurreição com Cristo, Batismo, vida nova</x:t>
        </x:is>
      </x:c>
      <x:c r="C441" s="37" t="n"/>
      <x:c r="D441" s="36" t="n"/>
      <x:c r="E441" s="37" t="inlineStr">
        <x:is>
          <x:t xml:space="preserve">Pe. Weber (volumes) · vol. 7</x:t>
        </x:is>
      </x:c>
      <x:c r="F441" s="37" t="inlineStr">
        <x:is>
          <x:t xml:space="preserve">Canto dos volumes</x:t>
        </x:is>
      </x:c>
      <x:c r="G441" s="38" t="inlineStr">
        <x:is>
          <x:t xml:space="preserve">abrir partitura</x:t>
        </x:is>
      </x:c>
    </x:row>
    <x:row r="442" s="29" customFormat="1" ht="23.850000381469727" customHeight="1">
      <x:c r="A442" s="41" t="inlineStr">
        <x:is>
          <x:t xml:space="preserve">Cl 3,1</x:t>
        </x:is>
      </x:c>
      <x:c r="B442" s="34" t="inlineStr">
        <x:is>
          <x:t xml:space="preserve">Se com Cristo ressurgistes...</x:t>
        </x:is>
      </x:c>
      <x:c r="C442" s="34" t="n"/>
      <x:c r="D442" s="33" t="n"/>
      <x:c r="E442" s="34" t="inlineStr">
        <x:is>
          <x:t xml:space="preserve">Pe. Weber (volumes) · vol. 4</x:t>
        </x:is>
      </x:c>
      <x:c r="F442" s="34" t="inlineStr">
        <x:is>
          <x:t xml:space="preserve">Canto dos volumes</x:t>
        </x:is>
      </x:c>
      <x:c r="G442" s="35" t="inlineStr">
        <x:is>
          <x:t xml:space="preserve">abrir partitura</x:t>
        </x:is>
      </x:c>
    </x:row>
    <x:row r="443" s="29" customFormat="1" ht="23.850000381469727" customHeight="1">
      <x:c r="A443" s="41" t="inlineStr">
        <x:is>
          <x:t xml:space="preserve">Cl 3,4</x:t>
        </x:is>
      </x:c>
      <x:c r="B443" s="34" t="inlineStr">
        <x:is>
          <x:t xml:space="preserve">Quando Cristo, nossa vida...</x:t>
        </x:is>
      </x:c>
      <x:c r="C443" s="34" t="n"/>
      <x:c r="D443" s="33" t="n"/>
      <x:c r="E443" s="34" t="inlineStr">
        <x:is>
          <x:t xml:space="preserve">Pe. Weber (volumes) · vol. 4</x:t>
        </x:is>
      </x:c>
      <x:c r="F443" s="34" t="inlineStr">
        <x:is>
          <x:t xml:space="preserve">Canto dos volumes</x:t>
        </x:is>
      </x:c>
      <x:c r="G443" s="35" t="inlineStr">
        <x:is>
          <x:t xml:space="preserve">abrir partitura</x:t>
        </x:is>
      </x:c>
    </x:row>
    <x:row r="444" s="29" customFormat="1" ht="23.850000381469727" customHeight="1">
      <x:c r="A444" s="41" t="inlineStr">
        <x:is>
          <x:t xml:space="preserve">Cl 3,9-10</x:t>
        </x:is>
      </x:c>
      <x:c r="B444" s="34" t="inlineStr">
        <x:is>
          <x:t xml:space="preserve">Vós vos despojastes do homem velho; vida nova em Cristo: Páscoa, penitência</x:t>
        </x:is>
      </x:c>
      <x:c r="C444" s="34" t="n"/>
      <x:c r="D444" s="33" t="inlineStr">
        <x:is>
          <x:t xml:space="preserve">Sl 118</x:t>
        </x:is>
      </x:c>
      <x:c r="E444" s="34" t="inlineStr">
        <x:is>
          <x:t xml:space="preserve">Pe. Weber (volumes) · vol. 6</x:t>
        </x:is>
      </x:c>
      <x:c r="F444" s="34" t="inlineStr">
        <x:is>
          <x:t xml:space="preserve">Canto dos volumes</x:t>
        </x:is>
      </x:c>
      <x:c r="G444" s="35" t="inlineStr">
        <x:is>
          <x:t xml:space="preserve">abrir partitura</x:t>
        </x:is>
      </x:c>
    </x:row>
    <x:row r="445" s="29" customFormat="1" ht="23.850000381469727" customHeight="1">
      <x:c r="A445" s="41" t="inlineStr">
        <x:is>
          <x:t xml:space="preserve">Cl 3,9-10</x:t>
        </x:is>
      </x:c>
      <x:c r="B445" s="34" t="inlineStr">
        <x:is>
          <x:t xml:space="preserve">Vós vos despojastes do homem velho, vida nova em Cristo</x:t>
        </x:is>
      </x:c>
      <x:c r="C445" s="34" t="n"/>
      <x:c r="D445" s="33" t="n"/>
      <x:c r="E445" s="34" t="inlineStr">
        <x:is>
          <x:t xml:space="preserve">Pe. Weber (volumes) · vol. 4</x:t>
        </x:is>
      </x:c>
      <x:c r="F445" s="34" t="inlineStr">
        <x:is>
          <x:t xml:space="preserve">Canto dos volumes</x:t>
        </x:is>
      </x:c>
      <x:c r="G445" s="35" t="inlineStr">
        <x:is>
          <x:t xml:space="preserve">abrir partitura</x:t>
        </x:is>
      </x:c>
    </x:row>
    <x:row r="446" s="29" customFormat="1" ht="23.850000381469727" customHeight="1">
      <x:c r="A446" s="42" t="inlineStr">
        <x:is>
          <x:t xml:space="preserve">Cl 3,12-14</x:t>
        </x:is>
      </x:c>
      <x:c r="B446" s="37" t="inlineStr">
        <x:is>
          <x:t xml:space="preserve">Eleitos de Deus, bem-amados e santos...</x:t>
        </x:is>
      </x:c>
      <x:c r="C446" s="37" t="n"/>
      <x:c r="D446" s="36" t="n"/>
      <x:c r="E446" s="37" t="inlineStr">
        <x:is>
          <x:t xml:space="preserve">Pe. Weber (volumes) · vol. 6</x:t>
        </x:is>
      </x:c>
      <x:c r="F446" s="37" t="inlineStr">
        <x:is>
          <x:t xml:space="preserve">Canto dos volumes</x:t>
        </x:is>
      </x:c>
      <x:c r="G446" s="38" t="inlineStr">
        <x:is>
          <x:t xml:space="preserve">abrir partitura</x:t>
        </x:is>
      </x:c>
    </x:row>
    <x:row r="447" s="29" customFormat="1" ht="23.850000381469727" customHeight="1">
      <x:c r="A447" s="41" t="inlineStr">
        <x:is>
          <x:t xml:space="preserve">Cl 3,12-14</x:t>
        </x:is>
      </x:c>
      <x:c r="B447" s="34" t="inlineStr">
        <x:is>
          <x:t xml:space="preserve">Eleitos de Deus, bem-amados e santos...</x:t>
        </x:is>
      </x:c>
      <x:c r="C447" s="34" t="n"/>
      <x:c r="D447" s="33" t="n"/>
      <x:c r="E447" s="34" t="inlineStr">
        <x:is>
          <x:t xml:space="preserve">Pe. Weber (volumes) · vol. 4</x:t>
        </x:is>
      </x:c>
      <x:c r="F447" s="34" t="inlineStr">
        <x:is>
          <x:t xml:space="preserve">Canto dos volumes</x:t>
        </x:is>
      </x:c>
      <x:c r="G447" s="35" t="inlineStr">
        <x:is>
          <x:t xml:space="preserve">abrir partitura</x:t>
        </x:is>
      </x:c>
    </x:row>
    <x:row r="448" s="29" customFormat="1" ht="23.850000381469727" customHeight="1">
      <x:c r="A448" s="41" t="inlineStr">
        <x:is>
          <x:t xml:space="preserve">Cl 3,13</x:t>
        </x:is>
      </x:c>
      <x:c r="B448" s="34" t="inlineStr">
        <x:is>
          <x:t xml:space="preserve">Suportai-vos, perdoai-vos...</x:t>
        </x:is>
      </x:c>
      <x:c r="C448" s="34" t="n"/>
      <x:c r="D448" s="33" t="n"/>
      <x:c r="E448" s="34" t="inlineStr">
        <x:is>
          <x:t xml:space="preserve">Pe. Weber (volumes) · vol. 4</x:t>
        </x:is>
      </x:c>
      <x:c r="F448" s="34" t="inlineStr">
        <x:is>
          <x:t xml:space="preserve">Canto dos volumes</x:t>
        </x:is>
      </x:c>
      <x:c r="G448" s="35" t="inlineStr">
        <x:is>
          <x:t xml:space="preserve">abrir partitura</x:t>
        </x:is>
      </x:c>
    </x:row>
    <x:row r="449" s="29" customFormat="1" ht="23.850000381469727" customHeight="1">
      <x:c r="A449" s="41" t="inlineStr">
        <x:is>
          <x:t xml:space="preserve">Cl 3,15</x:t>
        </x:is>
      </x:c>
      <x:c r="B449" s="34" t="inlineStr">
        <x:is>
          <x:t xml:space="preserve">A paz de Jesus Cristo</x:t>
        </x:is>
      </x:c>
      <x:c r="C449" s="34" t="n"/>
      <x:c r="D449" s="33" t="n"/>
      <x:c r="E449" s="34" t="inlineStr">
        <x:is>
          <x:t xml:space="preserve">Pe. Weber (volumes) · vol. 4</x:t>
        </x:is>
      </x:c>
      <x:c r="F449" s="34" t="inlineStr">
        <x:is>
          <x:t xml:space="preserve">Canto dos volumes</x:t>
        </x:is>
      </x:c>
      <x:c r="G449" s="35" t="inlineStr">
        <x:is>
          <x:t xml:space="preserve">abrir partitura</x:t>
        </x:is>
      </x:c>
    </x:row>
    <x:row r="450" s="29" customFormat="1" ht="23.850000381469727" customHeight="1">
      <x:c r="A450" s="41" t="inlineStr">
        <x:is>
          <x:t xml:space="preserve">Cl 3,16</x:t>
        </x:is>
      </x:c>
      <x:c r="B450" s="34" t="inlineStr">
        <x:is>
          <x:t xml:space="preserve">Cantai salmos, hinos e cânticos espirituais</x:t>
        </x:is>
      </x:c>
      <x:c r="C450" s="34" t="n"/>
      <x:c r="D450" s="33" t="inlineStr">
        <x:is>
          <x:t xml:space="preserve">Sl 95</x:t>
        </x:is>
      </x:c>
      <x:c r="E450" s="34" t="inlineStr">
        <x:is>
          <x:t xml:space="preserve">Pe. Weber (volumes) · vol. 6</x:t>
        </x:is>
      </x:c>
      <x:c r="F450" s="34" t="inlineStr">
        <x:is>
          <x:t xml:space="preserve">Canto dos volumes</x:t>
        </x:is>
      </x:c>
      <x:c r="G450" s="35" t="inlineStr">
        <x:is>
          <x:t xml:space="preserve">abrir partitura</x:t>
        </x:is>
      </x:c>
    </x:row>
    <x:row r="451" s="29" customFormat="1" ht="23.850000381469727" customHeight="1">
      <x:c r="A451" s="41" t="inlineStr">
        <x:is>
          <x:t xml:space="preserve">Cl 3,16</x:t>
        </x:is>
      </x:c>
      <x:c r="B451" s="34" t="inlineStr">
        <x:is>
          <x:t xml:space="preserve">A pregação do Evangelho, eu me dedico e me afadigo...</x:t>
        </x:is>
      </x:c>
      <x:c r="C451" s="34" t="n"/>
      <x:c r="D451" s="33" t="n"/>
      <x:c r="E451" s="34" t="inlineStr">
        <x:is>
          <x:t xml:space="preserve">Pe. Weber (volumes) · vol. 4</x:t>
        </x:is>
      </x:c>
      <x:c r="F451" s="34" t="inlineStr">
        <x:is>
          <x:t xml:space="preserve">Canto dos volumes</x:t>
        </x:is>
      </x:c>
      <x:c r="G451" s="35" t="inlineStr">
        <x:is>
          <x:t xml:space="preserve">abrir partitura</x:t>
        </x:is>
      </x:c>
    </x:row>
    <x:row r="452" s="29" customFormat="1" ht="23.850000381469727" customHeight="1">
      <x:c r="A452" s="42" t="inlineStr">
        <x:is>
          <x:t xml:space="preserve">Cl 3,17</x:t>
        </x:is>
      </x:c>
      <x:c r="B452" s="37" t="inlineStr">
        <x:is>
          <x:t xml:space="preserve">Dizer e fazer: tudo em nome do Senhor</x:t>
        </x:is>
      </x:c>
      <x:c r="C452" s="37" t="n"/>
      <x:c r="D452" s="36" t="inlineStr">
        <x:is>
          <x:t xml:space="preserve">Sl 102</x:t>
        </x:is>
      </x:c>
      <x:c r="E452" s="37" t="inlineStr">
        <x:is>
          <x:t xml:space="preserve">Pe. Weber (volumes) · vol. 6</x:t>
        </x:is>
      </x:c>
      <x:c r="F452" s="37" t="inlineStr">
        <x:is>
          <x:t xml:space="preserve">Canto dos volumes</x:t>
        </x:is>
      </x:c>
      <x:c r="G452" s="38" t="inlineStr">
        <x:is>
          <x:t xml:space="preserve">abrir partitura</x:t>
        </x:is>
      </x:c>
    </x:row>
    <x:row r="453" s="29" customFormat="1" ht="23.850000381469727" customHeight="1">
      <x:c r="A453" s="41" t="inlineStr">
        <x:is>
          <x:t xml:space="preserve">Cl 3,17</x:t>
        </x:is>
      </x:c>
      <x:c r="B453" s="34" t="inlineStr">
        <x:is>
          <x:t xml:space="preserve">Dizer e fazer: tudo em nome do Senhor</x:t>
        </x:is>
      </x:c>
      <x:c r="C453" s="34" t="n"/>
      <x:c r="D453" s="33" t="n"/>
      <x:c r="E453" s="34" t="inlineStr">
        <x:is>
          <x:t xml:space="preserve">Pe. Weber (volumes) · vol. 4</x:t>
        </x:is>
      </x:c>
      <x:c r="F453" s="34" t="inlineStr">
        <x:is>
          <x:t xml:space="preserve">Canto dos volumes</x:t>
        </x:is>
      </x:c>
      <x:c r="G453" s="35" t="inlineStr">
        <x:is>
          <x:t xml:space="preserve">abrir partitura</x:t>
        </x:is>
      </x:c>
    </x:row>
    <x:row r="454" s="29" customFormat="1" ht="23.850000381469727" customHeight="1">
      <x:c r="A454" s="41" t="inlineStr">
        <x:is>
          <x:t xml:space="preserve">Cl 4,2-6</x:t>
        </x:is>
      </x:c>
      <x:c r="B454" s="34" t="inlineStr">
        <x:is>
          <x:t xml:space="preserve">Perseverai na oração</x:t>
        </x:is>
      </x:c>
      <x:c r="C454" s="34" t="n"/>
      <x:c r="D454" s="33" t="n"/>
      <x:c r="E454" s="34" t="inlineStr">
        <x:is>
          <x:t xml:space="preserve">Pe. Weber (volumes) · vol. 21</x:t>
        </x:is>
      </x:c>
      <x:c r="F454" s="34" t="inlineStr">
        <x:is>
          <x:t xml:space="preserve">Canto dos volumes</x:t>
        </x:is>
      </x:c>
      <x:c r="G454" s="35" t="inlineStr">
        <x:is>
          <x:t xml:space="preserve">abrir partitura</x:t>
        </x:is>
      </x:c>
    </x:row>
    <x:row r="455" s="29" customFormat="1" ht="23.850000381469727" customHeight="1">
      <x:c r="A455" s="42" t="inlineStr">
        <x:is>
          <x:t xml:space="preserve">1Ts 1,9-10</x:t>
        </x:is>
      </x:c>
      <x:c r="B455" s="37" t="inlineStr">
        <x:is>
          <x:t xml:space="preserve">Vós deixastes os ídolos de outrora</x:t>
        </x:is>
      </x:c>
      <x:c r="C455" s="37" t="n"/>
      <x:c r="D455" s="36" t="n"/>
      <x:c r="E455" s="37" t="inlineStr">
        <x:is>
          <x:t xml:space="preserve">Pe. Weber (volumes) · vol. 21</x:t>
        </x:is>
      </x:c>
      <x:c r="F455" s="37" t="inlineStr">
        <x:is>
          <x:t xml:space="preserve">Canto dos volumes</x:t>
        </x:is>
      </x:c>
      <x:c r="G455" s="38" t="inlineStr">
        <x:is>
          <x:t xml:space="preserve">abrir partitura</x:t>
        </x:is>
      </x:c>
    </x:row>
    <x:row r="456" s="29" customFormat="1" ht="23.850000381469727" customHeight="1">
      <x:c r="A456" s="41" t="inlineStr">
        <x:is>
          <x:t xml:space="preserve">1Ts 2,5</x:t>
        </x:is>
      </x:c>
      <x:c r="B456" s="34" t="inlineStr">
        <x:is>
          <x:t xml:space="preserve">Nem ganância ou ambição</x:t>
        </x:is>
      </x:c>
      <x:c r="C456" s="34" t="n"/>
      <x:c r="D456" s="33" t="n"/>
      <x:c r="E456" s="34" t="inlineStr">
        <x:is>
          <x:t xml:space="preserve">Pe. Weber (volumes) · vol. 4</x:t>
        </x:is>
      </x:c>
      <x:c r="F456" s="34" t="inlineStr">
        <x:is>
          <x:t xml:space="preserve">Canto dos volumes</x:t>
        </x:is>
      </x:c>
      <x:c r="G456" s="35" t="inlineStr">
        <x:is>
          <x:t xml:space="preserve">abrir partitura</x:t>
        </x:is>
      </x:c>
    </x:row>
    <x:row r="457" s="29" customFormat="1" ht="23.850000381469727" customHeight="1">
      <x:c r="A457" s="41" t="inlineStr">
        <x:is>
          <x:t xml:space="preserve">1Ts 2,7-8</x:t>
        </x:is>
      </x:c>
      <x:c r="B457" s="34" t="inlineStr">
        <x:is>
          <x:t xml:space="preserve">O amor pastoral e materno de Paulo</x:t>
        </x:is>
      </x:c>
      <x:c r="C457" s="34" t="n"/>
      <x:c r="D457" s="33" t="n"/>
      <x:c r="E457" s="34" t="inlineStr">
        <x:is>
          <x:t xml:space="preserve">Pe. Weber (volumes) · vol. 4</x:t>
        </x:is>
      </x:c>
      <x:c r="F457" s="34" t="inlineStr">
        <x:is>
          <x:t xml:space="preserve">Canto dos volumes</x:t>
        </x:is>
      </x:c>
      <x:c r="G457" s="35" t="inlineStr">
        <x:is>
          <x:t xml:space="preserve">abrir partitura</x:t>
        </x:is>
      </x:c>
    </x:row>
    <x:row r="458" s="29" customFormat="1" ht="23.850000381469727" customHeight="1">
      <x:c r="A458" s="41" t="inlineStr">
        <x:is>
          <x:t xml:space="preserve">1Ts 2,13</x:t>
        </x:is>
      </x:c>
      <x:c r="B458" s="34" t="inlineStr">
        <x:is>
          <x:t xml:space="preserve">Palavra de Deus e palavra humana</x:t>
        </x:is>
      </x:c>
      <x:c r="C458" s="34" t="n"/>
      <x:c r="D458" s="33" t="n"/>
      <x:c r="E458" s="34" t="inlineStr">
        <x:is>
          <x:t xml:space="preserve">Pe. Weber (volumes) · vol. 4</x:t>
        </x:is>
      </x:c>
      <x:c r="F458" s="34" t="inlineStr">
        <x:is>
          <x:t xml:space="preserve">Canto dos volumes</x:t>
        </x:is>
      </x:c>
      <x:c r="G458" s="35" t="inlineStr">
        <x:is>
          <x:t xml:space="preserve">abrir partitura</x:t>
        </x:is>
      </x:c>
    </x:row>
    <x:row r="459" s="29" customFormat="1" ht="23.850000381469727" customHeight="1">
      <x:c r="A459" s="41" t="inlineStr">
        <x:is>
          <x:t xml:space="preserve">1Ts 4,3-7</x:t>
        </x:is>
      </x:c>
      <x:c r="B459" s="34" t="inlineStr">
        <x:is>
          <x:t xml:space="preserve">A vocação do cristão à santidade</x:t>
        </x:is>
      </x:c>
      <x:c r="C459" s="34" t="n"/>
      <x:c r="D459" s="33" t="n"/>
      <x:c r="E459" s="34" t="inlineStr">
        <x:is>
          <x:t xml:space="preserve">Pe. Weber (volumes) · vol. 4</x:t>
        </x:is>
      </x:c>
      <x:c r="F459" s="34" t="inlineStr">
        <x:is>
          <x:t xml:space="preserve">Canto dos volumes</x:t>
        </x:is>
      </x:c>
      <x:c r="G459" s="35" t="inlineStr">
        <x:is>
          <x:t xml:space="preserve">abrir partitura</x:t>
        </x:is>
      </x:c>
    </x:row>
    <x:row r="460" s="29" customFormat="1" ht="23.850000381469727" customHeight="1">
      <x:c r="A460" s="41" t="inlineStr">
        <x:is>
          <x:t xml:space="preserve">1Ts 4,11-12</x:t>
        </x:is>
      </x:c>
      <x:c r="B460" s="34" t="inlineStr">
        <x:is>
          <x:t xml:space="preserve">Vida tranquila, trabalhando sem depender de ninguém</x:t>
        </x:is>
      </x:c>
      <x:c r="C460" s="34" t="n"/>
      <x:c r="D460" s="33" t="n"/>
      <x:c r="E460" s="34" t="inlineStr">
        <x:is>
          <x:t xml:space="preserve">Pe. Weber (volumes) · vol. 4</x:t>
        </x:is>
      </x:c>
      <x:c r="F460" s="34" t="inlineStr">
        <x:is>
          <x:t xml:space="preserve">Canto dos volumes</x:t>
        </x:is>
      </x:c>
      <x:c r="G460" s="35" t="inlineStr">
        <x:is>
          <x:t xml:space="preserve">abrir partitura</x:t>
        </x:is>
      </x:c>
    </x:row>
    <x:row r="461" s="29" customFormat="1" ht="23.850000381469727" customHeight="1">
      <x:c r="A461" s="41" t="inlineStr">
        <x:is>
          <x:t xml:space="preserve">1Ts 5,2</x:t>
        </x:is>
      </x:c>
      <x:c r="B461" s="34" t="inlineStr">
        <x:is>
          <x:t xml:space="preserve">Chegará o dia do Senhor</x:t>
        </x:is>
      </x:c>
      <x:c r="C461" s="34" t="n"/>
      <x:c r="D461" s="33" t="n"/>
      <x:c r="E461" s="34" t="inlineStr">
        <x:is>
          <x:t xml:space="preserve">Pe. Weber (volumes) · vol. 4</x:t>
        </x:is>
      </x:c>
      <x:c r="F461" s="34" t="inlineStr">
        <x:is>
          <x:t xml:space="preserve">Canto dos volumes</x:t>
        </x:is>
      </x:c>
      <x:c r="G461" s="35" t="inlineStr">
        <x:is>
          <x:t xml:space="preserve">abrir partitura</x:t>
        </x:is>
      </x:c>
    </x:row>
    <x:row r="462" s="29" customFormat="1" ht="23.850000381469727" customHeight="1">
      <x:c r="A462" s="41" t="inlineStr">
        <x:is>
          <x:t xml:space="preserve">1Ts 5,5-8</x:t>
        </x:is>
      </x:c>
      <x:c r="B462" s="34" t="inlineStr">
        <x:is>
          <x:t xml:space="preserve">Nós somos cidadãos do dia</x:t>
        </x:is>
      </x:c>
      <x:c r="C462" s="34" t="n"/>
      <x:c r="D462" s="33" t="n"/>
      <x:c r="E462" s="34" t="inlineStr">
        <x:is>
          <x:t xml:space="preserve">Pe. Weber (volumes) · vol. 21</x:t>
        </x:is>
      </x:c>
      <x:c r="F462" s="34" t="inlineStr">
        <x:is>
          <x:t xml:space="preserve">Canto dos volumes</x:t>
        </x:is>
      </x:c>
      <x:c r="G462" s="35" t="inlineStr">
        <x:is>
          <x:t xml:space="preserve">abrir partitura</x:t>
        </x:is>
      </x:c>
    </x:row>
    <x:row r="463" s="29" customFormat="1" ht="23.850000381469727" customHeight="1">
      <x:c r="A463" s="41" t="inlineStr">
        <x:is>
          <x:t xml:space="preserve">1Ts 5,5-6</x:t>
        </x:is>
      </x:c>
      <x:c r="B463" s="34" t="inlineStr">
        <x:is>
          <x:t xml:space="preserve">Filhos da luz: sóbrios vigiemos!</x:t>
        </x:is>
      </x:c>
      <x:c r="C463" s="34" t="n"/>
      <x:c r="D463" s="33" t="n"/>
      <x:c r="E463" s="34" t="inlineStr">
        <x:is>
          <x:t xml:space="preserve">Pe. Weber (volumes) · vol. 4</x:t>
        </x:is>
      </x:c>
      <x:c r="F463" s="34" t="inlineStr">
        <x:is>
          <x:t xml:space="preserve">Canto dos volumes</x:t>
        </x:is>
      </x:c>
      <x:c r="G463" s="35" t="inlineStr">
        <x:is>
          <x:t xml:space="preserve">abrir partitura</x:t>
        </x:is>
      </x:c>
    </x:row>
    <x:row r="464" s="29" customFormat="1" ht="23.850000381469727" customHeight="1">
      <x:c r="A464" s="42" t="inlineStr">
        <x:is>
          <x:t xml:space="preserve">1Ts 5,9</x:t>
        </x:is>
      </x:c>
      <x:c r="B464" s="37" t="inlineStr">
        <x:is>
          <x:t xml:space="preserve">Por Cristo, Deus não nos destinou à perdição, mas à salvação</x:t>
        </x:is>
      </x:c>
      <x:c r="C464" s="37" t="n"/>
      <x:c r="D464" s="36" t="n"/>
      <x:c r="E464" s="37" t="inlineStr">
        <x:is>
          <x:t xml:space="preserve">Pe. Weber (volumes) · vol. 6</x:t>
        </x:is>
      </x:c>
      <x:c r="F464" s="37" t="inlineStr">
        <x:is>
          <x:t xml:space="preserve">Canto dos volumes</x:t>
        </x:is>
      </x:c>
      <x:c r="G464" s="38" t="inlineStr">
        <x:is>
          <x:t xml:space="preserve">abrir partitura</x:t>
        </x:is>
      </x:c>
    </x:row>
    <x:row r="465" s="29" customFormat="1" ht="23.850000381469727" customHeight="1">
      <x:c r="A465" s="41" t="inlineStr">
        <x:is>
          <x:t xml:space="preserve">1Ts 5,9</x:t>
        </x:is>
      </x:c>
      <x:c r="B465" s="34" t="inlineStr">
        <x:is>
          <x:t xml:space="preserve">Por Cristo, Deus não nos destinou à perdição, mas à salvação</x:t>
        </x:is>
      </x:c>
      <x:c r="C465" s="34" t="n"/>
      <x:c r="D465" s="33" t="n"/>
      <x:c r="E465" s="34" t="inlineStr">
        <x:is>
          <x:t xml:space="preserve">Pe. Weber (volumes) · vol. 4</x:t>
        </x:is>
      </x:c>
      <x:c r="F465" s="34" t="inlineStr">
        <x:is>
          <x:t xml:space="preserve">Canto dos volumes</x:t>
        </x:is>
      </x:c>
      <x:c r="G465" s="35" t="inlineStr">
        <x:is>
          <x:t xml:space="preserve">abrir partitura</x:t>
        </x:is>
      </x:c>
    </x:row>
    <x:row r="466" s="29" customFormat="1" ht="23.850000381469727" customHeight="1">
      <x:c r="A466" s="41" t="inlineStr">
        <x:is>
          <x:t xml:space="preserve">1Ts 5,12-13</x:t>
        </x:is>
      </x:c>
      <x:c r="B466" s="34" t="inlineStr">
        <x:is>
          <x:t xml:space="preserve">Aos guias e dirigentes: estima e orações</x:t>
        </x:is>
      </x:c>
      <x:c r="C466" s="34" t="n"/>
      <x:c r="D466" s="33" t="n"/>
      <x:c r="E466" s="34" t="inlineStr">
        <x:is>
          <x:t xml:space="preserve">Pe. Weber (volumes) · vol. 4</x:t>
        </x:is>
      </x:c>
      <x:c r="F466" s="34" t="inlineStr">
        <x:is>
          <x:t xml:space="preserve">Canto dos volumes</x:t>
        </x:is>
      </x:c>
      <x:c r="G466" s="35" t="inlineStr">
        <x:is>
          <x:t xml:space="preserve">abrir partitura</x:t>
        </x:is>
      </x:c>
    </x:row>
    <x:row r="467" s="29" customFormat="1" ht="23.850000381469727" customHeight="1">
      <x:c r="A467" s="41" t="inlineStr">
        <x:is>
          <x:t xml:space="preserve">1Ts 5,14</x:t>
        </x:is>
      </x:c>
      <x:c r="B467" s="34" t="inlineStr">
        <x:is>
          <x:t xml:space="preserve">Procurar os desviados, animar os tímidos, sustentar os fracos, ser paciente</x:t>
        </x:is>
      </x:c>
      <x:c r="C467" s="34" t="n"/>
      <x:c r="D467" s="33" t="inlineStr">
        <x:is>
          <x:t xml:space="preserve">Sl 111</x:t>
        </x:is>
      </x:c>
      <x:c r="E467" s="34" t="inlineStr">
        <x:is>
          <x:t xml:space="preserve">Pe. Weber (volumes) · vol. 6</x:t>
        </x:is>
      </x:c>
      <x:c r="F467" s="34" t="inlineStr">
        <x:is>
          <x:t xml:space="preserve">Canto dos volumes</x:t>
        </x:is>
      </x:c>
      <x:c r="G467" s="35" t="inlineStr">
        <x:is>
          <x:t xml:space="preserve">abrir partitura</x:t>
        </x:is>
      </x:c>
    </x:row>
    <x:row r="468" s="29" customFormat="1" ht="23.850000381469727" customHeight="1">
      <x:c r="A468" s="42" t="inlineStr">
        <x:is>
          <x:t xml:space="preserve">1Ts 5,14-15</x:t>
        </x:is>
      </x:c>
      <x:c r="B468" s="37" t="inlineStr">
        <x:is>
          <x:t xml:space="preserve">Irmãos, nós vos pedimos</x:t>
        </x:is>
      </x:c>
      <x:c r="C468" s="37" t="n"/>
      <x:c r="D468" s="36" t="n"/>
      <x:c r="E468" s="37" t="inlineStr">
        <x:is>
          <x:t xml:space="preserve">Pe. Weber (volumes) · vol. 21</x:t>
        </x:is>
      </x:c>
      <x:c r="F468" s="37" t="inlineStr">
        <x:is>
          <x:t xml:space="preserve">Canto dos volumes</x:t>
        </x:is>
      </x:c>
      <x:c r="G468" s="38" t="inlineStr">
        <x:is>
          <x:t xml:space="preserve">abrir partitura</x:t>
        </x:is>
      </x:c>
    </x:row>
    <x:row r="469" s="29" customFormat="1" ht="23.850000381469727" customHeight="1">
      <x:c r="A469" s="41" t="inlineStr">
        <x:is>
          <x:t xml:space="preserve">1Ts 5,14</x:t>
        </x:is>
      </x:c>
      <x:c r="B469" s="34" t="inlineStr">
        <x:is>
          <x:t xml:space="preserve">Procurar os desviados, animar os tímidos, sustentar os fracos, ser paciente</x:t>
        </x:is>
      </x:c>
      <x:c r="C469" s="34" t="n"/>
      <x:c r="D469" s="33" t="n"/>
      <x:c r="E469" s="34" t="inlineStr">
        <x:is>
          <x:t xml:space="preserve">Pe. Weber (volumes) · vol. 4</x:t>
        </x:is>
      </x:c>
      <x:c r="F469" s="34" t="inlineStr">
        <x:is>
          <x:t xml:space="preserve">Canto dos volumes</x:t>
        </x:is>
      </x:c>
      <x:c r="G469" s="35" t="inlineStr">
        <x:is>
          <x:t xml:space="preserve">abrir partitura</x:t>
        </x:is>
      </x:c>
    </x:row>
    <x:row r="470" s="29" customFormat="1" ht="23.850000381469727" customHeight="1">
      <x:c r="A470" s="41" t="inlineStr">
        <x:is>
          <x:t xml:space="preserve">1Ts 5,21</x:t>
        </x:is>
      </x:c>
      <x:c r="B470" s="34" t="inlineStr">
        <x:is>
          <x:t xml:space="preserve">Ficai com aquilo que é bom!</x:t>
        </x:is>
      </x:c>
      <x:c r="C470" s="34" t="n"/>
      <x:c r="D470" s="33" t="n"/>
      <x:c r="E470" s="34" t="inlineStr">
        <x:is>
          <x:t xml:space="preserve">Pe. Weber (volumes) · vol. 4</x:t>
        </x:is>
      </x:c>
      <x:c r="F470" s="34" t="inlineStr">
        <x:is>
          <x:t xml:space="preserve">Canto dos volumes</x:t>
        </x:is>
      </x:c>
      <x:c r="G470" s="35" t="inlineStr">
        <x:is>
          <x:t xml:space="preserve">abrir partitura</x:t>
        </x:is>
      </x:c>
    </x:row>
    <x:row r="471" s="29" customFormat="1" ht="23.850000381469727" customHeight="1">
      <x:c r="A471" s="41" t="inlineStr">
        <x:is>
          <x:t xml:space="preserve">1Ts 5,24</x:t>
        </x:is>
      </x:c>
      <x:c r="B471" s="34" t="inlineStr">
        <x:is>
          <x:t xml:space="preserve">Quem vos chamou é fiel: Ele cumpre o que promete</x:t>
        </x:is>
      </x:c>
      <x:c r="C471" s="34" t="n"/>
      <x:c r="D471" s="33" t="inlineStr">
        <x:is>
          <x:t xml:space="preserve">Sl 116</x:t>
        </x:is>
      </x:c>
      <x:c r="E471" s="34" t="inlineStr">
        <x:is>
          <x:t xml:space="preserve">Pe. Weber (volumes) · vol. 6</x:t>
        </x:is>
      </x:c>
      <x:c r="F471" s="34" t="inlineStr">
        <x:is>
          <x:t xml:space="preserve">Canto dos volumes</x:t>
        </x:is>
      </x:c>
      <x:c r="G471" s="35" t="inlineStr">
        <x:is>
          <x:t xml:space="preserve">abrir partitura</x:t>
        </x:is>
      </x:c>
    </x:row>
    <x:row r="472" s="29" customFormat="1" ht="23.850000381469727" customHeight="1">
      <x:c r="A472" s="41" t="inlineStr">
        <x:is>
          <x:t xml:space="preserve">1Ts 5,24</x:t>
        </x:is>
      </x:c>
      <x:c r="B472" s="34" t="inlineStr">
        <x:is>
          <x:t xml:space="preserve">Quem vos chamou é fiel: Ele cumpre o que promete</x:t>
        </x:is>
      </x:c>
      <x:c r="C472" s="34" t="n"/>
      <x:c r="D472" s="33" t="n"/>
      <x:c r="E472" s="34" t="inlineStr">
        <x:is>
          <x:t xml:space="preserve">Pe. Weber (volumes) · vol. 4</x:t>
        </x:is>
      </x:c>
      <x:c r="F472" s="34" t="inlineStr">
        <x:is>
          <x:t xml:space="preserve">Canto dos volumes</x:t>
        </x:is>
      </x:c>
      <x:c r="G472" s="35" t="inlineStr">
        <x:is>
          <x:t xml:space="preserve">abrir partitura</x:t>
        </x:is>
      </x:c>
    </x:row>
    <x:row r="473" s="29" customFormat="1" ht="23.850000381469727" customHeight="1">
      <x:c r="A473" s="42" t="inlineStr">
        <x:is>
          <x:t xml:space="preserve">2Ts 1,7-8</x:t>
        </x:is>
      </x:c>
      <x:c r="B473" s="37" t="inlineStr">
        <x:is>
          <x:t xml:space="preserve">Jesus virá do céu</x:t>
        </x:is>
      </x:c>
      <x:c r="C473" s="37" t="inlineStr">
        <x:is>
          <x:t xml:space="preserve">Advento | Parusia</x:t>
        </x:is>
      </x:c>
      <x:c r="D473" s="36" t="n"/>
      <x:c r="E473" s="37" t="inlineStr">
        <x:is>
          <x:t xml:space="preserve">Pe. Weber (volumes) · vol. 21</x:t>
        </x:is>
      </x:c>
      <x:c r="F473" s="37" t="inlineStr">
        <x:is>
          <x:t xml:space="preserve">Canto dos volumes</x:t>
        </x:is>
      </x:c>
      <x:c r="G473" s="38" t="inlineStr">
        <x:is>
          <x:t xml:space="preserve">abrir partitura</x:t>
        </x:is>
      </x:c>
    </x:row>
    <x:row r="474" s="29" customFormat="1" ht="23.850000381469727" customHeight="1">
      <x:c r="A474" s="41" t="inlineStr">
        <x:is>
          <x:t xml:space="preserve">2Ts 1,10-12</x:t>
        </x:is>
      </x:c>
      <x:c r="B474" s="34" t="inlineStr">
        <x:is>
          <x:t xml:space="preserve">Jesus Cristo chegará naquele dia</x:t>
        </x:is>
      </x:c>
      <x:c r="C474" s="34" t="n"/>
      <x:c r="D474" s="33" t="n"/>
      <x:c r="E474" s="34" t="inlineStr">
        <x:is>
          <x:t xml:space="preserve">Pe. Weber (volumes) · vol. 21</x:t>
        </x:is>
      </x:c>
      <x:c r="F474" s="34" t="inlineStr">
        <x:is>
          <x:t xml:space="preserve">Canto dos volumes</x:t>
        </x:is>
      </x:c>
      <x:c r="G474" s="35" t="inlineStr">
        <x:is>
          <x:t xml:space="preserve">abrir partitura</x:t>
        </x:is>
      </x:c>
    </x:row>
    <x:row r="475" s="29" customFormat="1" ht="23.850000381469727" customHeight="1">
      <x:c r="A475" s="42" t="inlineStr">
        <x:is>
          <x:t xml:space="preserve">2Ts 3,13</x:t>
        </x:is>
      </x:c>
      <x:c r="B475" s="37" t="inlineStr">
        <x:is>
          <x:t xml:space="preserve">Não te canses de fazer o bem!</x:t>
        </x:is>
      </x:c>
      <x:c r="C475" s="37" t="n"/>
      <x:c r="D475" s="36" t="n"/>
      <x:c r="E475" s="37" t="inlineStr">
        <x:is>
          <x:t xml:space="preserve">Pe. Weber (volumes) · vol. 15</x:t>
        </x:is>
      </x:c>
      <x:c r="F475" s="37" t="inlineStr">
        <x:is>
          <x:t xml:space="preserve">Canto dos volumes</x:t>
        </x:is>
      </x:c>
      <x:c r="G475" s="38" t="inlineStr">
        <x:is>
          <x:t xml:space="preserve">abrir partitura</x:t>
        </x:is>
      </x:c>
    </x:row>
    <x:row r="476" s="29" customFormat="1" ht="23.850000381469727" customHeight="1">
      <x:c r="A476" s="41" t="inlineStr">
        <x:is>
          <x:t xml:space="preserve">1Tm 1,15</x:t>
        </x:is>
      </x:c>
      <x:c r="B476" s="34" t="inlineStr">
        <x:is>
          <x:t xml:space="preserve">Eu me confesso o maior dos pecadores</x:t>
        </x:is>
      </x:c>
      <x:c r="C476" s="34" t="n"/>
      <x:c r="D476" s="33" t="n"/>
      <x:c r="E476" s="34" t="inlineStr">
        <x:is>
          <x:t xml:space="preserve">Pe. Weber (volumes) · vol. 4</x:t>
        </x:is>
      </x:c>
      <x:c r="F476" s="34" t="inlineStr">
        <x:is>
          <x:t xml:space="preserve">Canto dos volumes</x:t>
        </x:is>
      </x:c>
      <x:c r="G476" s="35" t="inlineStr">
        <x:is>
          <x:t xml:space="preserve">abrir partitura</x:t>
        </x:is>
      </x:c>
    </x:row>
    <x:row r="477" s="29" customFormat="1" ht="23.850000381469727" customHeight="1">
      <x:c r="A477" s="41" t="inlineStr">
        <x:is>
          <x:t xml:space="preserve">1Tm 1,17</x:t>
        </x:is>
      </x:c>
      <x:c r="B477" s="34" t="inlineStr">
        <x:is>
          <x:t xml:space="preserve">Ao Rei dos séculos... (Doxologia)</x:t>
        </x:is>
      </x:c>
      <x:c r="C477" s="34" t="n"/>
      <x:c r="D477" s="33" t="n"/>
      <x:c r="E477" s="34" t="inlineStr">
        <x:is>
          <x:t xml:space="preserve">Pe. Weber (volumes) · vol. 6</x:t>
        </x:is>
      </x:c>
      <x:c r="F477" s="34" t="inlineStr">
        <x:is>
          <x:t xml:space="preserve">Canto dos volumes</x:t>
        </x:is>
      </x:c>
      <x:c r="G477" s="35" t="inlineStr">
        <x:is>
          <x:t xml:space="preserve">abrir partitura</x:t>
        </x:is>
      </x:c>
    </x:row>
    <x:row r="478" s="29" customFormat="1" ht="23.850000381469727" customHeight="1">
      <x:c r="A478" s="42" t="inlineStr">
        <x:is>
          <x:t xml:space="preserve">1Tm 1,17</x:t>
        </x:is>
      </x:c>
      <x:c r="B478" s="37" t="inlineStr">
        <x:is>
          <x:t xml:space="preserve">Ao Rei dos séculos</x:t>
        </x:is>
      </x:c>
      <x:c r="C478" s="37" t="inlineStr">
        <x:is>
          <x:t xml:space="preserve">Doxologia</x:t>
        </x:is>
      </x:c>
      <x:c r="D478" s="36" t="n"/>
      <x:c r="E478" s="37" t="inlineStr">
        <x:is>
          <x:t xml:space="preserve">Pe. Weber (volumes) · vol. 30</x:t>
        </x:is>
      </x:c>
      <x:c r="F478" s="37" t="inlineStr">
        <x:is>
          <x:t xml:space="preserve">Canto dos volumes</x:t>
        </x:is>
      </x:c>
      <x:c r="G478" s="38" t="inlineStr">
        <x:is>
          <x:t xml:space="preserve">abrir partitura</x:t>
        </x:is>
      </x:c>
    </x:row>
    <x:row r="479" s="29" customFormat="1" ht="23.850000381469727" customHeight="1">
      <x:c r="A479" s="41" t="inlineStr">
        <x:is>
          <x:t xml:space="preserve">1Tm 1,17</x:t>
        </x:is>
      </x:c>
      <x:c r="B479" s="34" t="inlineStr">
        <x:is>
          <x:t xml:space="preserve">Ao Rei dos séculos... (Doxologia)</x:t>
        </x:is>
      </x:c>
      <x:c r="C479" s="34" t="n"/>
      <x:c r="D479" s="33" t="n"/>
      <x:c r="E479" s="34" t="inlineStr">
        <x:is>
          <x:t xml:space="preserve">Pe. Weber (volumes) · vol. 4</x:t>
        </x:is>
      </x:c>
      <x:c r="F479" s="34" t="inlineStr">
        <x:is>
          <x:t xml:space="preserve">Canto dos volumes</x:t>
        </x:is>
      </x:c>
      <x:c r="G479" s="35" t="inlineStr">
        <x:is>
          <x:t xml:space="preserve">abrir partitura</x:t>
        </x:is>
      </x:c>
    </x:row>
    <x:row r="480" s="29" customFormat="1" ht="23.850000381469727" customHeight="1">
      <x:c r="A480" s="41" t="inlineStr">
        <x:is>
          <x:t xml:space="preserve">1Tm 2,4</x:t>
        </x:is>
      </x:c>
      <x:c r="B480" s="34" t="inlineStr">
        <x:is>
          <x:t xml:space="preserve">Deus quer que todos sejam salvos e conheçam a verdade do Evangelho</x:t>
        </x:is>
      </x:c>
      <x:c r="C480" s="34" t="n"/>
      <x:c r="D480" s="33" t="inlineStr">
        <x:is>
          <x:t xml:space="preserve">Sl 116</x:t>
        </x:is>
      </x:c>
      <x:c r="E480" s="34" t="inlineStr">
        <x:is>
          <x:t xml:space="preserve">Pe. Weber (volumes) · vol. 6</x:t>
        </x:is>
      </x:c>
      <x:c r="F480" s="34" t="inlineStr">
        <x:is>
          <x:t xml:space="preserve">Canto dos volumes</x:t>
        </x:is>
      </x:c>
      <x:c r="G480" s="35" t="inlineStr">
        <x:is>
          <x:t xml:space="preserve">abrir partitura</x:t>
        </x:is>
      </x:c>
    </x:row>
    <x:row r="481" s="29" customFormat="1" ht="23.850000381469727" customHeight="1">
      <x:c r="A481" s="41" t="inlineStr">
        <x:is>
          <x:t xml:space="preserve">1Tm 2,4</x:t>
        </x:is>
      </x:c>
      <x:c r="B481" s="34" t="inlineStr">
        <x:is>
          <x:t xml:space="preserve">Deus quer que todos sejam salvos e conheçam a verdade do Evangelho</x:t>
        </x:is>
      </x:c>
      <x:c r="C481" s="34" t="n"/>
      <x:c r="D481" s="33" t="n"/>
      <x:c r="E481" s="34" t="inlineStr">
        <x:is>
          <x:t xml:space="preserve">Pe. Weber (volumes) · vol. 4</x:t>
        </x:is>
      </x:c>
      <x:c r="F481" s="34" t="inlineStr">
        <x:is>
          <x:t xml:space="preserve">Canto dos volumes</x:t>
        </x:is>
      </x:c>
      <x:c r="G481" s="35" t="inlineStr">
        <x:is>
          <x:t xml:space="preserve">abrir partitura</x:t>
        </x:is>
      </x:c>
    </x:row>
    <x:row r="482" s="29" customFormat="1" ht="23.850000381469727" customHeight="1">
      <x:c r="A482" s="41" t="inlineStr">
        <x:is>
          <x:t xml:space="preserve">1Tm 2,5</x:t>
        </x:is>
      </x:c>
      <x:c r="B482" s="34" t="inlineStr">
        <x:is>
          <x:t xml:space="preserve">Um só Deus, um só Mediador: Jesus Cristo</x:t>
        </x:is>
      </x:c>
      <x:c r="C482" s="34" t="n"/>
      <x:c r="D482" s="33" t="n"/>
      <x:c r="E482" s="34" t="inlineStr">
        <x:is>
          <x:t xml:space="preserve">Pe. Weber (volumes) · vol. 4</x:t>
        </x:is>
      </x:c>
      <x:c r="F482" s="34" t="inlineStr">
        <x:is>
          <x:t xml:space="preserve">Canto dos volumes</x:t>
        </x:is>
      </x:c>
      <x:c r="G482" s="35" t="inlineStr">
        <x:is>
          <x:t xml:space="preserve">abrir partitura</x:t>
        </x:is>
      </x:c>
    </x:row>
    <x:row r="483" s="29" customFormat="1" ht="23.850000381469727" customHeight="1">
      <x:c r="A483" s="41" t="inlineStr">
        <x:is>
          <x:t xml:space="preserve">1Tm 3,16</x:t>
        </x:is>
      </x:c>
      <x:c r="B483" s="34" t="inlineStr">
        <x:is>
          <x:t xml:space="preserve">Cristo manifestado, justificado, contemplado, proclamado...</x:t>
        </x:is>
      </x:c>
      <x:c r="C483" s="34" t="n"/>
      <x:c r="D483" s="33" t="n"/>
      <x:c r="E483" s="34" t="inlineStr">
        <x:is>
          <x:t xml:space="preserve">Pe. Weber (volumes) · vol. 4</x:t>
        </x:is>
      </x:c>
      <x:c r="F483" s="34" t="inlineStr">
        <x:is>
          <x:t xml:space="preserve">Canto dos volumes</x:t>
        </x:is>
      </x:c>
      <x:c r="G483" s="35" t="inlineStr">
        <x:is>
          <x:t xml:space="preserve">abrir partitura</x:t>
        </x:is>
      </x:c>
    </x:row>
    <x:row r="484" s="29" customFormat="1" ht="23.850000381469727" customHeight="1">
      <x:c r="A484" s="41" t="inlineStr">
        <x:is>
          <x:t xml:space="preserve">1Tm 4,4</x:t>
        </x:is>
      </x:c>
      <x:c r="B484" s="34" t="inlineStr">
        <x:is>
          <x:t xml:space="preserve">É bom tudo aquilo que Deus fez</x:t>
        </x:is>
      </x:c>
      <x:c r="C484" s="34" t="n"/>
      <x:c r="D484" s="33" t="n"/>
      <x:c r="E484" s="34" t="inlineStr">
        <x:is>
          <x:t xml:space="preserve">Pe. Weber (volumes) · vol. 4</x:t>
        </x:is>
      </x:c>
      <x:c r="F484" s="34" t="inlineStr">
        <x:is>
          <x:t xml:space="preserve">Canto dos volumes</x:t>
        </x:is>
      </x:c>
      <x:c r="G484" s="35" t="inlineStr">
        <x:is>
          <x:t xml:space="preserve">abrir partitura</x:t>
        </x:is>
      </x:c>
    </x:row>
    <x:row r="485" s="29" customFormat="1" ht="23.850000381469727" customHeight="1">
      <x:c r="A485" s="41" t="inlineStr">
        <x:is>
          <x:t xml:space="preserve">1Tm 4,12</x:t>
        </x:is>
      </x:c>
      <x:c r="B485" s="34" t="inlineStr">
        <x:is>
          <x:t xml:space="preserve">Ser modelo na Palavra, na conduta, no amor, fé e pureza</x:t>
        </x:is>
      </x:c>
      <x:c r="C485" s="34" t="n"/>
      <x:c r="D485" s="33" t="n"/>
      <x:c r="E485" s="34" t="inlineStr">
        <x:is>
          <x:t xml:space="preserve">Pe. Weber (volumes) · vol. 4</x:t>
        </x:is>
      </x:c>
      <x:c r="F485" s="34" t="inlineStr">
        <x:is>
          <x:t xml:space="preserve">Canto dos volumes</x:t>
        </x:is>
      </x:c>
      <x:c r="G485" s="35" t="inlineStr">
        <x:is>
          <x:t xml:space="preserve">abrir partitura</x:t>
        </x:is>
      </x:c>
    </x:row>
    <x:row r="486" s="29" customFormat="1" ht="23.850000381469727" customHeight="1">
      <x:c r="A486" s="42" t="inlineStr">
        <x:is>
          <x:t xml:space="preserve">1Tm 5,1-2</x:t>
        </x:is>
      </x:c>
      <x:c r="B486" s="37" t="inlineStr">
        <x:is>
          <x:t xml:space="preserve">A Família Cristã</x:t>
        </x:is>
      </x:c>
      <x:c r="C486" s="37" t="n"/>
      <x:c r="D486" s="36" t="inlineStr">
        <x:is>
          <x:t xml:space="preserve">Sl 132</x:t>
        </x:is>
      </x:c>
      <x:c r="E486" s="37" t="inlineStr">
        <x:is>
          <x:t xml:space="preserve">Pe. Weber (volumes) · vol. 21</x:t>
        </x:is>
      </x:c>
      <x:c r="F486" s="37" t="inlineStr">
        <x:is>
          <x:t xml:space="preserve">Canto dos volumes</x:t>
        </x:is>
      </x:c>
      <x:c r="G486" s="38" t="inlineStr">
        <x:is>
          <x:t xml:space="preserve">abrir partitura</x:t>
        </x:is>
      </x:c>
    </x:row>
    <x:row r="487" s="29" customFormat="1" ht="23.850000381469727" customHeight="1">
      <x:c r="A487" s="41" t="inlineStr">
        <x:is>
          <x:t xml:space="preserve">1Tm 6,6-10</x:t>
        </x:is>
      </x:c>
      <x:c r="B487" s="34" t="inlineStr">
        <x:is>
          <x:t xml:space="preserve">Viver sóbrios, sem ganância</x:t>
        </x:is>
      </x:c>
      <x:c r="C487" s="34" t="n"/>
      <x:c r="D487" s="33" t="n"/>
      <x:c r="E487" s="34" t="inlineStr">
        <x:is>
          <x:t xml:space="preserve">Pe. Weber (volumes) · vol. 4</x:t>
        </x:is>
      </x:c>
      <x:c r="F487" s="34" t="inlineStr">
        <x:is>
          <x:t xml:space="preserve">Canto dos volumes</x:t>
        </x:is>
      </x:c>
      <x:c r="G487" s="35" t="inlineStr">
        <x:is>
          <x:t xml:space="preserve">abrir partitura</x:t>
        </x:is>
      </x:c>
    </x:row>
    <x:row r="488" s="29" customFormat="1" ht="23.850000381469727" customHeight="1">
      <x:c r="A488" s="41" t="inlineStr">
        <x:is>
          <x:t xml:space="preserve">1Tm 6,7-10</x:t>
        </x:is>
      </x:c>
      <x:c r="B488" s="34" t="inlineStr">
        <x:is>
          <x:t xml:space="preserve">Nada trouxemos para o mundo</x:t>
        </x:is>
      </x:c>
      <x:c r="C488" s="34" t="inlineStr">
        <x:is>
          <x:t xml:space="preserve">Funerais | Voto de pobreza e vida simples</x:t>
        </x:is>
      </x:c>
      <x:c r="D488" s="33" t="n"/>
      <x:c r="E488" s="34" t="inlineStr">
        <x:is>
          <x:t xml:space="preserve">Pe. Weber (volumes) · vol. 21</x:t>
        </x:is>
      </x:c>
      <x:c r="F488" s="34" t="inlineStr">
        <x:is>
          <x:t xml:space="preserve">Canto dos volumes</x:t>
        </x:is>
      </x:c>
      <x:c r="G488" s="35" t="inlineStr">
        <x:is>
          <x:t xml:space="preserve">abrir partitura</x:t>
        </x:is>
      </x:c>
    </x:row>
    <x:row r="489" s="29" customFormat="1" ht="23.850000381469727" customHeight="1">
      <x:c r="A489" s="42" t="inlineStr">
        <x:is>
          <x:t xml:space="preserve">1Tm 6,11-14</x:t>
        </x:is>
      </x:c>
      <x:c r="B489" s="37" t="inlineStr">
        <x:is>
          <x:t xml:space="preserve">Segue a justiça, a piedade e a fé</x:t>
        </x:is>
      </x:c>
      <x:c r="C489" s="37" t="n"/>
      <x:c r="D489" s="36" t="n"/>
      <x:c r="E489" s="37" t="inlineStr">
        <x:is>
          <x:t xml:space="preserve">Pe. Weber (volumes) · vol. 25</x:t>
        </x:is>
      </x:c>
      <x:c r="F489" s="37" t="inlineStr">
        <x:is>
          <x:t xml:space="preserve">Canto dos volumes</x:t>
        </x:is>
      </x:c>
      <x:c r="G489" s="38" t="inlineStr">
        <x:is>
          <x:t xml:space="preserve">abrir partitura</x:t>
        </x:is>
      </x:c>
    </x:row>
    <x:row r="490" s="29" customFormat="1" ht="23.850000381469727" customHeight="1">
      <x:c r="A490" s="41" t="inlineStr">
        <x:is>
          <x:t xml:space="preserve">1Tm 6,12</x:t>
        </x:is>
      </x:c>
      <x:c r="B490" s="34" t="inlineStr">
        <x:is>
          <x:t xml:space="preserve">Combate o bom combate da fé!</x:t>
        </x:is>
      </x:c>
      <x:c r="C490" s="34" t="inlineStr">
        <x:is>
          <x:t xml:space="preserve">Confirmação | Votos religiosos | Ordenação</x:t>
        </x:is>
      </x:c>
      <x:c r="D490" s="33" t="inlineStr">
        <x:is>
          <x:t xml:space="preserve">Sl 120</x:t>
        </x:is>
      </x:c>
      <x:c r="E490" s="34" t="inlineStr">
        <x:is>
          <x:t xml:space="preserve">Pe. Weber (volumes) · vol. 21</x:t>
        </x:is>
      </x:c>
      <x:c r="F490" s="34" t="inlineStr">
        <x:is>
          <x:t xml:space="preserve">Canto dos volumes</x:t>
        </x:is>
      </x:c>
      <x:c r="G490" s="35" t="inlineStr">
        <x:is>
          <x:t xml:space="preserve">abrir partitura</x:t>
        </x:is>
      </x:c>
    </x:row>
    <x:row r="491" s="29" customFormat="1" ht="23.850000381469727" customHeight="1">
      <x:c r="A491" s="42" t="inlineStr">
        <x:is>
          <x:t xml:space="preserve">1Tm 6,15-16</x:t>
        </x:is>
      </x:c>
      <x:c r="B491" s="37" t="inlineStr">
        <x:is>
          <x:t xml:space="preserve">Doxologia a Jesus Cristo, o único Senhor</x:t>
        </x:is>
      </x:c>
      <x:c r="C491" s="37" t="n"/>
      <x:c r="D491" s="36" t="n"/>
      <x:c r="E491" s="37" t="inlineStr">
        <x:is>
          <x:t xml:space="preserve">Pe. Weber (volumes) · vol. 6</x:t>
        </x:is>
      </x:c>
      <x:c r="F491" s="37" t="inlineStr">
        <x:is>
          <x:t xml:space="preserve">Canto dos volumes</x:t>
        </x:is>
      </x:c>
      <x:c r="G491" s="38" t="inlineStr">
        <x:is>
          <x:t xml:space="preserve">abrir partitura</x:t>
        </x:is>
      </x:c>
    </x:row>
    <x:row r="492" s="29" customFormat="1" ht="23.850000381469727" customHeight="1">
      <x:c r="A492" s="41" t="inlineStr">
        <x:is>
          <x:t xml:space="preserve">1Tm 6,15-16</x:t>
        </x:is>
      </x:c>
      <x:c r="B492" s="34" t="inlineStr">
        <x:is>
          <x:t xml:space="preserve">Doxologia a Jesus Cristo, o único Senhor</x:t>
        </x:is>
      </x:c>
      <x:c r="C492" s="34" t="n"/>
      <x:c r="D492" s="33" t="n"/>
      <x:c r="E492" s="34" t="inlineStr">
        <x:is>
          <x:t xml:space="preserve">Pe. Weber (volumes) · vol. 4</x:t>
        </x:is>
      </x:c>
      <x:c r="F492" s="34" t="inlineStr">
        <x:is>
          <x:t xml:space="preserve">Canto dos volumes</x:t>
        </x:is>
      </x:c>
      <x:c r="G492" s="35" t="inlineStr">
        <x:is>
          <x:t xml:space="preserve">abrir partitura</x:t>
        </x:is>
      </x:c>
    </x:row>
    <x:row r="493" s="29" customFormat="1" ht="23.850000381469727" customHeight="1">
      <x:c r="A493" s="41" t="inlineStr">
        <x:is>
          <x:t xml:space="preserve">2Tm 1,9-11</x:t>
        </x:is>
      </x:c>
      <x:c r="B493" s="34" t="inlineStr">
        <x:is>
          <x:t xml:space="preserve">A graça de Cristo na sua encarnação e na pregação do Evangelho por Paulo</x:t>
        </x:is>
      </x:c>
      <x:c r="C493" s="34" t="n"/>
      <x:c r="D493" s="33" t="n"/>
      <x:c r="E493" s="34" t="inlineStr">
        <x:is>
          <x:t xml:space="preserve">Pe. Weber (volumes) · vol. 4</x:t>
        </x:is>
      </x:c>
      <x:c r="F493" s="34" t="inlineStr">
        <x:is>
          <x:t xml:space="preserve">Canto dos volumes</x:t>
        </x:is>
      </x:c>
      <x:c r="G493" s="35" t="inlineStr">
        <x:is>
          <x:t xml:space="preserve">abrir partitura</x:t>
        </x:is>
      </x:c>
    </x:row>
    <x:row r="494" s="29" customFormat="1" ht="23.850000381469727" customHeight="1">
      <x:c r="A494" s="41" t="inlineStr">
        <x:is>
          <x:t xml:space="preserve">2Tm 1,12</x:t>
        </x:is>
      </x:c>
      <x:c r="B494" s="34" t="inlineStr">
        <x:is>
          <x:t xml:space="preserve">Eu sei em quem coloquei a minha fé!</x:t>
        </x:is>
      </x:c>
      <x:c r="C494" s="34" t="n"/>
      <x:c r="D494" s="33" t="inlineStr">
        <x:is>
          <x:t xml:space="preserve">Sl 115</x:t>
        </x:is>
      </x:c>
      <x:c r="E494" s="34" t="inlineStr">
        <x:is>
          <x:t xml:space="preserve">Pe. Weber (volumes) · vol. 6</x:t>
        </x:is>
      </x:c>
      <x:c r="F494" s="34" t="inlineStr">
        <x:is>
          <x:t xml:space="preserve">Canto dos volumes</x:t>
        </x:is>
      </x:c>
      <x:c r="G494" s="35" t="inlineStr">
        <x:is>
          <x:t xml:space="preserve">abrir partitura</x:t>
        </x:is>
      </x:c>
    </x:row>
    <x:row r="495" s="29" customFormat="1" ht="23.850000381469727" customHeight="1">
      <x:c r="A495" s="42" t="inlineStr">
        <x:is>
          <x:t xml:space="preserve">2Tm 1,12</x:t>
        </x:is>
      </x:c>
      <x:c r="B495" s="37" t="inlineStr">
        <x:is>
          <x:t xml:space="preserve">Eu sei em quem acreditei (2Tm 1,12)</x:t>
        </x:is>
      </x:c>
      <x:c r="C495" s="37" t="inlineStr">
        <x:is>
          <x:t xml:space="preserve">Afirmação da fé cristã</x:t>
        </x:is>
      </x:c>
      <x:c r="D495" s="36" t="inlineStr">
        <x:is>
          <x:t xml:space="preserve">Sl 115</x:t>
        </x:is>
      </x:c>
      <x:c r="E495" s="37" t="inlineStr">
        <x:is>
          <x:t xml:space="preserve">Pe. Weber (volumes) · vol. 13</x:t>
        </x:is>
      </x:c>
      <x:c r="F495" s="37" t="inlineStr">
        <x:is>
          <x:t xml:space="preserve">Canto dos volumes</x:t>
        </x:is>
      </x:c>
      <x:c r="G495" s="38" t="inlineStr">
        <x:is>
          <x:t xml:space="preserve">abrir partitura</x:t>
        </x:is>
      </x:c>
    </x:row>
    <x:row r="496" s="29" customFormat="1" ht="23.850000381469727" customHeight="1">
      <x:c r="A496" s="41" t="inlineStr">
        <x:is>
          <x:t xml:space="preserve">2Tm 1,12</x:t>
        </x:is>
      </x:c>
      <x:c r="B496" s="34" t="inlineStr">
        <x:is>
          <x:t xml:space="preserve">Eu sei em quem eu coloquei a minha fé!</x:t>
        </x:is>
      </x:c>
      <x:c r="C496" s="34" t="n"/>
      <x:c r="D496" s="33" t="n"/>
      <x:c r="E496" s="34" t="inlineStr">
        <x:is>
          <x:t xml:space="preserve">Pe. Weber (volumes) · vol. 4</x:t>
        </x:is>
      </x:c>
      <x:c r="F496" s="34" t="inlineStr">
        <x:is>
          <x:t xml:space="preserve">Canto dos volumes</x:t>
        </x:is>
      </x:c>
      <x:c r="G496" s="35" t="inlineStr">
        <x:is>
          <x:t xml:space="preserve">abrir partitura</x:t>
        </x:is>
      </x:c>
    </x:row>
    <x:row r="497" s="29" customFormat="1" ht="23.850000381469727" customHeight="1">
      <x:c r="A497" s="41" t="inlineStr">
        <x:is>
          <x:t xml:space="preserve">2Tm 2,5-6</x:t>
        </x:is>
      </x:c>
      <x:c r="B497" s="34" t="inlineStr">
        <x:is>
          <x:t xml:space="preserve">O atleta só ganha a coroa</x:t>
        </x:is>
      </x:c>
      <x:c r="C497" s="34" t="n"/>
      <x:c r="D497" s="33" t="inlineStr">
        <x:is>
          <x:t xml:space="preserve">Sl 66</x:t>
        </x:is>
      </x:c>
      <x:c r="E497" s="34" t="inlineStr">
        <x:is>
          <x:t xml:space="preserve">Pe. Weber (volumes) · vol. 21</x:t>
        </x:is>
      </x:c>
      <x:c r="F497" s="34" t="inlineStr">
        <x:is>
          <x:t xml:space="preserve">Canto dos volumes</x:t>
        </x:is>
      </x:c>
      <x:c r="G497" s="35" t="inlineStr">
        <x:is>
          <x:t xml:space="preserve">abrir partitura</x:t>
        </x:is>
      </x:c>
    </x:row>
    <x:row r="498" s="29" customFormat="1" ht="23.850000381469727" customHeight="1">
      <x:c r="A498" s="42" t="inlineStr">
        <x:is>
          <x:t xml:space="preserve">2Tm 2,8-12</x:t>
        </x:is>
      </x:c>
      <x:c r="B498" s="37" t="inlineStr">
        <x:is>
          <x:t xml:space="preserve">Lembra-te de Jesus Cristo...</x:t>
        </x:is>
      </x:c>
      <x:c r="C498" s="37" t="n"/>
      <x:c r="D498" s="36" t="n"/>
      <x:c r="E498" s="37" t="inlineStr">
        <x:is>
          <x:t xml:space="preserve">Pe. Weber (volumes) · vol. 7</x:t>
        </x:is>
      </x:c>
      <x:c r="F498" s="37" t="inlineStr">
        <x:is>
          <x:t xml:space="preserve">Canto dos volumes</x:t>
        </x:is>
      </x:c>
      <x:c r="G498" s="38" t="inlineStr">
        <x:is>
          <x:t xml:space="preserve">abrir partitura</x:t>
        </x:is>
      </x:c>
    </x:row>
    <x:row r="499" s="29" customFormat="1" ht="23.850000381469727" customHeight="1">
      <x:c r="A499" s="41" t="inlineStr">
        <x:is>
          <x:t xml:space="preserve">2Tm 2,11-13</x:t>
        </x:is>
      </x:c>
      <x:c r="B499" s="34" t="inlineStr">
        <x:is>
          <x:t xml:space="preserve">Se nós morremos com Cristo</x:t>
        </x:is>
      </x:c>
      <x:c r="C499" s="34" t="n"/>
      <x:c r="D499" s="33" t="n"/>
      <x:c r="E499" s="34" t="inlineStr">
        <x:is>
          <x:t xml:space="preserve">Pe. Weber (volumes) · vol. 21</x:t>
        </x:is>
      </x:c>
      <x:c r="F499" s="34" t="inlineStr">
        <x:is>
          <x:t xml:space="preserve">Canto dos volumes</x:t>
        </x:is>
      </x:c>
      <x:c r="G499" s="35" t="inlineStr">
        <x:is>
          <x:t xml:space="preserve">abrir partitura</x:t>
        </x:is>
      </x:c>
    </x:row>
    <x:row r="500" s="29" customFormat="1" ht="23.850000381469727" customHeight="1">
      <x:c r="A500" s="41" t="inlineStr">
        <x:is>
          <x:t xml:space="preserve">2Tm 2,11</x:t>
        </x:is>
      </x:c>
      <x:c r="B500" s="34" t="inlineStr">
        <x:is>
          <x:t xml:space="preserve">Se com Cristo nós morremos, com Cristo viveremos</x:t>
        </x:is>
      </x:c>
      <x:c r="C500" s="34" t="n"/>
      <x:c r="D500" s="33" t="n"/>
      <x:c r="E500" s="34" t="inlineStr">
        <x:is>
          <x:t xml:space="preserve">Pe. Weber (volumes) · vol. 4</x:t>
        </x:is>
      </x:c>
      <x:c r="F500" s="34" t="inlineStr">
        <x:is>
          <x:t xml:space="preserve">Canto dos volumes</x:t>
        </x:is>
      </x:c>
      <x:c r="G500" s="35" t="inlineStr">
        <x:is>
          <x:t xml:space="preserve">abrir partitura</x:t>
        </x:is>
      </x:c>
    </x:row>
    <x:row r="501" s="29" customFormat="1" ht="23.850000381469727" customHeight="1">
      <x:c r="A501" s="42" t="inlineStr">
        <x:is>
          <x:t xml:space="preserve">2Tm 3,16-17</x:t>
        </x:is>
      </x:c>
      <x:c r="B501" s="37" t="inlineStr">
        <x:is>
          <x:t xml:space="preserve">A Sagrada Escritura é inspirada por Deus</x:t>
        </x:is>
      </x:c>
      <x:c r="C501" s="37" t="n"/>
      <x:c r="D501" s="36" t="n"/>
      <x:c r="E501" s="37" t="inlineStr">
        <x:is>
          <x:t xml:space="preserve">Pe. Weber (volumes) · vol. 28</x:t>
        </x:is>
      </x:c>
      <x:c r="F501" s="37" t="inlineStr">
        <x:is>
          <x:t xml:space="preserve">Canto dos volumes</x:t>
        </x:is>
      </x:c>
      <x:c r="G501" s="38" t="inlineStr">
        <x:is>
          <x:t xml:space="preserve">abrir partitura</x:t>
        </x:is>
      </x:c>
    </x:row>
    <x:row r="502" s="29" customFormat="1" ht="23.850000381469727" customHeight="1">
      <x:c r="A502" s="41" t="inlineStr">
        <x:is>
          <x:t xml:space="preserve">2Tm 3,16</x:t>
        </x:is>
      </x:c>
      <x:c r="B502" s="34" t="inlineStr">
        <x:is>
          <x:t xml:space="preserve">A força da Bíblia, Palavra de Deus</x:t>
        </x:is>
      </x:c>
      <x:c r="C502" s="34" t="n"/>
      <x:c r="D502" s="33" t="n"/>
      <x:c r="E502" s="34" t="inlineStr">
        <x:is>
          <x:t xml:space="preserve">Pe. Weber (volumes) · vol. 4</x:t>
        </x:is>
      </x:c>
      <x:c r="F502" s="34" t="inlineStr">
        <x:is>
          <x:t xml:space="preserve">Canto dos volumes</x:t>
        </x:is>
      </x:c>
      <x:c r="G502" s="35" t="inlineStr">
        <x:is>
          <x:t xml:space="preserve">abrir partitura</x:t>
        </x:is>
      </x:c>
    </x:row>
    <x:row r="503" s="29" customFormat="1" ht="23.850000381469727" customHeight="1">
      <x:c r="A503" s="41" t="inlineStr">
        <x:is>
          <x:t xml:space="preserve">2Tm 4,6-7</x:t>
        </x:is>
      </x:c>
      <x:c r="B503" s="34" t="inlineStr">
        <x:is>
          <x:t xml:space="preserve">Minha vida está no fim, guardei a minha fé</x:t>
        </x:is>
      </x:c>
      <x:c r="C503" s="34" t="n"/>
      <x:c r="D503" s="33" t="n"/>
      <x:c r="E503" s="34" t="inlineStr">
        <x:is>
          <x:t xml:space="preserve">Pe. Weber (volumes) · vol. 4</x:t>
        </x:is>
      </x:c>
      <x:c r="F503" s="34" t="inlineStr">
        <x:is>
          <x:t xml:space="preserve">Canto dos volumes</x:t>
        </x:is>
      </x:c>
      <x:c r="G503" s="35" t="inlineStr">
        <x:is>
          <x:t xml:space="preserve">abrir partitura</x:t>
        </x:is>
      </x:c>
    </x:row>
    <x:row r="504" s="29" customFormat="1" ht="23.850000381469727" customHeight="1">
      <x:c r="A504" s="41" t="inlineStr">
        <x:is>
          <x:t xml:space="preserve">Hb 1,1-2</x:t>
        </x:is>
      </x:c>
      <x:c r="B504" s="34" t="inlineStr">
        <x:is>
          <x:t xml:space="preserve">Muitas vezes e de modos diferentes</x:t>
        </x:is>
      </x:c>
      <x:c r="C504" s="34" t="n"/>
      <x:c r="D504" s="33" t="n"/>
      <x:c r="E504" s="34" t="inlineStr">
        <x:is>
          <x:t xml:space="preserve">Pe. Weber (volumes) · vol. 28</x:t>
        </x:is>
      </x:c>
      <x:c r="F504" s="34" t="inlineStr">
        <x:is>
          <x:t xml:space="preserve">Canto dos volumes</x:t>
        </x:is>
      </x:c>
      <x:c r="G504" s="35" t="inlineStr">
        <x:is>
          <x:t xml:space="preserve">abrir partitura</x:t>
        </x:is>
      </x:c>
    </x:row>
    <x:row r="505" s="29" customFormat="1" ht="23.850000381469727" customHeight="1">
      <x:c r="A505" s="41" t="inlineStr">
        <x:is>
          <x:t xml:space="preserve">Hb 1,1-2</x:t>
        </x:is>
      </x:c>
      <x:c r="B505" s="34" t="inlineStr">
        <x:is>
          <x:t xml:space="preserve">Deus falou-nos pelos profetas, mas agora, pelo próprio Filho</x:t>
        </x:is>
      </x:c>
      <x:c r="C505" s="34" t="n"/>
      <x:c r="D505" s="33" t="n"/>
      <x:c r="E505" s="34" t="inlineStr">
        <x:is>
          <x:t xml:space="preserve">Pe. Weber (volumes) · vol. 4</x:t>
        </x:is>
      </x:c>
      <x:c r="F505" s="34" t="inlineStr">
        <x:is>
          <x:t xml:space="preserve">Canto dos volumes</x:t>
        </x:is>
      </x:c>
      <x:c r="G505" s="35" t="inlineStr">
        <x:is>
          <x:t xml:space="preserve">abrir partitura</x:t>
        </x:is>
      </x:c>
    </x:row>
    <x:row r="506" s="29" customFormat="1" ht="23.850000381469727" customHeight="1">
      <x:c r="A506" s="42" t="inlineStr">
        <x:is>
          <x:t xml:space="preserve">Hb 1,3</x:t>
        </x:is>
      </x:c>
      <x:c r="B506" s="37" t="inlineStr">
        <x:is>
          <x:t xml:space="preserve">Jesus Cristo, Filho de Deus Todo-poderoso</x:t>
        </x:is>
      </x:c>
      <x:c r="C506" s="37" t="n"/>
      <x:c r="D506" s="36" t="inlineStr">
        <x:is>
          <x:t xml:space="preserve">Sl 22</x:t>
        </x:is>
      </x:c>
      <x:c r="E506" s="37" t="inlineStr">
        <x:is>
          <x:t xml:space="preserve">Pe. Weber (volumes) · vol. 6</x:t>
        </x:is>
      </x:c>
      <x:c r="F506" s="37" t="inlineStr">
        <x:is>
          <x:t xml:space="preserve">Canto dos volumes</x:t>
        </x:is>
      </x:c>
      <x:c r="G506" s="38" t="inlineStr">
        <x:is>
          <x:t xml:space="preserve">abrir partitura</x:t>
        </x:is>
      </x:c>
    </x:row>
    <x:row r="507" s="29" customFormat="1" ht="23.850000381469727" customHeight="1">
      <x:c r="A507" s="41" t="inlineStr">
        <x:is>
          <x:t xml:space="preserve">Hb 1,3</x:t>
        </x:is>
      </x:c>
      <x:c r="B507" s="34" t="inlineStr">
        <x:is>
          <x:t xml:space="preserve">Jesus Cristo, Filho de Deus Todo-poderoso</x:t>
        </x:is>
      </x:c>
      <x:c r="C507" s="34" t="n"/>
      <x:c r="D507" s="33" t="n"/>
      <x:c r="E507" s="34" t="inlineStr">
        <x:is>
          <x:t xml:space="preserve">Pe. Weber (volumes) · vol. 4</x:t>
        </x:is>
      </x:c>
      <x:c r="F507" s="34" t="inlineStr">
        <x:is>
          <x:t xml:space="preserve">Canto dos volumes</x:t>
        </x:is>
      </x:c>
      <x:c r="G507" s="35" t="inlineStr">
        <x:is>
          <x:t xml:space="preserve">abrir partitura</x:t>
        </x:is>
      </x:c>
    </x:row>
    <x:row r="508" s="29" customFormat="1" ht="23.850000381469727" customHeight="1">
      <x:c r="A508" s="41" t="inlineStr">
        <x:is>
          <x:t xml:space="preserve">Hb 1,10-11</x:t>
        </x:is>
      </x:c>
      <x:c r="B508" s="34" t="inlineStr">
        <x:is>
          <x:t xml:space="preserve">No princípio, Deus criou o universo</x:t>
        </x:is>
      </x:c>
      <x:c r="C508" s="34" t="n"/>
      <x:c r="D508" s="33" t="n"/>
      <x:c r="E508" s="34" t="inlineStr">
        <x:is>
          <x:t xml:space="preserve">Pe. Weber (volumes) · vol. 25</x:t>
        </x:is>
      </x:c>
      <x:c r="F508" s="34" t="inlineStr">
        <x:is>
          <x:t xml:space="preserve">Canto dos volumes</x:t>
        </x:is>
      </x:c>
      <x:c r="G508" s="35" t="inlineStr">
        <x:is>
          <x:t xml:space="preserve">abrir partitura</x:t>
        </x:is>
      </x:c>
    </x:row>
    <x:row r="509" s="29" customFormat="1" ht="23.850000381469727" customHeight="1">
      <x:c r="A509" s="42" t="inlineStr">
        <x:is>
          <x:t xml:space="preserve">Hb 2,17</x:t>
        </x:is>
      </x:c>
      <x:c r="B509" s="37" t="inlineStr">
        <x:is>
          <x:t xml:space="preserve">Jesus Cristo foi em tudo semelhante aos humanos</x:t>
        </x:is>
      </x:c>
      <x:c r="C509" s="37" t="n"/>
      <x:c r="D509" s="36" t="n"/>
      <x:c r="E509" s="37" t="inlineStr">
        <x:is>
          <x:t xml:space="preserve">Pe. Weber (volumes) · vol. 25</x:t>
        </x:is>
      </x:c>
      <x:c r="F509" s="37" t="inlineStr">
        <x:is>
          <x:t xml:space="preserve">Canto dos volumes</x:t>
        </x:is>
      </x:c>
      <x:c r="G509" s="38" t="inlineStr">
        <x:is>
          <x:t xml:space="preserve">abrir partitura</x:t>
        </x:is>
      </x:c>
    </x:row>
    <x:row r="510" s="29" customFormat="1" ht="23.850000381469727" customHeight="1">
      <x:c r="A510" s="41" t="inlineStr">
        <x:is>
          <x:t xml:space="preserve">Hb 2,18</x:t>
        </x:is>
      </x:c>
      <x:c r="B510" s="34" t="inlineStr">
        <x:is>
          <x:t xml:space="preserve">Jesus Cristo tentado, vem nos socorrer nas tentações</x:t>
        </x:is>
      </x:c>
      <x:c r="C510" s="34" t="n"/>
      <x:c r="D510" s="33" t="n"/>
      <x:c r="E510" s="34" t="inlineStr">
        <x:is>
          <x:t xml:space="preserve">Pe. Weber (volumes) · vol. 4</x:t>
        </x:is>
      </x:c>
      <x:c r="F510" s="34" t="inlineStr">
        <x:is>
          <x:t xml:space="preserve">Canto dos volumes</x:t>
        </x:is>
      </x:c>
      <x:c r="G510" s="35" t="inlineStr">
        <x:is>
          <x:t xml:space="preserve">abrir partitura</x:t>
        </x:is>
      </x:c>
    </x:row>
    <x:row r="511" s="29" customFormat="1" ht="23.850000381469727" customHeight="1">
      <x:c r="A511" s="41" t="inlineStr">
        <x:is>
          <x:t xml:space="preserve">Hb 4,12-13</x:t>
        </x:is>
      </x:c>
      <x:c r="B511" s="34" t="inlineStr">
        <x:is>
          <x:t xml:space="preserve">A Palavra do Senhor é viva e eficaz</x:t>
        </x:is>
      </x:c>
      <x:c r="C511" s="34" t="n"/>
      <x:c r="D511" s="33" t="n"/>
      <x:c r="E511" s="34" t="inlineStr">
        <x:is>
          <x:t xml:space="preserve">Pe. Weber (volumes) · vol. 25</x:t>
        </x:is>
      </x:c>
      <x:c r="F511" s="34" t="inlineStr">
        <x:is>
          <x:t xml:space="preserve">Canto dos volumes</x:t>
        </x:is>
      </x:c>
      <x:c r="G511" s="35" t="inlineStr">
        <x:is>
          <x:t xml:space="preserve">abrir partitura</x:t>
        </x:is>
      </x:c>
    </x:row>
    <x:row r="512" s="29" customFormat="1" ht="23.850000381469727" customHeight="1">
      <x:c r="A512" s="42" t="inlineStr">
        <x:is>
          <x:t xml:space="preserve">Hb 4,14-16</x:t>
        </x:is>
      </x:c>
      <x:c r="B512" s="37" t="inlineStr">
        <x:is>
          <x:t xml:space="preserve">Confiemos em Jesus</x:t>
        </x:is>
      </x:c>
      <x:c r="C512" s="37" t="inlineStr">
        <x:is>
          <x:t xml:space="preserve">Cristo Redentor e Quaresma</x:t>
        </x:is>
      </x:c>
      <x:c r="D512" s="36" t="n"/>
      <x:c r="E512" s="37" t="inlineStr">
        <x:is>
          <x:t xml:space="preserve">Pe. Weber (volumes) · vol. 16</x:t>
        </x:is>
      </x:c>
      <x:c r="F512" s="37" t="inlineStr">
        <x:is>
          <x:t xml:space="preserve">Canto dos volumes</x:t>
        </x:is>
      </x:c>
      <x:c r="G512" s="38" t="inlineStr">
        <x:is>
          <x:t xml:space="preserve">abrir partitura</x:t>
        </x:is>
      </x:c>
    </x:row>
    <x:row r="513" s="29" customFormat="1" ht="23.850000381469727" customHeight="1">
      <x:c r="A513" s="41" t="inlineStr">
        <x:is>
          <x:t xml:space="preserve">Hb 4,15</x:t>
        </x:is>
      </x:c>
      <x:c r="B513" s="34" t="inlineStr">
        <x:is>
          <x:t xml:space="preserve">Jesus Cristo, nosso Sumo Sacerdote</x:t>
        </x:is>
      </x:c>
      <x:c r="C513" s="34" t="n"/>
      <x:c r="D513" s="33" t="inlineStr">
        <x:is>
          <x:t xml:space="preserve">Sl 33</x:t>
        </x:is>
      </x:c>
      <x:c r="E513" s="34" t="inlineStr">
        <x:is>
          <x:t xml:space="preserve">Pe. Weber (volumes) · vol. 6</x:t>
        </x:is>
      </x:c>
      <x:c r="F513" s="34" t="inlineStr">
        <x:is>
          <x:t xml:space="preserve">Canto dos volumes</x:t>
        </x:is>
      </x:c>
      <x:c r="G513" s="35" t="inlineStr">
        <x:is>
          <x:t xml:space="preserve">abrir partitura</x:t>
        </x:is>
      </x:c>
    </x:row>
    <x:row r="514" s="29" customFormat="1" ht="23.850000381469727" customHeight="1">
      <x:c r="A514" s="41" t="inlineStr">
        <x:is>
          <x:t xml:space="preserve">Hb 4,15</x:t>
        </x:is>
      </x:c>
      <x:c r="B514" s="34" t="inlineStr">
        <x:is>
          <x:t xml:space="preserve">Jesus Cristo, nosso Sumo Sacerdote</x:t>
        </x:is>
      </x:c>
      <x:c r="C514" s="34" t="n"/>
      <x:c r="D514" s="33" t="n"/>
      <x:c r="E514" s="34" t="inlineStr">
        <x:is>
          <x:t xml:space="preserve">Pe. Weber (volumes) · vol. 4</x:t>
        </x:is>
      </x:c>
      <x:c r="F514" s="34" t="inlineStr">
        <x:is>
          <x:t xml:space="preserve">Canto dos volumes</x:t>
        </x:is>
      </x:c>
      <x:c r="G514" s="35" t="inlineStr">
        <x:is>
          <x:t xml:space="preserve">abrir partitura</x:t>
        </x:is>
      </x:c>
    </x:row>
    <x:row r="515" s="29" customFormat="1" ht="23.850000381469727" customHeight="1">
      <x:c r="A515" s="42" t="inlineStr">
        <x:is>
          <x:t xml:space="preserve">Hb 4,16</x:t>
        </x:is>
      </x:c>
      <x:c r="B515" s="37" t="inlineStr">
        <x:is>
          <x:t xml:space="preserve">Confiança no Senhor, perdão e graça</x:t>
        </x:is>
      </x:c>
      <x:c r="C515" s="37" t="n"/>
      <x:c r="D515" s="36" t="inlineStr">
        <x:is>
          <x:t xml:space="preserve">Sl 26</x:t>
        </x:is>
      </x:c>
      <x:c r="E515" s="37" t="inlineStr">
        <x:is>
          <x:t xml:space="preserve">Pe. Weber (volumes) · vol. 6</x:t>
        </x:is>
      </x:c>
      <x:c r="F515" s="37" t="inlineStr">
        <x:is>
          <x:t xml:space="preserve">Canto dos volumes</x:t>
        </x:is>
      </x:c>
      <x:c r="G515" s="38" t="inlineStr">
        <x:is>
          <x:t xml:space="preserve">abrir partitura</x:t>
        </x:is>
      </x:c>
    </x:row>
    <x:row r="516" s="29" customFormat="1" ht="23.850000381469727" customHeight="1">
      <x:c r="A516" s="41" t="inlineStr">
        <x:is>
          <x:t xml:space="preserve">Hb 4,16</x:t>
        </x:is>
      </x:c>
      <x:c r="B516" s="34" t="inlineStr">
        <x:is>
          <x:t xml:space="preserve">Confiança no Senhor, perdão e graça</x:t>
        </x:is>
      </x:c>
      <x:c r="C516" s="34" t="n"/>
      <x:c r="D516" s="33" t="n"/>
      <x:c r="E516" s="34" t="inlineStr">
        <x:is>
          <x:t xml:space="preserve">Pe. Weber (volumes) · vol. 4</x:t>
        </x:is>
      </x:c>
      <x:c r="F516" s="34" t="inlineStr">
        <x:is>
          <x:t xml:space="preserve">Canto dos volumes</x:t>
        </x:is>
      </x:c>
      <x:c r="G516" s="35" t="inlineStr">
        <x:is>
          <x:t xml:space="preserve">abrir partitura</x:t>
        </x:is>
      </x:c>
    </x:row>
    <x:row r="517" s="29" customFormat="1" ht="23.850000381469727" customHeight="1">
      <x:c r="A517" s="41" t="inlineStr">
        <x:is>
          <x:t xml:space="preserve">Hb 5,7</x:t>
        </x:is>
      </x:c>
      <x:c r="B517" s="34" t="inlineStr">
        <x:is>
          <x:t xml:space="preserve">Oração de Jesus Cristo ao Pai; Ele foi atendido por sua obediência</x:t>
        </x:is>
      </x:c>
      <x:c r="C517" s="34" t="n"/>
      <x:c r="D517" s="33" t="n"/>
      <x:c r="E517" s="34" t="inlineStr">
        <x:is>
          <x:t xml:space="preserve">Pe. Weber (volumes) · vol. 6</x:t>
        </x:is>
      </x:c>
      <x:c r="F517" s="34" t="inlineStr">
        <x:is>
          <x:t xml:space="preserve">Canto dos volumes</x:t>
        </x:is>
      </x:c>
      <x:c r="G517" s="35" t="inlineStr">
        <x:is>
          <x:t xml:space="preserve">abrir partitura</x:t>
        </x:is>
      </x:c>
    </x:row>
    <x:row r="518" s="29" customFormat="1" ht="23.850000381469727" customHeight="1">
      <x:c r="A518" s="42" t="inlineStr">
        <x:is>
          <x:t xml:space="preserve">Hb 5,7-9</x:t>
        </x:is>
      </x:c>
      <x:c r="B518" s="37" t="inlineStr">
        <x:is>
          <x:t xml:space="preserve">Jesus Cristo em sua vida mortal</x:t>
        </x:is>
      </x:c>
      <x:c r="C518" s="37" t="n"/>
      <x:c r="D518" s="36" t="n"/>
      <x:c r="E518" s="37" t="inlineStr">
        <x:is>
          <x:t xml:space="preserve">Pe. Weber (volumes) · vol. 24</x:t>
        </x:is>
      </x:c>
      <x:c r="F518" s="37" t="inlineStr">
        <x:is>
          <x:t xml:space="preserve">Canto dos volumes</x:t>
        </x:is>
      </x:c>
      <x:c r="G518" s="38" t="inlineStr">
        <x:is>
          <x:t xml:space="preserve">abrir partitura</x:t>
        </x:is>
      </x:c>
    </x:row>
    <x:row r="519" s="29" customFormat="1" ht="23.850000381469727" customHeight="1">
      <x:c r="A519" s="41" t="inlineStr">
        <x:is>
          <x:t xml:space="preserve">Hb 5,7</x:t>
        </x:is>
      </x:c>
      <x:c r="B519" s="34" t="inlineStr">
        <x:is>
          <x:t xml:space="preserve">Oração de Jesus Cristo ao Pai; Ele foi atendido por sua obediência</x:t>
        </x:is>
      </x:c>
      <x:c r="C519" s="34" t="n"/>
      <x:c r="D519" s="33" t="n"/>
      <x:c r="E519" s="34" t="inlineStr">
        <x:is>
          <x:t xml:space="preserve">Pe. Weber (volumes) · vol. 4</x:t>
        </x:is>
      </x:c>
      <x:c r="F519" s="34" t="inlineStr">
        <x:is>
          <x:t xml:space="preserve">Canto dos volumes</x:t>
        </x:is>
      </x:c>
      <x:c r="G519" s="35" t="inlineStr">
        <x:is>
          <x:t xml:space="preserve">abrir partitura</x:t>
        </x:is>
      </x:c>
    </x:row>
    <x:row r="520" s="29" customFormat="1" ht="23.850000381469727" customHeight="1">
      <x:c r="A520" s="41" t="inlineStr">
        <x:is>
          <x:t xml:space="preserve">Hb 5,8-9</x:t>
        </x:is>
      </x:c>
      <x:c r="B520" s="34" t="inlineStr">
        <x:is>
          <x:t xml:space="preserve">Cristo, Filho, Servo sofredor, obediente e Salvador</x:t>
        </x:is>
      </x:c>
      <x:c r="C520" s="34" t="n"/>
      <x:c r="D520" s="33" t="inlineStr">
        <x:is>
          <x:t xml:space="preserve">Fl 2,6-11</x:t>
        </x:is>
      </x:c>
      <x:c r="E520" s="34" t="inlineStr">
        <x:is>
          <x:t xml:space="preserve">Pe. Weber (volumes) · vol. 6</x:t>
        </x:is>
      </x:c>
      <x:c r="F520" s="34" t="inlineStr">
        <x:is>
          <x:t xml:space="preserve">Canto dos volumes</x:t>
        </x:is>
      </x:c>
      <x:c r="G520" s="35" t="inlineStr">
        <x:is>
          <x:t xml:space="preserve">abrir partitura</x:t>
        </x:is>
      </x:c>
    </x:row>
    <x:row r="521" s="29" customFormat="1" ht="23.850000381469727" customHeight="1">
      <x:c r="A521" s="41" t="inlineStr">
        <x:is>
          <x:t xml:space="preserve">Hb 5,8-9</x:t>
        </x:is>
      </x:c>
      <x:c r="B521" s="34" t="inlineStr">
        <x:is>
          <x:t xml:space="preserve">Cristo, Filho, Servo e sofredor, obediente e Salvador</x:t>
        </x:is>
      </x:c>
      <x:c r="C521" s="34" t="n"/>
      <x:c r="D521" s="33" t="n"/>
      <x:c r="E521" s="34" t="inlineStr">
        <x:is>
          <x:t xml:space="preserve">Pe. Weber (volumes) · vol. 4</x:t>
        </x:is>
      </x:c>
      <x:c r="F521" s="34" t="inlineStr">
        <x:is>
          <x:t xml:space="preserve">Canto dos volumes</x:t>
        </x:is>
      </x:c>
      <x:c r="G521" s="35" t="inlineStr">
        <x:is>
          <x:t xml:space="preserve">abrir partitura</x:t>
        </x:is>
      </x:c>
    </x:row>
    <x:row r="522" s="29" customFormat="1" ht="23.850000381469727" customHeight="1">
      <x:c r="A522" s="42" t="inlineStr">
        <x:is>
          <x:t xml:space="preserve">Hb 7,26-27</x:t>
        </x:is>
      </x:c>
      <x:c r="B522" s="37" t="inlineStr">
        <x:is>
          <x:t xml:space="preserve">Jesus, somente ele é o nosso Sumo Sacerdote</x:t>
        </x:is>
      </x:c>
      <x:c r="C522" s="37" t="n"/>
      <x:c r="D522" s="36" t="n"/>
      <x:c r="E522" s="37" t="inlineStr">
        <x:is>
          <x:t xml:space="preserve">Pe. Weber (volumes) · vol. 25</x:t>
        </x:is>
      </x:c>
      <x:c r="F522" s="37" t="inlineStr">
        <x:is>
          <x:t xml:space="preserve">Canto dos volumes</x:t>
        </x:is>
      </x:c>
      <x:c r="G522" s="38" t="inlineStr">
        <x:is>
          <x:t xml:space="preserve">abrir partitura</x:t>
        </x:is>
      </x:c>
    </x:row>
    <x:row r="523" s="29" customFormat="1" ht="23.850000381469727" customHeight="1">
      <x:c r="A523" s="41" t="inlineStr">
        <x:is>
          <x:t xml:space="preserve">Hb 9,27-28</x:t>
        </x:is>
      </x:c>
      <x:c r="B523" s="34" t="inlineStr">
        <x:is>
          <x:t xml:space="preserve">Os humanos só morrem uma vez</x:t>
        </x:is>
      </x:c>
      <x:c r="C523" s="34" t="n"/>
      <x:c r="D523" s="33" t="n"/>
      <x:c r="E523" s="34" t="inlineStr">
        <x:is>
          <x:t xml:space="preserve">Pe. Weber (volumes) · vol. 25</x:t>
        </x:is>
      </x:c>
      <x:c r="F523" s="34" t="inlineStr">
        <x:is>
          <x:t xml:space="preserve">Canto dos volumes</x:t>
        </x:is>
      </x:c>
      <x:c r="G523" s="35" t="inlineStr">
        <x:is>
          <x:t xml:space="preserve">abrir partitura</x:t>
        </x:is>
      </x:c>
    </x:row>
    <x:row r="524" s="29" customFormat="1" ht="23.850000381469727" customHeight="1">
      <x:c r="A524" s="42" t="inlineStr">
        <x:is>
          <x:t xml:space="preserve">Hb 10,5-7</x:t>
        </x:is>
      </x:c>
      <x:c r="B524" s="37" t="inlineStr">
        <x:is>
          <x:t xml:space="preserve">Jesus disse ao entrar neste mundo</x:t>
        </x:is>
      </x:c>
      <x:c r="C524" s="37" t="n"/>
      <x:c r="D524" s="36" t="n"/>
      <x:c r="E524" s="37" t="inlineStr">
        <x:is>
          <x:t xml:space="preserve">Pe. Weber (volumes) · vol. 25</x:t>
        </x:is>
      </x:c>
      <x:c r="F524" s="37" t="inlineStr">
        <x:is>
          <x:t xml:space="preserve">Canto dos volumes</x:t>
        </x:is>
      </x:c>
      <x:c r="G524" s="38" t="inlineStr">
        <x:is>
          <x:t xml:space="preserve">abrir partitura</x:t>
        </x:is>
      </x:c>
    </x:row>
    <x:row r="525" s="29" customFormat="1" ht="23.850000381469727" customHeight="1">
      <x:c r="A525" s="41" t="inlineStr">
        <x:is>
          <x:t xml:space="preserve">Hb 10,10</x:t>
        </x:is>
      </x:c>
      <x:c r="B525" s="34" t="inlineStr">
        <x:is>
          <x:t xml:space="preserve">Pela oferta do corpo de Cristo, fomos justificados e santificados</x:t>
        </x:is>
      </x:c>
      <x:c r="C525" s="34" t="n"/>
      <x:c r="D525" s="33" t="inlineStr">
        <x:is>
          <x:t xml:space="preserve">Fl 2,6-11</x:t>
        </x:is>
      </x:c>
      <x:c r="E525" s="34" t="inlineStr">
        <x:is>
          <x:t xml:space="preserve">Pe. Weber (volumes) · vol. 6</x:t>
        </x:is>
      </x:c>
      <x:c r="F525" s="34" t="inlineStr">
        <x:is>
          <x:t xml:space="preserve">Canto dos volumes</x:t>
        </x:is>
      </x:c>
      <x:c r="G525" s="35" t="inlineStr">
        <x:is>
          <x:t xml:space="preserve">abrir partitura</x:t>
        </x:is>
      </x:c>
    </x:row>
    <x:row r="526" s="29" customFormat="1" ht="23.850000381469727" customHeight="1">
      <x:c r="A526" s="41" t="inlineStr">
        <x:is>
          <x:t xml:space="preserve">Hb 10,10</x:t>
        </x:is>
      </x:c>
      <x:c r="B526" s="34" t="inlineStr">
        <x:is>
          <x:t xml:space="preserve">Pela oferta do corpo de Cristo, fomos justificados e santificados</x:t>
        </x:is>
      </x:c>
      <x:c r="C526" s="34" t="n"/>
      <x:c r="D526" s="33" t="n"/>
      <x:c r="E526" s="34" t="inlineStr">
        <x:is>
          <x:t xml:space="preserve">Pe. Weber (volumes) · vol. 4</x:t>
        </x:is>
      </x:c>
      <x:c r="F526" s="34" t="inlineStr">
        <x:is>
          <x:t xml:space="preserve">Canto dos volumes</x:t>
        </x:is>
      </x:c>
      <x:c r="G526" s="35" t="inlineStr">
        <x:is>
          <x:t xml:space="preserve">abrir partitura</x:t>
        </x:is>
      </x:c>
    </x:row>
    <x:row r="527" s="29" customFormat="1" ht="23.850000381469727" customHeight="1">
      <x:c r="A527" s="42" t="inlineStr">
        <x:is>
          <x:t xml:space="preserve">Hb 10,16-18</x:t>
        </x:is>
      </x:c>
      <x:c r="B527" s="37" t="inlineStr">
        <x:is>
          <x:t xml:space="preserve">Assim nos diz o Senhor: é esta a minha aliança</x:t>
        </x:is>
      </x:c>
      <x:c r="C527" s="37" t="n"/>
      <x:c r="D527" s="36" t="n"/>
      <x:c r="E527" s="37" t="inlineStr">
        <x:is>
          <x:t xml:space="preserve">Pe. Weber (volumes) · vol. 25</x:t>
        </x:is>
      </x:c>
      <x:c r="F527" s="37" t="inlineStr">
        <x:is>
          <x:t xml:space="preserve">Canto dos volumes</x:t>
        </x:is>
      </x:c>
      <x:c r="G527" s="38" t="inlineStr">
        <x:is>
          <x:t xml:space="preserve">abrir partitura</x:t>
        </x:is>
      </x:c>
    </x:row>
    <x:row r="528" s="29" customFormat="1" ht="23.850000381469727" customHeight="1">
      <x:c r="A528" s="41" t="inlineStr">
        <x:is>
          <x:t xml:space="preserve">Hb 10,23</x:t>
        </x:is>
      </x:c>
      <x:c r="B528" s="34" t="inlineStr">
        <x:is>
          <x:t xml:space="preserve">Reavivemos a esperança... É fiel Quem prometeu</x:t>
        </x:is>
      </x:c>
      <x:c r="C528" s="34" t="n"/>
      <x:c r="D528" s="33" t="inlineStr">
        <x:is>
          <x:t xml:space="preserve">Sl 39</x:t>
        </x:is>
      </x:c>
      <x:c r="E528" s="34" t="inlineStr">
        <x:is>
          <x:t xml:space="preserve">Pe. Weber (volumes) · vol. 6</x:t>
        </x:is>
      </x:c>
      <x:c r="F528" s="34" t="inlineStr">
        <x:is>
          <x:t xml:space="preserve">Canto dos volumes</x:t>
        </x:is>
      </x:c>
      <x:c r="G528" s="35" t="inlineStr">
        <x:is>
          <x:t xml:space="preserve">abrir partitura</x:t>
        </x:is>
      </x:c>
    </x:row>
    <x:row r="529" s="29" customFormat="1" ht="23.850000381469727" customHeight="1">
      <x:c r="A529" s="42" t="inlineStr">
        <x:is>
          <x:t xml:space="preserve">Hb 10,23-25</x:t>
        </x:is>
      </x:c>
      <x:c r="B529" s="37" t="inlineStr">
        <x:is>
          <x:t xml:space="preserve">Conservemos sem desvio a nossa fé</x:t>
        </x:is>
      </x:c>
      <x:c r="C529" s="37" t="n"/>
      <x:c r="D529" s="36" t="n"/>
      <x:c r="E529" s="37" t="inlineStr">
        <x:is>
          <x:t xml:space="preserve">Pe. Weber (volumes) · vol. 25</x:t>
        </x:is>
      </x:c>
      <x:c r="F529" s="37" t="inlineStr">
        <x:is>
          <x:t xml:space="preserve">Canto dos volumes</x:t>
        </x:is>
      </x:c>
      <x:c r="G529" s="38" t="inlineStr">
        <x:is>
          <x:t xml:space="preserve">abrir partitura</x:t>
        </x:is>
      </x:c>
    </x:row>
    <x:row r="530" s="29" customFormat="1" ht="23.850000381469727" customHeight="1">
      <x:c r="A530" s="41" t="inlineStr">
        <x:is>
          <x:t xml:space="preserve">Hb 10,38</x:t>
        </x:is>
      </x:c>
      <x:c r="B530" s="34" t="inlineStr">
        <x:is>
          <x:t xml:space="preserve">O justo terá vida pela fé</x:t>
        </x:is>
      </x:c>
      <x:c r="C530" s="34" t="n"/>
      <x:c r="D530" s="33" t="n"/>
      <x:c r="E530" s="34" t="inlineStr">
        <x:is>
          <x:t xml:space="preserve">Pe. Weber (volumes) · vol. 26</x:t>
        </x:is>
      </x:c>
      <x:c r="F530" s="34" t="inlineStr">
        <x:is>
          <x:t xml:space="preserve">Canto dos volumes</x:t>
        </x:is>
      </x:c>
      <x:c r="G530" s="35" t="inlineStr">
        <x:is>
          <x:t xml:space="preserve">abrir partitura</x:t>
        </x:is>
      </x:c>
    </x:row>
    <x:row r="531" s="29" customFormat="1" ht="23.850000381469727" customHeight="1">
      <x:c r="A531" s="41" t="inlineStr">
        <x:is>
          <x:t xml:space="preserve">Hb 11,1.6-8</x:t>
        </x:is>
      </x:c>
      <x:c r="B531" s="34" t="inlineStr">
        <x:is>
          <x:t xml:space="preserve">Sem a fé não se pode a Deus agradar</x:t>
        </x:is>
      </x:c>
      <x:c r="C531" s="34" t="n"/>
      <x:c r="D531" s="33" t="n"/>
      <x:c r="E531" s="34" t="inlineStr">
        <x:is>
          <x:t xml:space="preserve">Pe. Weber (volumes) · vol. 25</x:t>
        </x:is>
      </x:c>
      <x:c r="F531" s="34" t="inlineStr">
        <x:is>
          <x:t xml:space="preserve">Canto dos volumes</x:t>
        </x:is>
      </x:c>
      <x:c r="G531" s="35" t="inlineStr">
        <x:is>
          <x:t xml:space="preserve">abrir partitura</x:t>
        </x:is>
      </x:c>
    </x:row>
    <x:row r="532" s="29" customFormat="1" ht="23.850000381469727" customHeight="1">
      <x:c r="A532" s="41" t="inlineStr">
        <x:is>
          <x:t xml:space="preserve">Hb 11,1-3</x:t>
        </x:is>
      </x:c>
      <x:c r="B532" s="34" t="inlineStr">
        <x:is>
          <x:t xml:space="preserve">A fé é a firme garantia</x:t>
        </x:is>
      </x:c>
      <x:c r="C532" s="34" t="n"/>
      <x:c r="D532" s="33" t="n"/>
      <x:c r="E532" s="34" t="inlineStr">
        <x:is>
          <x:t xml:space="preserve">Pe. Weber (volumes) · vol. 26</x:t>
        </x:is>
      </x:c>
      <x:c r="F532" s="34" t="inlineStr">
        <x:is>
          <x:t xml:space="preserve">Canto dos volumes</x:t>
        </x:is>
      </x:c>
      <x:c r="G532" s="35" t="inlineStr">
        <x:is>
          <x:t xml:space="preserve">abrir partitura</x:t>
        </x:is>
      </x:c>
    </x:row>
    <x:row r="533" s="29" customFormat="1" ht="23.850000381469727" customHeight="1">
      <x:c r="A533" s="41" t="inlineStr">
        <x:is>
          <x:t xml:space="preserve">Hb 11,6</x:t>
        </x:is>
      </x:c>
      <x:c r="B533" s="34" t="inlineStr">
        <x:is>
          <x:t xml:space="preserve">Sem a fé não se pode a Deus agradar</x:t>
        </x:is>
      </x:c>
      <x:c r="C533" s="34" t="n"/>
      <x:c r="D533" s="33" t="n"/>
      <x:c r="E533" s="34" t="inlineStr">
        <x:is>
          <x:t xml:space="preserve">Pe. Weber (volumes) · vol. 26</x:t>
        </x:is>
      </x:c>
      <x:c r="F533" s="34" t="inlineStr">
        <x:is>
          <x:t xml:space="preserve">Canto dos volumes</x:t>
        </x:is>
      </x:c>
      <x:c r="G533" s="35" t="inlineStr">
        <x:is>
          <x:t xml:space="preserve">abrir partitura</x:t>
        </x:is>
      </x:c>
    </x:row>
    <x:row r="534" s="29" customFormat="1" ht="23.850000381469727" customHeight="1">
      <x:c r="A534" s="42" t="inlineStr">
        <x:is>
          <x:t xml:space="preserve">Hb 12,3</x:t>
        </x:is>
      </x:c>
      <x:c r="B534" s="37" t="inlineStr">
        <x:is>
          <x:t xml:space="preserve">Olhos fixos em Jesus</x:t>
        </x:is>
      </x:c>
      <x:c r="C534" s="37" t="n"/>
      <x:c r="D534" s="36" t="n"/>
      <x:c r="E534" s="37" t="inlineStr">
        <x:is>
          <x:t xml:space="preserve">Pe. Weber (volumes) · vol. 25</x:t>
        </x:is>
      </x:c>
      <x:c r="F534" s="37" t="inlineStr">
        <x:is>
          <x:t xml:space="preserve">Canto dos volumes</x:t>
        </x:is>
      </x:c>
      <x:c r="G534" s="38" t="inlineStr">
        <x:is>
          <x:t xml:space="preserve">abrir partitura</x:t>
        </x:is>
      </x:c>
    </x:row>
    <x:row r="535" s="29" customFormat="1" ht="23.850000381469727" customHeight="1">
      <x:c r="A535" s="41" t="inlineStr">
        <x:is>
          <x:t xml:space="preserve">Hb 13,7</x:t>
        </x:is>
      </x:c>
      <x:c r="B535" s="34" t="inlineStr">
        <x:is>
          <x:t xml:space="preserve">Não esqueçais os vossos guias na fé!</x:t>
        </x:is>
      </x:c>
      <x:c r="C535" s="34" t="n"/>
      <x:c r="D535" s="33" t="n"/>
      <x:c r="E535" s="34" t="inlineStr">
        <x:is>
          <x:t xml:space="preserve">Pe. Weber (volumes) · vol. 25</x:t>
        </x:is>
      </x:c>
      <x:c r="F535" s="34" t="inlineStr">
        <x:is>
          <x:t xml:space="preserve">Canto dos volumes</x:t>
        </x:is>
      </x:c>
      <x:c r="G535" s="35" t="inlineStr">
        <x:is>
          <x:t xml:space="preserve">abrir partitura</x:t>
        </x:is>
      </x:c>
    </x:row>
    <x:row r="536" s="29" customFormat="1" ht="23.850000381469727" customHeight="1">
      <x:c r="A536" s="42" t="inlineStr">
        <x:is>
          <x:t xml:space="preserve">Hb 13,8</x:t>
        </x:is>
      </x:c>
      <x:c r="B536" s="37" t="inlineStr">
        <x:is>
          <x:t xml:space="preserve">Jesus Cristo ontem hoje e sempre</x:t>
        </x:is>
      </x:c>
      <x:c r="C536" s="37" t="n"/>
      <x:c r="D536" s="36" t="inlineStr">
        <x:is>
          <x:t xml:space="preserve">Ap 4,11; 5,9-10.12</x:t>
        </x:is>
      </x:c>
      <x:c r="E536" s="37" t="inlineStr">
        <x:is>
          <x:t xml:space="preserve">Pe. Weber (volumes) · vol. 15</x:t>
        </x:is>
      </x:c>
      <x:c r="F536" s="37" t="inlineStr">
        <x:is>
          <x:t xml:space="preserve">Canto dos volumes</x:t>
        </x:is>
      </x:c>
      <x:c r="G536" s="38" t="inlineStr">
        <x:is>
          <x:t xml:space="preserve">abrir partitura</x:t>
        </x:is>
      </x:c>
    </x:row>
    <x:row r="537">
      <x:c r="A537" s="41" t="inlineStr">
        <x:is>
          <x:t xml:space="preserve">Hb 13,8</x:t>
        </x:is>
      </x:c>
      <x:c r="B537" s="34" t="inlineStr">
        <x:is>
          <x:t xml:space="preserve">Jesus Cristo ontem, hoje e sempre</x:t>
        </x:is>
      </x:c>
      <x:c r="C537" s="34" t="inlineStr">
        <x:is>
          <x:t xml:space="preserve">Hino Cristológico</x:t>
        </x:is>
      </x:c>
      <x:c r="D537" s="33" t="inlineStr">
        <x:is>
          <x:t xml:space="preserve">Cl 1,15-20</x:t>
        </x:is>
      </x:c>
      <x:c r="E537" s="34" t="inlineStr">
        <x:is>
          <x:t xml:space="preserve">Pe. Weber (volumes) · vol. 21</x:t>
        </x:is>
      </x:c>
      <x:c r="F537" s="34" t="inlineStr">
        <x:is>
          <x:t xml:space="preserve">Canto dos volumes</x:t>
        </x:is>
      </x:c>
      <x:c r="G537" s="35" t="inlineStr">
        <x:is>
          <x:t xml:space="preserve">abrir partitura</x:t>
        </x:is>
      </x:c>
    </x:row>
    <x:row r="538">
      <x:c r="A538" s="42" t="inlineStr">
        <x:is>
          <x:t xml:space="preserve">Hb 13,20-21</x:t>
        </x:is>
      </x:c>
      <x:c r="B538" s="37" t="inlineStr">
        <x:is>
          <x:t xml:space="preserve">O Deus da paz</x:t>
        </x:is>
      </x:c>
      <x:c r="C538" s="37" t="n"/>
      <x:c r="D538" s="36" t="n"/>
      <x:c r="E538" s="37" t="inlineStr">
        <x:is>
          <x:t xml:space="preserve">Pe. Weber (volumes) · vol. 25</x:t>
        </x:is>
      </x:c>
      <x:c r="F538" s="37" t="inlineStr">
        <x:is>
          <x:t xml:space="preserve">Canto dos volumes</x:t>
        </x:is>
      </x:c>
      <x:c r="G538" s="38" t="inlineStr">
        <x:is>
          <x:t xml:space="preserve">abrir partitura</x:t>
        </x:is>
      </x:c>
    </x:row>
    <x:row r="539">
      <x:c r="A539" s="41" t="inlineStr">
        <x:is>
          <x:t xml:space="preserve">Tg 1,12</x:t>
        </x:is>
      </x:c>
      <x:c r="B539" s="34" t="inlineStr">
        <x:is>
          <x:t xml:space="preserve">Feliz de quem suporta a provação</x:t>
        </x:is>
      </x:c>
      <x:c r="C539" s="34" t="n"/>
      <x:c r="D539" s="33" t="inlineStr">
        <x:is>
          <x:t xml:space="preserve">Sl 118</x:t>
        </x:is>
      </x:c>
      <x:c r="E539" s="34" t="inlineStr">
        <x:is>
          <x:t xml:space="preserve">Pe. Weber (volumes) · vol. 8</x:t>
        </x:is>
      </x:c>
      <x:c r="F539" s="34" t="inlineStr">
        <x:is>
          <x:t xml:space="preserve">Canto dos volumes</x:t>
        </x:is>
      </x:c>
      <x:c r="G539" s="35" t="inlineStr">
        <x:is>
          <x:t xml:space="preserve">abrir partitura</x:t>
        </x:is>
      </x:c>
    </x:row>
    <x:row r="540">
      <x:c r="A540" s="42" t="inlineStr">
        <x:is>
          <x:t xml:space="preserve">Tg 1,17-18</x:t>
        </x:is>
      </x:c>
      <x:c r="B540" s="37" t="inlineStr">
        <x:is>
          <x:t xml:space="preserve">Toda dádiva perfeita</x:t>
        </x:is>
      </x:c>
      <x:c r="C540" s="37" t="n"/>
      <x:c r="D540" s="36" t="n"/>
      <x:c r="E540" s="37" t="inlineStr">
        <x:is>
          <x:t xml:space="preserve">Pe. Weber (volumes) · vol. 8</x:t>
        </x:is>
      </x:c>
      <x:c r="F540" s="37" t="inlineStr">
        <x:is>
          <x:t xml:space="preserve">Canto dos volumes</x:t>
        </x:is>
      </x:c>
      <x:c r="G540" s="38" t="inlineStr">
        <x:is>
          <x:t xml:space="preserve">abrir partitura</x:t>
        </x:is>
      </x:c>
    </x:row>
    <x:row r="541">
      <x:c r="A541" s="41" t="inlineStr">
        <x:is>
          <x:t xml:space="preserve">Tg 1,19-20</x:t>
        </x:is>
      </x:c>
      <x:c r="B541" s="34" t="inlineStr">
        <x:is>
          <x:t xml:space="preserve">Irmãos, já sabeis com certeza</x:t>
        </x:is>
      </x:c>
      <x:c r="C541" s="34" t="n"/>
      <x:c r="D541" s="33" t="n"/>
      <x:c r="E541" s="34" t="inlineStr">
        <x:is>
          <x:t xml:space="preserve">Pe. Weber (volumes) · vol. 25</x:t>
        </x:is>
      </x:c>
      <x:c r="F541" s="34" t="inlineStr">
        <x:is>
          <x:t xml:space="preserve">Canto dos volumes</x:t>
        </x:is>
      </x:c>
      <x:c r="G541" s="35" t="inlineStr">
        <x:is>
          <x:t xml:space="preserve">abrir partitura</x:t>
        </x:is>
      </x:c>
    </x:row>
    <x:row r="542">
      <x:c r="A542" s="42" t="inlineStr">
        <x:is>
          <x:t xml:space="preserve">Tg 1,21</x:t>
        </x:is>
      </x:c>
      <x:c r="B542" s="37" t="inlineStr">
        <x:is>
          <x:t xml:space="preserve">Acolhei docilmente a Palavra semeada em vós</x:t>
        </x:is>
      </x:c>
      <x:c r="C542" s="37" t="inlineStr">
        <x:is>
          <x:t xml:space="preserve">22. B</x:t>
        </x:is>
      </x:c>
      <x:c r="D542" s="36" t="inlineStr">
        <x:is>
          <x:t xml:space="preserve">Sl 118</x:t>
        </x:is>
      </x:c>
      <x:c r="E542" s="37" t="inlineStr">
        <x:is>
          <x:t xml:space="preserve">Abadia da Ressurreição</x:t>
        </x:is>
      </x:c>
      <x:c r="F542" s="37" t="inlineStr">
        <x:is>
          <x:t xml:space="preserve">Antífona das oferendas</x:t>
        </x:is>
      </x:c>
      <x:c r="G542" s="38" t="inlineStr">
        <x:is>
          <x:t xml:space="preserve">abrir partitura</x:t>
        </x:is>
      </x:c>
    </x:row>
    <x:row r="543">
      <x:c r="A543" s="41" t="inlineStr">
        <x:is>
          <x:t xml:space="preserve">Tg 1,21-22</x:t>
        </x:is>
      </x:c>
      <x:c r="B543" s="34" t="inlineStr">
        <x:is>
          <x:t xml:space="preserve">Recebei docilmente a Palavra</x:t>
        </x:is>
      </x:c>
      <x:c r="C543" s="34" t="n"/>
      <x:c r="D543" s="33" t="n"/>
      <x:c r="E543" s="34" t="inlineStr">
        <x:is>
          <x:t xml:space="preserve">Pe. Weber (volumes) · vol. 8</x:t>
        </x:is>
      </x:c>
      <x:c r="F543" s="34" t="inlineStr">
        <x:is>
          <x:t xml:space="preserve">Canto dos volumes</x:t>
        </x:is>
      </x:c>
      <x:c r="G543" s="35" t="inlineStr">
        <x:is>
          <x:t xml:space="preserve">abrir partitura</x:t>
        </x:is>
      </x:c>
    </x:row>
    <x:row r="544">
      <x:c r="A544" s="42" t="inlineStr">
        <x:is>
          <x:t xml:space="preserve">Tg 1,26-27</x:t>
        </x:is>
      </x:c>
      <x:c r="B544" s="37" t="inlineStr">
        <x:is>
          <x:t xml:space="preserve">A verdadeira religião</x:t>
        </x:is>
      </x:c>
      <x:c r="C544" s="37" t="n"/>
      <x:c r="D544" s="36" t="n"/>
      <x:c r="E544" s="37" t="inlineStr">
        <x:is>
          <x:t xml:space="preserve">Pe. Weber (volumes) · vol. 25</x:t>
        </x:is>
      </x:c>
      <x:c r="F544" s="37" t="inlineStr">
        <x:is>
          <x:t xml:space="preserve">Canto dos volumes</x:t>
        </x:is>
      </x:c>
      <x:c r="G544" s="38" t="inlineStr">
        <x:is>
          <x:t xml:space="preserve">abrir partitura</x:t>
        </x:is>
      </x:c>
    </x:row>
    <x:row r="545">
      <x:c r="A545" s="41" t="inlineStr">
        <x:is>
          <x:t xml:space="preserve">Tg 1,27</x:t>
        </x:is>
      </x:c>
      <x:c r="B545" s="34" t="inlineStr">
        <x:is>
          <x:t xml:space="preserve">Eis a religião que Deus quer</x:t>
        </x:is>
      </x:c>
      <x:c r="C545" s="34" t="n"/>
      <x:c r="D545" s="33" t="inlineStr">
        <x:is>
          <x:t xml:space="preserve">Sl 18B</x:t>
        </x:is>
      </x:c>
      <x:c r="E545" s="34" t="inlineStr">
        <x:is>
          <x:t xml:space="preserve">Pe. Weber (volumes) · vol. 8</x:t>
        </x:is>
      </x:c>
      <x:c r="F545" s="34" t="inlineStr">
        <x:is>
          <x:t xml:space="preserve">Canto dos volumes</x:t>
        </x:is>
      </x:c>
      <x:c r="G545" s="35" t="inlineStr">
        <x:is>
          <x:t xml:space="preserve">abrir partitura</x:t>
        </x:is>
      </x:c>
    </x:row>
    <x:row r="546">
      <x:c r="A546" s="42" t="inlineStr">
        <x:is>
          <x:t xml:space="preserve">Tg 2,14-17</x:t>
        </x:is>
      </x:c>
      <x:c r="B546" s="37" t="inlineStr">
        <x:is>
          <x:t xml:space="preserve">Fé e obras</x:t>
        </x:is>
      </x:c>
      <x:c r="C546" s="37" t="n"/>
      <x:c r="D546" s="36" t="inlineStr">
        <x:is>
          <x:t xml:space="preserve">Sl 115</x:t>
        </x:is>
      </x:c>
      <x:c r="E546" s="37" t="inlineStr">
        <x:is>
          <x:t xml:space="preserve">Pe. Weber (volumes) · vol. 7</x:t>
        </x:is>
      </x:c>
      <x:c r="F546" s="37" t="inlineStr">
        <x:is>
          <x:t xml:space="preserve">Canto dos volumes</x:t>
        </x:is>
      </x:c>
      <x:c r="G546" s="38" t="inlineStr">
        <x:is>
          <x:t xml:space="preserve">abrir partitura</x:t>
        </x:is>
      </x:c>
    </x:row>
    <x:row r="547">
      <x:c r="A547" s="41" t="inlineStr">
        <x:is>
          <x:t xml:space="preserve">Tg 3,17-18</x:t>
        </x:is>
      </x:c>
      <x:c r="B547" s="34" t="inlineStr">
        <x:is>
          <x:t xml:space="preserve">A sabedoria de Deus que vem do alto</x:t>
        </x:is>
      </x:c>
      <x:c r="C547" s="34" t="n"/>
      <x:c r="D547" s="33" t="n"/>
      <x:c r="E547" s="34" t="inlineStr">
        <x:is>
          <x:t xml:space="preserve">Pe. Weber (volumes) · vol. 25</x:t>
        </x:is>
      </x:c>
      <x:c r="F547" s="34" t="inlineStr">
        <x:is>
          <x:t xml:space="preserve">Canto dos volumes</x:t>
        </x:is>
      </x:c>
      <x:c r="G547" s="35" t="inlineStr">
        <x:is>
          <x:t xml:space="preserve">abrir partitura</x:t>
        </x:is>
      </x:c>
    </x:row>
    <x:row r="548">
      <x:c r="A548" s="42" t="inlineStr">
        <x:is>
          <x:t xml:space="preserve">Tg 4,14-16</x:t>
        </x:is>
      </x:c>
      <x:c r="B548" s="37" t="inlineStr">
        <x:is>
          <x:t xml:space="preserve">O que é esta nossa vida humana?</x:t>
        </x:is>
      </x:c>
      <x:c r="C548" s="37" t="n"/>
      <x:c r="D548" s="36" t="n"/>
      <x:c r="E548" s="37" t="inlineStr">
        <x:is>
          <x:t xml:space="preserve">Pe. Weber (volumes) · vol. 25</x:t>
        </x:is>
      </x:c>
      <x:c r="F548" s="37" t="inlineStr">
        <x:is>
          <x:t xml:space="preserve">Canto dos volumes</x:t>
        </x:is>
      </x:c>
      <x:c r="G548" s="38" t="inlineStr">
        <x:is>
          <x:t xml:space="preserve">abrir partitura</x:t>
        </x:is>
      </x:c>
    </x:row>
    <x:row r="549">
      <x:c r="A549" s="41" t="inlineStr">
        <x:is>
          <x:t xml:space="preserve">1Pd 1,8-9</x:t>
        </x:is>
      </x:c>
      <x:c r="B549" s="34" t="inlineStr">
        <x:is>
          <x:t xml:space="preserve">Embora ao Senhor não tenhais visto</x:t>
        </x:is>
      </x:c>
      <x:c r="C549" s="34" t="n"/>
      <x:c r="D549" s="33" t="inlineStr">
        <x:is>
          <x:t xml:space="preserve">Sl 137</x:t>
        </x:is>
      </x:c>
      <x:c r="E549" s="34" t="inlineStr">
        <x:is>
          <x:t xml:space="preserve">Pe. Weber (volumes) · vol. 8</x:t>
        </x:is>
      </x:c>
      <x:c r="F549" s="34" t="inlineStr">
        <x:is>
          <x:t xml:space="preserve">Canto dos volumes</x:t>
        </x:is>
      </x:c>
      <x:c r="G549" s="35" t="inlineStr">
        <x:is>
          <x:t xml:space="preserve">abrir partitura</x:t>
        </x:is>
      </x:c>
    </x:row>
    <x:row r="550">
      <x:c r="A550" s="42" t="inlineStr">
        <x:is>
          <x:t xml:space="preserve">1Pd 1,22</x:t>
        </x:is>
      </x:c>
      <x:c r="B550" s="37" t="inlineStr">
        <x:is>
          <x:t xml:space="preserve">Obedecestes à verdade pela fé</x:t>
        </x:is>
      </x:c>
      <x:c r="C550" s="37" t="n"/>
      <x:c r="D550" s="36" t="inlineStr">
        <x:is>
          <x:t xml:space="preserve">Sl 14</x:t>
        </x:is>
      </x:c>
      <x:c r="E550" s="37" t="inlineStr">
        <x:is>
          <x:t xml:space="preserve">Pe. Weber (volumes) · vol. 14</x:t>
        </x:is>
      </x:c>
      <x:c r="F550" s="37" t="inlineStr">
        <x:is>
          <x:t xml:space="preserve">Canto dos volumes</x:t>
        </x:is>
      </x:c>
      <x:c r="G550" s="38" t="inlineStr">
        <x:is>
          <x:t xml:space="preserve">abrir partitura</x:t>
        </x:is>
      </x:c>
    </x:row>
    <x:row r="551">
      <x:c r="A551" s="41" t="inlineStr">
        <x:is>
          <x:t xml:space="preserve">1Pd 2,4</x:t>
        </x:is>
      </x:c>
      <x:c r="B551" s="34" t="inlineStr">
        <x:is>
          <x:t xml:space="preserve">Aproximai-vos de Jesus</x:t>
        </x:is>
      </x:c>
      <x:c r="C551" s="34" t="n"/>
      <x:c r="D551" s="33" t="inlineStr">
        <x:is>
          <x:t xml:space="preserve">Sl 117</x:t>
        </x:is>
      </x:c>
      <x:c r="E551" s="34" t="inlineStr">
        <x:is>
          <x:t xml:space="preserve">Pe. Weber (volumes) · vol. 8</x:t>
        </x:is>
      </x:c>
      <x:c r="F551" s="34" t="inlineStr">
        <x:is>
          <x:t xml:space="preserve">Canto dos volumes</x:t>
        </x:is>
      </x:c>
      <x:c r="G551" s="35" t="inlineStr">
        <x:is>
          <x:t xml:space="preserve">abrir partitura</x:t>
        </x:is>
      </x:c>
    </x:row>
    <x:row r="552">
      <x:c r="A552" s="42" t="inlineStr">
        <x:is>
          <x:t xml:space="preserve">1Pd 2,9</x:t>
        </x:is>
      </x:c>
      <x:c r="B552" s="37" t="inlineStr">
        <x:is>
          <x:t xml:space="preserve">Vós sois a raça eleita</x:t>
        </x:is>
      </x:c>
      <x:c r="C552" s="37" t="n"/>
      <x:c r="D552" s="36" t="inlineStr">
        <x:is>
          <x:t xml:space="preserve">Sl 147</x:t>
        </x:is>
      </x:c>
      <x:c r="E552" s="37" t="inlineStr">
        <x:is>
          <x:t xml:space="preserve">Pe. Weber (volumes) · vol. 8</x:t>
        </x:is>
      </x:c>
      <x:c r="F552" s="37" t="inlineStr">
        <x:is>
          <x:t xml:space="preserve">Canto dos volumes</x:t>
        </x:is>
      </x:c>
      <x:c r="G552" s="38" t="inlineStr">
        <x:is>
          <x:t xml:space="preserve">abrir partitura</x:t>
        </x:is>
      </x:c>
    </x:row>
    <x:row r="553">
      <x:c r="A553" s="41" t="inlineStr">
        <x:is>
          <x:t xml:space="preserve">1Pd 2,9</x:t>
        </x:is>
      </x:c>
      <x:c r="B553" s="34" t="inlineStr">
        <x:is>
          <x:t xml:space="preserve">É bom cantar um bendito</x:t>
        </x:is>
      </x:c>
      <x:c r="C553" s="34" t="inlineStr">
        <x:is>
          <x:t xml:space="preserve">Louvação do tempo comum</x:t>
        </x:is>
      </x:c>
      <x:c r="D553" s="33" t="n"/>
      <x:c r="E553" s="34" t="inlineStr">
        <x:is>
          <x:t xml:space="preserve">Pe. Weber (volumes) · vol. 29</x:t>
        </x:is>
      </x:c>
      <x:c r="F553" s="34" t="inlineStr">
        <x:is>
          <x:t xml:space="preserve">Canto dos volumes</x:t>
        </x:is>
      </x:c>
      <x:c r="G553" s="35" t="inlineStr">
        <x:is>
          <x:t xml:space="preserve">abrir partitura</x:t>
        </x:is>
      </x:c>
    </x:row>
    <x:row r="554">
      <x:c r="A554" s="42" t="inlineStr">
        <x:is>
          <x:t xml:space="preserve">1Pd 2,21-24</x:t>
        </x:is>
      </x:c>
      <x:c r="B554" s="37" t="inlineStr">
        <x:is>
          <x:t xml:space="preserve">O Cristo por nós padeceu</x:t>
        </x:is>
      </x:c>
      <x:c r="C554" s="37" t="n"/>
      <x:c r="D554" s="36" t="n"/>
      <x:c r="E554" s="37" t="inlineStr">
        <x:is>
          <x:t xml:space="preserve">Pe. Weber (volumes) · vol. 23</x:t>
        </x:is>
      </x:c>
      <x:c r="F554" s="37" t="inlineStr">
        <x:is>
          <x:t xml:space="preserve">Canto dos volumes</x:t>
        </x:is>
      </x:c>
      <x:c r="G554" s="38" t="inlineStr">
        <x:is>
          <x:t xml:space="preserve">abrir partitura</x:t>
        </x:is>
      </x:c>
    </x:row>
    <x:row r="555">
      <x:c r="A555" s="41" t="inlineStr">
        <x:is>
          <x:t xml:space="preserve">1Pd 2,24-25</x:t>
        </x:is>
      </x:c>
      <x:c r="B555" s="34" t="inlineStr">
        <x:is>
          <x:t xml:space="preserve">Pelas chagas de Cristo</x:t>
        </x:is>
      </x:c>
      <x:c r="C555" s="34" t="n"/>
      <x:c r="D555" s="33" t="inlineStr">
        <x:is>
          <x:t xml:space="preserve">Sl 22</x:t>
        </x:is>
      </x:c>
      <x:c r="E555" s="34" t="inlineStr">
        <x:is>
          <x:t xml:space="preserve">Pe. Weber (volumes) · vol. 8</x:t>
        </x:is>
      </x:c>
      <x:c r="F555" s="34" t="inlineStr">
        <x:is>
          <x:t xml:space="preserve">Canto dos volumes</x:t>
        </x:is>
      </x:c>
      <x:c r="G555" s="35" t="inlineStr">
        <x:is>
          <x:t xml:space="preserve">abrir partitura</x:t>
        </x:is>
      </x:c>
    </x:row>
    <x:row r="556">
      <x:c r="A556" s="42" t="inlineStr">
        <x:is>
          <x:t xml:space="preserve">1Pd 2,24</x:t>
        </x:is>
      </x:c>
      <x:c r="B556" s="37" t="inlineStr">
        <x:is>
          <x:t xml:space="preserve">5ª Semana da Quaresma (Antífona de comunhão) – 6ª feira</x:t>
        </x:is>
      </x:c>
      <x:c r="C556" s="37" t="inlineStr">
        <x:is>
          <x:t xml:space="preserve">5ª Semana da Quaresma – Comunhão</x:t>
        </x:is>
      </x:c>
      <x:c r="D556" s="36" t="n"/>
      <x:c r="E556" s="37" t="inlineStr">
        <x:is>
          <x:t xml:space="preserve">Pe. Weber (volumes) · vol. 24</x:t>
        </x:is>
      </x:c>
      <x:c r="F556" s="37" t="inlineStr">
        <x:is>
          <x:t xml:space="preserve">Canto dos volumes</x:t>
        </x:is>
      </x:c>
      <x:c r="G556" s="38" t="inlineStr">
        <x:is>
          <x:t xml:space="preserve">abrir partitura</x:t>
        </x:is>
      </x:c>
    </x:row>
    <x:row r="557">
      <x:c r="A557" s="41" t="inlineStr">
        <x:is>
          <x:t xml:space="preserve">1Pd 3,8-9</x:t>
        </x:is>
      </x:c>
      <x:c r="B557" s="34" t="inlineStr">
        <x:is>
          <x:t xml:space="preserve">Tende bondade e compaixão</x:t>
        </x:is>
      </x:c>
      <x:c r="C557" s="34" t="n"/>
      <x:c r="D557" s="33" t="inlineStr">
        <x:is>
          <x:t xml:space="preserve">Sl 32</x:t>
        </x:is>
      </x:c>
      <x:c r="E557" s="34" t="inlineStr">
        <x:is>
          <x:t xml:space="preserve">Pe. Weber (volumes) · vol. 8</x:t>
        </x:is>
      </x:c>
      <x:c r="F557" s="34" t="inlineStr">
        <x:is>
          <x:t xml:space="preserve">Canto dos volumes</x:t>
        </x:is>
      </x:c>
      <x:c r="G557" s="35" t="inlineStr">
        <x:is>
          <x:t xml:space="preserve">abrir partitura</x:t>
        </x:is>
      </x:c>
    </x:row>
    <x:row r="558">
      <x:c r="A558" s="42" t="inlineStr">
        <x:is>
          <x:t xml:space="preserve">1Pd 3,18</x:t>
        </x:is>
      </x:c>
      <x:c r="B558" s="37" t="inlineStr">
        <x:is>
          <x:t xml:space="preserve">Cristo morreu pelos nossos pecados</x:t>
        </x:is>
      </x:c>
      <x:c r="C558" s="37" t="n"/>
      <x:c r="D558" s="36" t="inlineStr">
        <x:is>
          <x:t xml:space="preserve">Sl 33</x:t>
        </x:is>
      </x:c>
      <x:c r="E558" s="37" t="inlineStr">
        <x:is>
          <x:t xml:space="preserve">Pe. Weber (volumes) · vol. 8</x:t>
        </x:is>
      </x:c>
      <x:c r="F558" s="37" t="inlineStr">
        <x:is>
          <x:t xml:space="preserve">Canto dos volumes</x:t>
        </x:is>
      </x:c>
      <x:c r="G558" s="38" t="inlineStr">
        <x:is>
          <x:t xml:space="preserve">abrir partitura</x:t>
        </x:is>
      </x:c>
    </x:row>
    <x:row r="559">
      <x:c r="A559" s="41" t="inlineStr">
        <x:is>
          <x:t xml:space="preserve">1Pd 5,2-3</x:t>
        </x:is>
      </x:c>
      <x:c r="B559" s="34" t="inlineStr">
        <x:is>
          <x:t xml:space="preserve">Os pastores apascentem o seu rebanho</x:t>
        </x:is>
      </x:c>
      <x:c r="C559" s="34" t="n"/>
      <x:c r="D559" s="33" t="inlineStr">
        <x:is>
          <x:t xml:space="preserve">Sl 22</x:t>
        </x:is>
      </x:c>
      <x:c r="E559" s="34" t="inlineStr">
        <x:is>
          <x:t xml:space="preserve">Pe. Weber (volumes) · vol. 8</x:t>
        </x:is>
      </x:c>
      <x:c r="F559" s="34" t="inlineStr">
        <x:is>
          <x:t xml:space="preserve">Canto dos volumes</x:t>
        </x:is>
      </x:c>
      <x:c r="G559" s="35" t="inlineStr">
        <x:is>
          <x:t xml:space="preserve">abrir partitura</x:t>
        </x:is>
      </x:c>
    </x:row>
    <x:row r="560">
      <x:c r="A560" s="42" t="inlineStr">
        <x:is>
          <x:t xml:space="preserve">1Pd 5,7</x:t>
        </x:is>
      </x:c>
      <x:c r="B560" s="37" t="inlineStr">
        <x:is>
          <x:t xml:space="preserve">Colocai sobre o Senhor</x:t>
        </x:is>
      </x:c>
      <x:c r="C560" s="37" t="n"/>
      <x:c r="D560" s="36" t="inlineStr">
        <x:is>
          <x:t xml:space="preserve">Sl 26</x:t>
        </x:is>
      </x:c>
      <x:c r="E560" s="37" t="inlineStr">
        <x:is>
          <x:t xml:space="preserve">Pe. Weber (volumes) · vol. 8</x:t>
        </x:is>
      </x:c>
      <x:c r="F560" s="37" t="inlineStr">
        <x:is>
          <x:t xml:space="preserve">Canto dos volumes</x:t>
        </x:is>
      </x:c>
      <x:c r="G560" s="38" t="inlineStr">
        <x:is>
          <x:t xml:space="preserve">abrir partitura</x:t>
        </x:is>
      </x:c>
    </x:row>
    <x:row r="561">
      <x:c r="A561" s="41" t="inlineStr">
        <x:is>
          <x:t xml:space="preserve">2Pd 3,13</x:t>
        </x:is>
      </x:c>
      <x:c r="B561" s="34" t="inlineStr">
        <x:is>
          <x:t xml:space="preserve">Eis o que nós esperamos</x:t>
        </x:is>
      </x:c>
      <x:c r="C561" s="34" t="n"/>
      <x:c r="D561" s="33" t="inlineStr">
        <x:is>
          <x:t xml:space="preserve">Sl 25</x:t>
        </x:is>
      </x:c>
      <x:c r="E561" s="34" t="inlineStr">
        <x:is>
          <x:t xml:space="preserve">Pe. Weber (volumes) · vol. 8</x:t>
        </x:is>
      </x:c>
      <x:c r="F561" s="34" t="inlineStr">
        <x:is>
          <x:t xml:space="preserve">Canto dos volumes</x:t>
        </x:is>
      </x:c>
      <x:c r="G561" s="35" t="inlineStr">
        <x:is>
          <x:t xml:space="preserve">abrir partitura</x:t>
        </x:is>
      </x:c>
    </x:row>
    <x:row r="562">
      <x:c r="A562" s="42" t="inlineStr">
        <x:is>
          <x:t xml:space="preserve">1Jo 1,3</x:t>
        </x:is>
      </x:c>
      <x:c r="B562" s="37" t="inlineStr">
        <x:is>
          <x:t xml:space="preserve">O que vimos e ouvimos...</x:t>
        </x:is>
      </x:c>
      <x:c r="C562" s="37" t="n"/>
      <x:c r="D562" s="36" t="n"/>
      <x:c r="E562" s="37" t="inlineStr">
        <x:is>
          <x:t xml:space="preserve">Pe. Weber (volumes) · vol. 5</x:t>
        </x:is>
      </x:c>
      <x:c r="F562" s="37" t="inlineStr">
        <x:is>
          <x:t xml:space="preserve">Canto dos volumes</x:t>
        </x:is>
      </x:c>
      <x:c r="G562" s="38" t="inlineStr">
        <x:is>
          <x:t xml:space="preserve">abrir partitura</x:t>
        </x:is>
      </x:c>
    </x:row>
    <x:row r="563">
      <x:c r="A563" s="41" t="inlineStr">
        <x:is>
          <x:t xml:space="preserve">1Jo 1,3</x:t>
        </x:is>
      </x:c>
      <x:c r="B563" s="34" t="inlineStr">
        <x:is>
          <x:t xml:space="preserve">O que vimos e ouvimos</x:t>
        </x:is>
      </x:c>
      <x:c r="C563" s="34" t="n"/>
      <x:c r="D563" s="33" t="n"/>
      <x:c r="E563" s="34" t="inlineStr">
        <x:is>
          <x:t xml:space="preserve">Pe. Weber (volumes) · vol. 8</x:t>
        </x:is>
      </x:c>
      <x:c r="F563" s="34" t="inlineStr">
        <x:is>
          <x:t xml:space="preserve">Canto dos volumes</x:t>
        </x:is>
      </x:c>
      <x:c r="G563" s="35" t="inlineStr">
        <x:is>
          <x:t xml:space="preserve">abrir partitura</x:t>
        </x:is>
      </x:c>
    </x:row>
    <x:row r="564">
      <x:c r="A564" s="42" t="inlineStr">
        <x:is>
          <x:t xml:space="preserve">1Jo 1,9–2,2</x:t>
        </x:is>
      </x:c>
      <x:c r="B564" s="37" t="inlineStr">
        <x:is>
          <x:t xml:space="preserve">Volta, meu povo!</x:t>
        </x:is>
      </x:c>
      <x:c r="C564" s="37" t="inlineStr">
        <x:is>
          <x:t xml:space="preserve">Canto Penitencial</x:t>
        </x:is>
      </x:c>
      <x:c r="D564" s="36" t="n"/>
      <x:c r="E564" s="37" t="inlineStr">
        <x:is>
          <x:t xml:space="preserve">Pe. Weber (volumes) · vol. 1</x:t>
        </x:is>
      </x:c>
      <x:c r="F564" s="37" t="inlineStr">
        <x:is>
          <x:t xml:space="preserve">Canto dos volumes</x:t>
        </x:is>
      </x:c>
      <x:c r="G564" s="38" t="inlineStr">
        <x:is>
          <x:t xml:space="preserve">abrir partitura</x:t>
        </x:is>
      </x:c>
    </x:row>
    <x:row r="565">
      <x:c r="A565" s="41" t="inlineStr">
        <x:is>
          <x:t xml:space="preserve">1Jo 1,9</x:t>
        </x:is>
      </x:c>
      <x:c r="B565" s="34" t="inlineStr">
        <x:is>
          <x:t xml:space="preserve">Deus se mostra bom e justo, cheio de misericórdia</x:t>
        </x:is>
      </x:c>
      <x:c r="C565" s="34" t="n"/>
      <x:c r="D565" s="33" t="inlineStr">
        <x:is>
          <x:t xml:space="preserve">Sl 129</x:t>
        </x:is>
      </x:c>
      <x:c r="E565" s="34" t="inlineStr">
        <x:is>
          <x:t xml:space="preserve">Pe. Weber (volumes) · vol. 9</x:t>
        </x:is>
      </x:c>
      <x:c r="F565" s="34" t="inlineStr">
        <x:is>
          <x:t xml:space="preserve">Canto dos volumes</x:t>
        </x:is>
      </x:c>
      <x:c r="G565" s="35" t="inlineStr">
        <x:is>
          <x:t xml:space="preserve">abrir partitura</x:t>
        </x:is>
      </x:c>
    </x:row>
    <x:row r="566">
      <x:c r="A566" s="42" t="inlineStr">
        <x:is>
          <x:t xml:space="preserve">1Jo 2,1</x:t>
        </x:is>
      </x:c>
      <x:c r="B566" s="37" t="inlineStr">
        <x:is>
          <x:t xml:space="preserve">Eu vos escrevo, meus filhinhos</x:t>
        </x:is>
      </x:c>
      <x:c r="C566" s="37" t="n"/>
      <x:c r="D566" s="36" t="n"/>
      <x:c r="E566" s="37" t="inlineStr">
        <x:is>
          <x:t xml:space="preserve">Pe. Weber (volumes) · vol. 8</x:t>
        </x:is>
      </x:c>
      <x:c r="F566" s="37" t="inlineStr">
        <x:is>
          <x:t xml:space="preserve">Canto dos volumes</x:t>
        </x:is>
      </x:c>
      <x:c r="G566" s="38" t="inlineStr">
        <x:is>
          <x:t xml:space="preserve">abrir partitura</x:t>
        </x:is>
      </x:c>
    </x:row>
    <x:row r="567">
      <x:c r="A567" s="41" t="inlineStr">
        <x:is>
          <x:t xml:space="preserve">1Jo 2,2</x:t>
        </x:is>
      </x:c>
      <x:c r="B567" s="34" t="inlineStr">
        <x:is>
          <x:t xml:space="preserve">Cristo é a oferenda que pagou</x:t>
        </x:is>
      </x:c>
      <x:c r="C567" s="34" t="n"/>
      <x:c r="D567" s="33" t="n"/>
      <x:c r="E567" s="34" t="inlineStr">
        <x:is>
          <x:t xml:space="preserve">Pe. Weber (volumes) · vol. 8</x:t>
        </x:is>
      </x:c>
      <x:c r="F567" s="34" t="inlineStr">
        <x:is>
          <x:t xml:space="preserve">Canto dos volumes</x:t>
        </x:is>
      </x:c>
      <x:c r="G567" s="35" t="inlineStr">
        <x:is>
          <x:t xml:space="preserve">abrir partitura</x:t>
        </x:is>
      </x:c>
    </x:row>
    <x:row r="568">
      <x:c r="A568" s="42" t="inlineStr">
        <x:is>
          <x:t xml:space="preserve">1Jo 2,17</x:t>
        </x:is>
      </x:c>
      <x:c r="B568" s="37" t="inlineStr">
        <x:is>
          <x:t xml:space="preserve">Este nosso mundo passa</x:t>
        </x:is>
      </x:c>
      <x:c r="C568" s="37" t="n"/>
      <x:c r="D568" s="36" t="inlineStr">
        <x:is>
          <x:t xml:space="preserve">Sl 61</x:t>
        </x:is>
      </x:c>
      <x:c r="E568" s="37" t="inlineStr">
        <x:is>
          <x:t xml:space="preserve">Pe. Weber (volumes) · vol. 8</x:t>
        </x:is>
      </x:c>
      <x:c r="F568" s="37" t="inlineStr">
        <x:is>
          <x:t xml:space="preserve">Canto dos volumes</x:t>
        </x:is>
      </x:c>
      <x:c r="G568" s="38" t="inlineStr">
        <x:is>
          <x:t xml:space="preserve">abrir partitura</x:t>
        </x:is>
      </x:c>
    </x:row>
    <x:row r="569">
      <x:c r="A569" s="41" t="inlineStr">
        <x:is>
          <x:t xml:space="preserve">1Jo 3,14-16</x:t>
        </x:is>
      </x:c>
      <x:c r="B569" s="34" t="inlineStr">
        <x:is>
          <x:t xml:space="preserve">Eis como conhecemos o amor de Deus</x:t>
        </x:is>
      </x:c>
      <x:c r="C569" s="34" t="n"/>
      <x:c r="D569" s="33" t="n"/>
      <x:c r="E569" s="34" t="inlineStr">
        <x:is>
          <x:t xml:space="preserve">Pe. Weber (volumes) · vol. 24</x:t>
        </x:is>
      </x:c>
      <x:c r="F569" s="34" t="inlineStr">
        <x:is>
          <x:t xml:space="preserve">Canto dos volumes</x:t>
        </x:is>
      </x:c>
      <x:c r="G569" s="35" t="inlineStr">
        <x:is>
          <x:t xml:space="preserve">abrir partitura</x:t>
        </x:is>
      </x:c>
    </x:row>
    <x:row r="570">
      <x:c r="A570" s="42" t="inlineStr">
        <x:is>
          <x:t xml:space="preserve">1Jo 3,16</x:t>
        </x:is>
      </x:c>
      <x:c r="B570" s="37" t="inlineStr">
        <x:is>
          <x:t xml:space="preserve">Cristo provou seu amor dando a vida por nós...</x:t>
        </x:is>
      </x:c>
      <x:c r="C570" s="37" t="n"/>
      <x:c r="D570" s="36" t="inlineStr">
        <x:is>
          <x:t xml:space="preserve">Sl 14</x:t>
        </x:is>
      </x:c>
      <x:c r="E570" s="37" t="inlineStr">
        <x:is>
          <x:t xml:space="preserve">Pe. Weber (volumes) · vol. 5</x:t>
        </x:is>
      </x:c>
      <x:c r="F570" s="37" t="inlineStr">
        <x:is>
          <x:t xml:space="preserve">Canto dos volumes</x:t>
        </x:is>
      </x:c>
      <x:c r="G570" s="38" t="inlineStr">
        <x:is>
          <x:t xml:space="preserve">abrir partitura</x:t>
        </x:is>
      </x:c>
    </x:row>
    <x:row r="571">
      <x:c r="A571" s="41" t="inlineStr">
        <x:is>
          <x:t xml:space="preserve">1Jo 3,16</x:t>
        </x:is>
      </x:c>
      <x:c r="B571" s="34" t="inlineStr">
        <x:is>
          <x:t xml:space="preserve">É nisto que nós conhecemos</x:t>
        </x:is>
      </x:c>
      <x:c r="C571" s="34" t="n"/>
      <x:c r="D571" s="33" t="inlineStr">
        <x:is>
          <x:t xml:space="preserve">Sl 14</x:t>
        </x:is>
      </x:c>
      <x:c r="E571" s="34" t="inlineStr">
        <x:is>
          <x:t xml:space="preserve">Pe. Weber (volumes) · vol. 8</x:t>
        </x:is>
      </x:c>
      <x:c r="F571" s="34" t="inlineStr">
        <x:is>
          <x:t xml:space="preserve">Canto dos volumes</x:t>
        </x:is>
      </x:c>
      <x:c r="G571" s="35" t="inlineStr">
        <x:is>
          <x:t xml:space="preserve">abrir partitura</x:t>
        </x:is>
      </x:c>
    </x:row>
    <x:row r="572">
      <x:c r="A572" s="42" t="inlineStr">
        <x:is>
          <x:t xml:space="preserve">1Jo 3,23</x:t>
        </x:is>
      </x:c>
      <x:c r="B572" s="37" t="inlineStr">
        <x:is>
          <x:t xml:space="preserve">Este é o mandamento de Deus Pai</x:t>
        </x:is>
      </x:c>
      <x:c r="C572" s="37" t="n"/>
      <x:c r="D572" s="36" t="inlineStr">
        <x:is>
          <x:t xml:space="preserve">Sl 18B</x:t>
        </x:is>
      </x:c>
      <x:c r="E572" s="37" t="inlineStr">
        <x:is>
          <x:t xml:space="preserve">Pe. Weber (volumes) · vol. 8</x:t>
        </x:is>
      </x:c>
      <x:c r="F572" s="37" t="inlineStr">
        <x:is>
          <x:t xml:space="preserve">Canto dos volumes</x:t>
        </x:is>
      </x:c>
      <x:c r="G572" s="38" t="inlineStr">
        <x:is>
          <x:t xml:space="preserve">abrir partitura</x:t>
        </x:is>
      </x:c>
    </x:row>
    <x:row r="573">
      <x:c r="A573" s="41" t="inlineStr">
        <x:is>
          <x:t xml:space="preserve">1Jo 4,8</x:t>
        </x:is>
      </x:c>
      <x:c r="B573" s="34" t="inlineStr">
        <x:is>
          <x:t xml:space="preserve">Você já pensou por que Deus nos criou?</x:t>
        </x:is>
      </x:c>
      <x:c r="C573" s="34" t="n"/>
      <x:c r="D573" s="33" t="n"/>
      <x:c r="E573" s="34" t="inlineStr">
        <x:is>
          <x:t xml:space="preserve">Pe. Weber (volumes) · vol. 27</x:t>
        </x:is>
      </x:c>
      <x:c r="F573" s="34" t="inlineStr">
        <x:is>
          <x:t xml:space="preserve">Canto dos volumes</x:t>
        </x:is>
      </x:c>
      <x:c r="G573" s="35" t="inlineStr">
        <x:is>
          <x:t xml:space="preserve">abrir partitura</x:t>
        </x:is>
      </x:c>
    </x:row>
    <x:row r="574">
      <x:c r="A574" s="42" t="inlineStr">
        <x:is>
          <x:t xml:space="preserve">1Jo 4,9-10</x:t>
        </x:is>
      </x:c>
      <x:c r="B574" s="37" t="inlineStr">
        <x:is>
          <x:t xml:space="preserve">Foi nisto que a nós se mostrou</x:t>
        </x:is>
      </x:c>
      <x:c r="C574" s="37" t="n"/>
      <x:c r="D574" s="36" t="n"/>
      <x:c r="E574" s="37" t="inlineStr">
        <x:is>
          <x:t xml:space="preserve">Pe. Weber (volumes) · vol. 24</x:t>
        </x:is>
      </x:c>
      <x:c r="F574" s="37" t="inlineStr">
        <x:is>
          <x:t xml:space="preserve">Canto dos volumes</x:t>
        </x:is>
      </x:c>
      <x:c r="G574" s="38" t="inlineStr">
        <x:is>
          <x:t xml:space="preserve">abrir partitura</x:t>
        </x:is>
      </x:c>
    </x:row>
    <x:row r="575">
      <x:c r="A575" s="41" t="inlineStr">
        <x:is>
          <x:t xml:space="preserve">1Jo 4,10</x:t>
        </x:is>
      </x:c>
      <x:c r="B575" s="34" t="inlineStr">
        <x:is>
          <x:t xml:space="preserve">O amor consiste nisto</x:t>
        </x:is>
      </x:c>
      <x:c r="C575" s="34" t="n"/>
      <x:c r="D575" s="33" t="inlineStr">
        <x:is>
          <x:t xml:space="preserve">Sl 17</x:t>
        </x:is>
      </x:c>
      <x:c r="E575" s="34" t="inlineStr">
        <x:is>
          <x:t xml:space="preserve">Pe. Weber (volumes) · vol. 3</x:t>
        </x:is>
      </x:c>
      <x:c r="F575" s="34" t="inlineStr">
        <x:is>
          <x:t xml:space="preserve">Canto dos volumes</x:t>
        </x:is>
      </x:c>
      <x:c r="G575" s="35" t="inlineStr">
        <x:is>
          <x:t xml:space="preserve">abrir partitura</x:t>
        </x:is>
      </x:c>
    </x:row>
    <x:row r="576">
      <x:c r="A576" s="42" t="inlineStr">
        <x:is>
          <x:t xml:space="preserve">1Jo 4,10</x:t>
        </x:is>
      </x:c>
      <x:c r="B576" s="37" t="inlineStr">
        <x:is>
          <x:t xml:space="preserve">O amor consiste nisto</x:t>
        </x:is>
      </x:c>
      <x:c r="C576" s="37" t="inlineStr">
        <x:is>
          <x:t xml:space="preserve">Matrimônio, família e comunidade</x:t>
        </x:is>
      </x:c>
      <x:c r="D576" s="36" t="inlineStr">
        <x:is>
          <x:t xml:space="preserve">Sl 17</x:t>
        </x:is>
      </x:c>
      <x:c r="E576" s="37" t="inlineStr">
        <x:is>
          <x:t xml:space="preserve">Pe. Weber (volumes) · vol. 12</x:t>
        </x:is>
      </x:c>
      <x:c r="F576" s="37" t="inlineStr">
        <x:is>
          <x:t xml:space="preserve">Canto dos volumes</x:t>
        </x:is>
      </x:c>
      <x:c r="G576" s="38" t="inlineStr">
        <x:is>
          <x:t xml:space="preserve">abrir partitura</x:t>
        </x:is>
      </x:c>
    </x:row>
    <x:row r="577">
      <x:c r="A577" s="41" t="inlineStr">
        <x:is>
          <x:t xml:space="preserve">1Jo 4,16.9</x:t>
        </x:is>
      </x:c>
      <x:c r="B577" s="34" t="inlineStr">
        <x:is>
          <x:t xml:space="preserve">Nós cremos que Deus nos ama</x:t>
        </x:is>
      </x:c>
      <x:c r="C577" s="34" t="n"/>
      <x:c r="D577" s="33" t="inlineStr">
        <x:is>
          <x:t xml:space="preserve">Sl 114</x:t>
        </x:is>
      </x:c>
      <x:c r="E577" s="34" t="inlineStr">
        <x:is>
          <x:t xml:space="preserve">Pe. Weber (volumes) · vol. 8</x:t>
        </x:is>
      </x:c>
      <x:c r="F577" s="34" t="inlineStr">
        <x:is>
          <x:t xml:space="preserve">Canto dos volumes</x:t>
        </x:is>
      </x:c>
      <x:c r="G577" s="35" t="inlineStr">
        <x:is>
          <x:t xml:space="preserve">abrir partitura</x:t>
        </x:is>
      </x:c>
    </x:row>
    <x:row r="578">
      <x:c r="A578" s="42" t="inlineStr">
        <x:is>
          <x:t xml:space="preserve">1Jo 4,17-21</x:t>
        </x:is>
      </x:c>
      <x:c r="B578" s="37" t="inlineStr">
        <x:is>
          <x:t xml:space="preserve">Nós amamos, pois Deus amou primeiro</x:t>
        </x:is>
      </x:c>
      <x:c r="C578" s="37" t="n"/>
      <x:c r="D578" s="36" t="n"/>
      <x:c r="E578" s="37" t="inlineStr">
        <x:is>
          <x:t xml:space="preserve">Pe. Weber (volumes) · vol. 23</x:t>
        </x:is>
      </x:c>
      <x:c r="F578" s="37" t="inlineStr">
        <x:is>
          <x:t xml:space="preserve">Canto dos volumes</x:t>
        </x:is>
      </x:c>
      <x:c r="G578" s="38" t="inlineStr">
        <x:is>
          <x:t xml:space="preserve">abrir partitura</x:t>
        </x:is>
      </x:c>
    </x:row>
    <x:row r="579">
      <x:c r="A579" s="41" t="inlineStr">
        <x:is>
          <x:t xml:space="preserve">1Jo 4,19</x:t>
        </x:is>
      </x:c>
      <x:c r="B579" s="34" t="inlineStr">
        <x:is>
          <x:t xml:space="preserve">Deus nos amou por primeiro</x:t>
        </x:is>
      </x:c>
      <x:c r="C579" s="34" t="n"/>
      <x:c r="D579" s="33" t="n"/>
      <x:c r="E579" s="34" t="inlineStr">
        <x:is>
          <x:t xml:space="preserve">Pe. Weber (volumes) · vol. 24</x:t>
        </x:is>
      </x:c>
      <x:c r="F579" s="34" t="inlineStr">
        <x:is>
          <x:t xml:space="preserve">Canto dos volumes</x:t>
        </x:is>
      </x:c>
      <x:c r="G579" s="35" t="inlineStr">
        <x:is>
          <x:t xml:space="preserve">abrir partitura</x:t>
        </x:is>
      </x:c>
    </x:row>
    <x:row r="580">
      <x:c r="A580" s="42" t="inlineStr">
        <x:is>
          <x:t xml:space="preserve">1Jo 4,20</x:t>
        </x:is>
      </x:c>
      <x:c r="B580" s="37" t="inlineStr">
        <x:is>
          <x:t xml:space="preserve">O irmão a quem se vê, e a Deus a quem não se vê</x:t>
        </x:is>
      </x:c>
      <x:c r="C580" s="37" t="n"/>
      <x:c r="D580" s="36" t="n"/>
      <x:c r="E580" s="37" t="inlineStr">
        <x:is>
          <x:t xml:space="preserve">Pe. Weber (volumes) · vol. 9</x:t>
        </x:is>
      </x:c>
      <x:c r="F580" s="37" t="inlineStr">
        <x:is>
          <x:t xml:space="preserve">Canto dos volumes</x:t>
        </x:is>
      </x:c>
      <x:c r="G580" s="38" t="inlineStr">
        <x:is>
          <x:t xml:space="preserve">abrir partitura</x:t>
        </x:is>
      </x:c>
    </x:row>
    <x:row r="581">
      <x:c r="A581" s="41" t="inlineStr">
        <x:is>
          <x:t xml:space="preserve">1Jo 4,21</x:t>
        </x:is>
      </x:c>
      <x:c r="B581" s="34" t="inlineStr">
        <x:is>
          <x:t xml:space="preserve">É este o mandamento</x:t>
        </x:is>
      </x:c>
      <x:c r="C581" s="34" t="n"/>
      <x:c r="D581" s="33" t="inlineStr">
        <x:is>
          <x:t xml:space="preserve">Sl 17</x:t>
        </x:is>
      </x:c>
      <x:c r="E581" s="34" t="inlineStr">
        <x:is>
          <x:t xml:space="preserve">Pe. Weber (volumes) · vol. 8</x:t>
        </x:is>
      </x:c>
      <x:c r="F581" s="34" t="inlineStr">
        <x:is>
          <x:t xml:space="preserve">Canto dos volumes</x:t>
        </x:is>
      </x:c>
      <x:c r="G581" s="35" t="inlineStr">
        <x:is>
          <x:t xml:space="preserve">abrir partitura</x:t>
        </x:is>
      </x:c>
    </x:row>
    <x:row r="582">
      <x:c r="A582" s="42" t="inlineStr">
        <x:is>
          <x:t xml:space="preserve">Jd 25</x:t>
        </x:is>
      </x:c>
      <x:c r="B582" s="37" t="inlineStr">
        <x:is>
          <x:t xml:space="preserve">Ao Deus único e nosso Pai</x:t>
        </x:is>
      </x:c>
      <x:c r="C582" s="37" t="inlineStr">
        <x:is>
          <x:t xml:space="preserve">Doxologia</x:t>
        </x:is>
      </x:c>
      <x:c r="D582" s="36" t="n"/>
      <x:c r="E582" s="37" t="inlineStr">
        <x:is>
          <x:t xml:space="preserve">Pe. Weber (volumes) · vol. 27</x:t>
        </x:is>
      </x:c>
      <x:c r="F582" s="37" t="inlineStr">
        <x:is>
          <x:t xml:space="preserve">Canto dos volumes</x:t>
        </x:is>
      </x:c>
      <x:c r="G582" s="38" t="inlineStr">
        <x:is>
          <x:t xml:space="preserve">abrir partitura</x:t>
        </x:is>
      </x:c>
    </x:row>
    <x:row r="583">
      <x:c r="A583" s="41" t="inlineStr">
        <x:is>
          <x:t xml:space="preserve">Ap 1,5-6</x:t>
        </x:is>
      </x:c>
      <x:c r="B583" s="34" t="inlineStr">
        <x:is>
          <x:t xml:space="preserve">A Jesus Cristo que nos ama</x:t>
        </x:is>
      </x:c>
      <x:c r="C583" s="34" t="n"/>
      <x:c r="D583" s="33" t="n"/>
      <x:c r="E583" s="34" t="inlineStr">
        <x:is>
          <x:t xml:space="preserve">Pe. Weber (volumes) · vol. 20</x:t>
        </x:is>
      </x:c>
      <x:c r="F583" s="34" t="inlineStr">
        <x:is>
          <x:t xml:space="preserve">Canto dos volumes</x:t>
        </x:is>
      </x:c>
      <x:c r="G583" s="35" t="inlineStr">
        <x:is>
          <x:t xml:space="preserve">abrir partitura</x:t>
        </x:is>
      </x:c>
    </x:row>
    <x:row r="584">
      <x:c r="A584" s="42" t="inlineStr">
        <x:is>
          <x:t xml:space="preserve">Ap 1,5-6</x:t>
        </x:is>
      </x:c>
      <x:c r="B584" s="37" t="inlineStr">
        <x:is>
          <x:t xml:space="preserve">Jesus Cristo nos amou</x:t>
        </x:is>
      </x:c>
      <x:c r="C584" s="37" t="n"/>
      <x:c r="D584" s="36" t="n"/>
      <x:c r="E584" s="37" t="inlineStr">
        <x:is>
          <x:t xml:space="preserve">Pe. Weber (volumes) · vol. 24</x:t>
        </x:is>
      </x:c>
      <x:c r="F584" s="37" t="inlineStr">
        <x:is>
          <x:t xml:space="preserve">Canto dos volumes</x:t>
        </x:is>
      </x:c>
      <x:c r="G584" s="38" t="inlineStr">
        <x:is>
          <x:t xml:space="preserve">abrir partitura</x:t>
        </x:is>
      </x:c>
    </x:row>
    <x:row r="585">
      <x:c r="A585" s="41" t="inlineStr">
        <x:is>
          <x:t xml:space="preserve">Ap 1,7</x:t>
        </x:is>
      </x:c>
      <x:c r="B585" s="34" t="inlineStr">
        <x:is>
          <x:t xml:space="preserve">Jesus vem por sobre as nuvens</x:t>
        </x:is>
      </x:c>
      <x:c r="C585" s="34" t="n"/>
      <x:c r="D585" s="33" t="n"/>
      <x:c r="E585" s="34" t="inlineStr">
        <x:is>
          <x:t xml:space="preserve">Pe. Weber (volumes) · vol. 26</x:t>
        </x:is>
      </x:c>
      <x:c r="F585" s="34" t="inlineStr">
        <x:is>
          <x:t xml:space="preserve">Canto dos volumes</x:t>
        </x:is>
      </x:c>
      <x:c r="G585" s="35" t="inlineStr">
        <x:is>
          <x:t xml:space="preserve">abrir partitura</x:t>
        </x:is>
      </x:c>
    </x:row>
    <x:row r="586">
      <x:c r="A586" s="41" t="inlineStr">
        <x:is>
          <x:t xml:space="preserve">Ap 1,8</x:t>
        </x:is>
      </x:c>
      <x:c r="B586" s="34" t="inlineStr">
        <x:is>
          <x:t xml:space="preserve">Tudo está a gritar</x:t>
        </x:is>
      </x:c>
      <x:c r="C586" s="34" t="n"/>
      <x:c r="D586" s="33" t="n"/>
      <x:c r="E586" s="34" t="inlineStr">
        <x:is>
          <x:t xml:space="preserve">Pe. Weber (volumes) · vol. 15</x:t>
        </x:is>
      </x:c>
      <x:c r="F586" s="34" t="inlineStr">
        <x:is>
          <x:t xml:space="preserve">Canto dos volumes</x:t>
        </x:is>
      </x:c>
      <x:c r="G586" s="35" t="inlineStr">
        <x:is>
          <x:t xml:space="preserve">abrir partitura</x:t>
        </x:is>
      </x:c>
    </x:row>
    <x:row r="587">
      <x:c r="A587" s="42" t="inlineStr">
        <x:is>
          <x:t xml:space="preserve">Ap 1,8</x:t>
        </x:is>
      </x:c>
      <x:c r="B587" s="37" t="inlineStr">
        <x:is>
          <x:t xml:space="preserve">O Senhor glorioso falou</x:t>
        </x:is>
      </x:c>
      <x:c r="C587" s="37" t="n"/>
      <x:c r="D587" s="36" t="n"/>
      <x:c r="E587" s="37" t="inlineStr">
        <x:is>
          <x:t xml:space="preserve">Pe. Weber (volumes) · vol. 20</x:t>
        </x:is>
      </x:c>
      <x:c r="F587" s="37" t="inlineStr">
        <x:is>
          <x:t xml:space="preserve">Canto dos volumes</x:t>
        </x:is>
      </x:c>
      <x:c r="G587" s="38" t="inlineStr">
        <x:is>
          <x:t xml:space="preserve">abrir partitura</x:t>
        </x:is>
      </x:c>
    </x:row>
    <x:row r="588">
      <x:c r="A588" s="41" t="inlineStr">
        <x:is>
          <x:t xml:space="preserve">Ap 1,17-18</x:t>
        </x:is>
      </x:c>
      <x:c r="B588" s="34" t="inlineStr">
        <x:is>
          <x:t xml:space="preserve">Não tenhas medo</x:t>
        </x:is>
      </x:c>
      <x:c r="C588" s="34" t="n"/>
      <x:c r="D588" s="33" t="n"/>
      <x:c r="E588" s="34" t="inlineStr">
        <x:is>
          <x:t xml:space="preserve">Pe. Weber (volumes) · vol. 20</x:t>
        </x:is>
      </x:c>
      <x:c r="F588" s="34" t="inlineStr">
        <x:is>
          <x:t xml:space="preserve">Canto dos volumes</x:t>
        </x:is>
      </x:c>
      <x:c r="G588" s="35" t="inlineStr">
        <x:is>
          <x:t xml:space="preserve">abrir partitura</x:t>
        </x:is>
      </x:c>
    </x:row>
    <x:row r="589">
      <x:c r="A589" s="42" t="inlineStr">
        <x:is>
          <x:t xml:space="preserve">Ap 1,17-18</x:t>
        </x:is>
      </x:c>
      <x:c r="B589" s="37" t="inlineStr">
        <x:is>
          <x:t xml:space="preserve">Eu vi o Filho do Homem</x:t>
        </x:is>
      </x:c>
      <x:c r="C589" s="37" t="n"/>
      <x:c r="D589" s="36" t="n"/>
      <x:c r="E589" s="37" t="inlineStr">
        <x:is>
          <x:t xml:space="preserve">Pe. Weber (volumes) · vol. 27</x:t>
        </x:is>
      </x:c>
      <x:c r="F589" s="37" t="inlineStr">
        <x:is>
          <x:t xml:space="preserve">Canto dos volumes</x:t>
        </x:is>
      </x:c>
      <x:c r="G589" s="38" t="inlineStr">
        <x:is>
          <x:t xml:space="preserve">abrir partitura</x:t>
        </x:is>
      </x:c>
    </x:row>
    <x:row r="590">
      <x:c r="A590" s="41" t="inlineStr">
        <x:is>
          <x:t xml:space="preserve">Ap 2,8-10</x:t>
        </x:is>
      </x:c>
      <x:c r="B590" s="34" t="inlineStr">
        <x:is>
          <x:t xml:space="preserve">Assim fala o Primeiro e o Último</x:t>
        </x:is>
      </x:c>
      <x:c r="C590" s="34" t="n"/>
      <x:c r="D590" s="33" t="n"/>
      <x:c r="E590" s="34" t="inlineStr">
        <x:is>
          <x:t xml:space="preserve">Pe. Weber (volumes) · vol. 20</x:t>
        </x:is>
      </x:c>
      <x:c r="F590" s="34" t="inlineStr">
        <x:is>
          <x:t xml:space="preserve">Canto dos volumes</x:t>
        </x:is>
      </x:c>
      <x:c r="G590" s="35" t="inlineStr">
        <x:is>
          <x:t xml:space="preserve">abrir partitura</x:t>
        </x:is>
      </x:c>
    </x:row>
    <x:row r="591">
      <x:c r="A591" s="42" t="inlineStr">
        <x:is>
          <x:t xml:space="preserve">Ap 2,10</x:t>
        </x:is>
      </x:c>
      <x:c r="B591" s="37" t="inlineStr">
        <x:is>
          <x:t xml:space="preserve">Permanece fiel até a morte</x:t>
        </x:is>
      </x:c>
      <x:c r="C591" s="37" t="n"/>
      <x:c r="D591" s="36" t="n"/>
      <x:c r="E591" s="37" t="inlineStr">
        <x:is>
          <x:t xml:space="preserve">Pe. Weber (volumes) · vol. 24</x:t>
        </x:is>
      </x:c>
      <x:c r="F591" s="37" t="inlineStr">
        <x:is>
          <x:t xml:space="preserve">Canto dos volumes</x:t>
        </x:is>
      </x:c>
      <x:c r="G591" s="38" t="inlineStr">
        <x:is>
          <x:t xml:space="preserve">abrir partitura</x:t>
        </x:is>
      </x:c>
    </x:row>
    <x:row r="592">
      <x:c r="A592" s="41" t="inlineStr">
        <x:is>
          <x:t xml:space="preserve">Ap 3,20</x:t>
        </x:is>
      </x:c>
      <x:c r="B592" s="34" t="inlineStr">
        <x:is>
          <x:t xml:space="preserve">Procuro abrigo nos corações</x:t>
        </x:is>
      </x:c>
      <x:c r="C592" s="34" t="inlineStr">
        <x:is>
          <x:t xml:space="preserve">Sagrado Coração de Jesus</x:t>
        </x:is>
      </x:c>
      <x:c r="D592" s="33" t="n"/>
      <x:c r="E592" s="34" t="inlineStr">
        <x:is>
          <x:t xml:space="preserve">Pe. Weber (volumes) · vol. 1</x:t>
        </x:is>
      </x:c>
      <x:c r="F592" s="34" t="inlineStr">
        <x:is>
          <x:t xml:space="preserve">Canto dos volumes</x:t>
        </x:is>
      </x:c>
      <x:c r="G592" s="35" t="inlineStr">
        <x:is>
          <x:t xml:space="preserve">abrir partitura</x:t>
        </x:is>
      </x:c>
    </x:row>
    <x:row r="593">
      <x:c r="A593" s="42" t="inlineStr">
        <x:is>
          <x:t xml:space="preserve">Ap 3,20</x:t>
        </x:is>
      </x:c>
      <x:c r="B593" s="37" t="inlineStr">
        <x:is>
          <x:t xml:space="preserve">Se alguém escutar minha voz</x:t>
        </x:is>
      </x:c>
      <x:c r="C593" s="37" t="n"/>
      <x:c r="D593" s="36" t="n"/>
      <x:c r="E593" s="37" t="inlineStr">
        <x:is>
          <x:t xml:space="preserve">Pe. Weber (volumes) · vol. 27</x:t>
        </x:is>
      </x:c>
      <x:c r="F593" s="37" t="inlineStr">
        <x:is>
          <x:t xml:space="preserve">Canto dos volumes</x:t>
        </x:is>
      </x:c>
      <x:c r="G593" s="38" t="inlineStr">
        <x:is>
          <x:t xml:space="preserve">abrir partitura</x:t>
        </x:is>
      </x:c>
    </x:row>
    <x:row r="594">
      <x:c r="A594" s="41" t="inlineStr">
        <x:is>
          <x:t xml:space="preserve">Ap 4,11; 5,9.12-13</x:t>
        </x:is>
      </x:c>
      <x:c r="B594" s="34" t="inlineStr">
        <x:is>
          <x:t xml:space="preserve">Cristo Rei e Senhor</x:t>
        </x:is>
      </x:c>
      <x:c r="C594" s="34" t="n"/>
      <x:c r="D594" s="33" t="n"/>
      <x:c r="E594" s="34" t="inlineStr">
        <x:is>
          <x:t xml:space="preserve">Pe. Weber (volumes) · vol. 5</x:t>
        </x:is>
      </x:c>
      <x:c r="F594" s="34" t="inlineStr">
        <x:is>
          <x:t xml:space="preserve">Canto dos volumes</x:t>
        </x:is>
      </x:c>
      <x:c r="G594" s="35" t="inlineStr">
        <x:is>
          <x:t xml:space="preserve">abrir partitura</x:t>
        </x:is>
      </x:c>
    </x:row>
    <x:row r="595">
      <x:c r="A595" s="42" t="inlineStr">
        <x:is>
          <x:t xml:space="preserve">Ap 4,11; 5,9-10.12</x:t>
        </x:is>
      </x:c>
      <x:c r="B595" s="37" t="inlineStr">
        <x:is>
          <x:t xml:space="preserve">Hino ao Cordeiro sacrificado</x:t>
        </x:is>
      </x:c>
      <x:c r="C595" s="37" t="n"/>
      <x:c r="D595" s="36" t="inlineStr">
        <x:is>
          <x:t xml:space="preserve">Ap 4,11; 5,9-10.12</x:t>
        </x:is>
      </x:c>
      <x:c r="E595" s="37" t="inlineStr">
        <x:is>
          <x:t xml:space="preserve">Pe. Weber (volumes) · vol. 11</x:t>
        </x:is>
      </x:c>
      <x:c r="F595" s="37" t="inlineStr">
        <x:is>
          <x:t xml:space="preserve">Canto dos volumes</x:t>
        </x:is>
      </x:c>
      <x:c r="G595" s="38" t="inlineStr">
        <x:is>
          <x:t xml:space="preserve">abrir partitura</x:t>
        </x:is>
      </x:c>
    </x:row>
    <x:row r="596">
      <x:c r="A596" s="41" t="inlineStr">
        <x:is>
          <x:t xml:space="preserve">Ap 4,11; 5,9-12</x:t>
        </x:is>
      </x:c>
      <x:c r="B596" s="34" t="inlineStr">
        <x:is>
          <x:t xml:space="preserve">Vós sois digno, Senhor</x:t>
        </x:is>
      </x:c>
      <x:c r="C596" s="34" t="inlineStr">
        <x:is>
          <x:t xml:space="preserve">Hino dos redimidos | Cristo Rei</x:t>
        </x:is>
      </x:c>
      <x:c r="D596" s="33" t="n"/>
      <x:c r="E596" s="34" t="inlineStr">
        <x:is>
          <x:t xml:space="preserve">Pe. Weber (volumes) · vol. 20</x:t>
        </x:is>
      </x:c>
      <x:c r="F596" s="34" t="inlineStr">
        <x:is>
          <x:t xml:space="preserve">Canto dos volumes</x:t>
        </x:is>
      </x:c>
      <x:c r="G596" s="35" t="inlineStr">
        <x:is>
          <x:t xml:space="preserve">abrir partitura</x:t>
        </x:is>
      </x:c>
    </x:row>
    <x:row r="597">
      <x:c r="A597" s="41" t="inlineStr">
        <x:is>
          <x:t xml:space="preserve">Ap 6,10</x:t>
        </x:is>
      </x:c>
      <x:c r="B597" s="34" t="inlineStr">
        <x:is>
          <x:t xml:space="preserve">Senhor, vós sois santo e verdadeiro</x:t>
        </x:is>
      </x:c>
      <x:c r="C597" s="34" t="n"/>
      <x:c r="D597" s="33" t="n"/>
      <x:c r="E597" s="34" t="inlineStr">
        <x:is>
          <x:t xml:space="preserve">Pe. Weber (volumes) · vol. 26</x:t>
        </x:is>
      </x:c>
      <x:c r="F597" s="34" t="inlineStr">
        <x:is>
          <x:t xml:space="preserve">Canto dos volumes</x:t>
        </x:is>
      </x:c>
      <x:c r="G597" s="35" t="inlineStr">
        <x:is>
          <x:t xml:space="preserve">abrir partitura</x:t>
        </x:is>
      </x:c>
    </x:row>
    <x:row r="598">
      <x:c r="A598" s="42" t="inlineStr">
        <x:is>
          <x:t xml:space="preserve">Ap 7,9</x:t>
        </x:is>
      </x:c>
      <x:c r="B598" s="37" t="inlineStr">
        <x:is>
          <x:t xml:space="preserve">Todos os Santos e Santas</x:t>
        </x:is>
      </x:c>
      <x:c r="C598" s="37" t="inlineStr">
        <x:is>
          <x:t xml:space="preserve">1º de Novembro | Festa dos Santos</x:t>
        </x:is>
      </x:c>
      <x:c r="D598" s="36" t="n"/>
      <x:c r="E598" s="37" t="inlineStr">
        <x:is>
          <x:t xml:space="preserve">Pe. Weber (volumes) · vol. 13</x:t>
        </x:is>
      </x:c>
      <x:c r="F598" s="37" t="inlineStr">
        <x:is>
          <x:t xml:space="preserve">Canto dos volumes</x:t>
        </x:is>
      </x:c>
      <x:c r="G598" s="38" t="inlineStr">
        <x:is>
          <x:t xml:space="preserve">abrir partitura</x:t>
        </x:is>
      </x:c>
    </x:row>
    <x:row r="599">
      <x:c r="A599" s="41" t="inlineStr">
        <x:is>
          <x:t xml:space="preserve">Ap 7,9-10</x:t>
        </x:is>
      </x:c>
      <x:c r="B599" s="34" t="inlineStr">
        <x:is>
          <x:t xml:space="preserve">Amém, aleluia!</x:t>
        </x:is>
      </x:c>
      <x:c r="C599" s="34" t="inlineStr">
        <x:is>
          <x:t xml:space="preserve">Todos os Santos | 1º de Novembro</x:t>
        </x:is>
      </x:c>
      <x:c r="D599" s="33" t="n"/>
      <x:c r="E599" s="34" t="inlineStr">
        <x:is>
          <x:t xml:space="preserve">Pe. Weber (volumes) · vol. 14</x:t>
        </x:is>
      </x:c>
      <x:c r="F599" s="34" t="inlineStr">
        <x:is>
          <x:t xml:space="preserve">Canto dos volumes</x:t>
        </x:is>
      </x:c>
      <x:c r="G599" s="35" t="inlineStr">
        <x:is>
          <x:t xml:space="preserve">abrir partitura</x:t>
        </x:is>
      </x:c>
    </x:row>
    <x:row r="600">
      <x:c r="A600" s="42" t="inlineStr">
        <x:is>
          <x:t xml:space="preserve">Ap 7,12</x:t>
        </x:is>
      </x:c>
      <x:c r="B600" s="37" t="inlineStr">
        <x:is>
          <x:t xml:space="preserve">Amém, assim seja</x:t>
        </x:is>
      </x:c>
      <x:c r="C600" s="37" t="n"/>
      <x:c r="D600" s="36" t="n"/>
      <x:c r="E600" s="37" t="inlineStr">
        <x:is>
          <x:t xml:space="preserve">Pe. Weber (volumes) · vol. 20</x:t>
        </x:is>
      </x:c>
      <x:c r="F600" s="37" t="inlineStr">
        <x:is>
          <x:t xml:space="preserve">Canto dos volumes</x:t>
        </x:is>
      </x:c>
      <x:c r="G600" s="38" t="inlineStr">
        <x:is>
          <x:t xml:space="preserve">abrir partitura</x:t>
        </x:is>
      </x:c>
    </x:row>
    <x:row r="601">
      <x:c r="A601" s="41" t="inlineStr">
        <x:is>
          <x:t xml:space="preserve">Ap 11,17-18; 12,10-12</x:t>
        </x:is>
      </x:c>
      <x:c r="B601" s="34" t="inlineStr">
        <x:is>
          <x:t xml:space="preserve">A Ele a força</x:t>
        </x:is>
      </x:c>
      <x:c r="C601" s="34" t="inlineStr">
        <x:is>
          <x:t xml:space="preserve">Jesus Cristo</x:t>
        </x:is>
      </x:c>
      <x:c r="D601" s="33" t="inlineStr">
        <x:is>
          <x:t xml:space="preserve">Ap 11,17-18; 12,10-12</x:t>
        </x:is>
      </x:c>
      <x:c r="E601" s="34" t="inlineStr">
        <x:is>
          <x:t xml:space="preserve">Pe. Weber (volumes) · vol. 16</x:t>
        </x:is>
      </x:c>
      <x:c r="F601" s="34" t="inlineStr">
        <x:is>
          <x:t xml:space="preserve">Canto dos volumes</x:t>
        </x:is>
      </x:c>
      <x:c r="G601" s="35" t="inlineStr">
        <x:is>
          <x:t xml:space="preserve">abrir partitura</x:t>
        </x:is>
      </x:c>
    </x:row>
    <x:row r="602">
      <x:c r="A602" s="42" t="inlineStr">
        <x:is>
          <x:t xml:space="preserve">Ap 11,17</x:t>
        </x:is>
      </x:c>
      <x:c r="B602" s="37" t="inlineStr">
        <x:is>
          <x:t xml:space="preserve">Graças vos damos</x:t>
        </x:is>
      </x:c>
      <x:c r="C602" s="37" t="inlineStr">
        <x:is>
          <x:t xml:space="preserve">Cristo Rei</x:t>
        </x:is>
      </x:c>
      <x:c r="D602" s="36" t="n"/>
      <x:c r="E602" s="37" t="inlineStr">
        <x:is>
          <x:t xml:space="preserve">Pe. Weber (volumes) · vol. 20</x:t>
        </x:is>
      </x:c>
      <x:c r="F602" s="37" t="inlineStr">
        <x:is>
          <x:t xml:space="preserve">Canto dos volumes</x:t>
        </x:is>
      </x:c>
      <x:c r="G602" s="38" t="inlineStr">
        <x:is>
          <x:t xml:space="preserve">abrir partitura</x:t>
        </x:is>
      </x:c>
    </x:row>
    <x:row r="603">
      <x:c r="A603" s="41" t="inlineStr">
        <x:is>
          <x:t xml:space="preserve">Ap 11,17-18; 12,10-12</x:t>
        </x:is>
      </x:c>
      <x:c r="B603" s="34" t="inlineStr">
        <x:is>
          <x:t xml:space="preserve">Graças vos damos</x:t>
        </x:is>
      </x:c>
      <x:c r="C603" s="34" t="n"/>
      <x:c r="D603" s="33" t="n"/>
      <x:c r="E603" s="34" t="inlineStr">
        <x:is>
          <x:t xml:space="preserve">Pe. Weber (volumes) · vol. 23</x:t>
        </x:is>
      </x:c>
      <x:c r="F603" s="34" t="inlineStr">
        <x:is>
          <x:t xml:space="preserve">Canto dos volumes</x:t>
        </x:is>
      </x:c>
      <x:c r="G603" s="35" t="inlineStr">
        <x:is>
          <x:t xml:space="preserve">abrir partitura</x:t>
        </x:is>
      </x:c>
    </x:row>
    <x:row r="604">
      <x:c r="A604" s="42" t="inlineStr">
        <x:is>
          <x:t xml:space="preserve">Ap 12,1</x:t>
        </x:is>
      </x:c>
      <x:c r="B604" s="37" t="inlineStr">
        <x:is>
          <x:t xml:space="preserve">De sol, ó Virgem vestida</x:t>
        </x:is>
      </x:c>
      <x:c r="C604" s="37" t="inlineStr">
        <x:is>
          <x:t xml:space="preserve">Assunção de Maria</x:t>
        </x:is>
      </x:c>
      <x:c r="D604" s="36" t="n"/>
      <x:c r="E604" s="37" t="inlineStr">
        <x:is>
          <x:t xml:space="preserve">Pe. Weber (volumes) · vol. 17</x:t>
        </x:is>
      </x:c>
      <x:c r="F604" s="37" t="inlineStr">
        <x:is>
          <x:t xml:space="preserve">Canto dos volumes</x:t>
        </x:is>
      </x:c>
      <x:c r="G604" s="38" t="inlineStr">
        <x:is>
          <x:t xml:space="preserve">abrir partitura</x:t>
        </x:is>
      </x:c>
    </x:row>
    <x:row r="605">
      <x:c r="A605" s="41" t="inlineStr">
        <x:is>
          <x:t xml:space="preserve">Ap 12,1</x:t>
        </x:is>
      </x:c>
      <x:c r="B605" s="34" t="inlineStr">
        <x:is>
          <x:t xml:space="preserve">Um sinal grandioso no céu</x:t>
        </x:is>
      </x:c>
      <x:c r="C605" s="34" t="inlineStr">
        <x:is>
          <x:t xml:space="preserve">Maria | Entrada ou Comunhão</x:t>
        </x:is>
      </x:c>
      <x:c r="D605" s="33" t="inlineStr">
        <x:is>
          <x:t xml:space="preserve">Lc 1,46-55</x:t>
        </x:is>
      </x:c>
      <x:c r="E605" s="34" t="inlineStr">
        <x:is>
          <x:t xml:space="preserve">Pe. Weber (volumes) · vol. 20</x:t>
        </x:is>
      </x:c>
      <x:c r="F605" s="34" t="inlineStr">
        <x:is>
          <x:t xml:space="preserve">Canto dos volumes</x:t>
        </x:is>
      </x:c>
      <x:c r="G605" s="35" t="inlineStr">
        <x:is>
          <x:t xml:space="preserve">abrir partitura</x:t>
        </x:is>
      </x:c>
    </x:row>
    <x:row r="606">
      <x:c r="A606" s="42" t="inlineStr">
        <x:is>
          <x:t xml:space="preserve">Ap 12,10-11</x:t>
        </x:is>
      </x:c>
      <x:c r="B606" s="37" t="inlineStr">
        <x:is>
          <x:t xml:space="preserve">Chegou agora a salvação</x:t>
        </x:is>
      </x:c>
      <x:c r="C606" s="37" t="n"/>
      <x:c r="D606" s="36" t="n"/>
      <x:c r="E606" s="37" t="inlineStr">
        <x:is>
          <x:t xml:space="preserve">Pe. Weber (volumes) · vol. 20</x:t>
        </x:is>
      </x:c>
      <x:c r="F606" s="37" t="inlineStr">
        <x:is>
          <x:t xml:space="preserve">Canto dos volumes</x:t>
        </x:is>
      </x:c>
      <x:c r="G606" s="38" t="inlineStr">
        <x:is>
          <x:t xml:space="preserve">abrir partitura</x:t>
        </x:is>
      </x:c>
    </x:row>
    <x:row r="607">
      <x:c r="A607" s="41" t="inlineStr">
        <x:is>
          <x:t xml:space="preserve">Ap 14,13</x:t>
        </x:is>
      </x:c>
      <x:c r="B607" s="34" t="inlineStr">
        <x:is>
          <x:t xml:space="preserve">Felizes os mortos fiéis ao Senhor!</x:t>
        </x:is>
      </x:c>
      <x:c r="C607" s="34" t="inlineStr">
        <x:is>
          <x:t xml:space="preserve">Falecidos | Entrada ou Comunhão</x:t>
        </x:is>
      </x:c>
      <x:c r="D607" s="33" t="inlineStr">
        <x:is>
          <x:t xml:space="preserve">Lc 2,29-32</x:t>
        </x:is>
      </x:c>
      <x:c r="E607" s="34" t="inlineStr">
        <x:is>
          <x:t xml:space="preserve">Pe. Weber (volumes) · vol. 20</x:t>
        </x:is>
      </x:c>
      <x:c r="F607" s="34" t="inlineStr">
        <x:is>
          <x:t xml:space="preserve">Canto dos volumes</x:t>
        </x:is>
      </x:c>
      <x:c r="G607" s="35" t="inlineStr">
        <x:is>
          <x:t xml:space="preserve">abrir partitura</x:t>
        </x:is>
      </x:c>
    </x:row>
    <x:row r="608">
      <x:c r="A608" s="42" t="inlineStr">
        <x:is>
          <x:t xml:space="preserve">Ap 15,3-4</x:t>
        </x:is>
      </x:c>
      <x:c r="B608" s="37" t="inlineStr">
        <x:is>
          <x:t xml:space="preserve">Como são grandes</x:t>
        </x:is>
      </x:c>
      <x:c r="C608" s="37" t="n"/>
      <x:c r="D608" s="36" t="n"/>
      <x:c r="E608" s="37" t="inlineStr">
        <x:is>
          <x:t xml:space="preserve">Pe. Weber (volumes) · vol. 20</x:t>
        </x:is>
      </x:c>
      <x:c r="F608" s="37" t="inlineStr">
        <x:is>
          <x:t xml:space="preserve">Canto dos volumes</x:t>
        </x:is>
      </x:c>
      <x:c r="G608" s="38" t="inlineStr">
        <x:is>
          <x:t xml:space="preserve">abrir partitura</x:t>
        </x:is>
      </x:c>
    </x:row>
    <x:row r="609">
      <x:c r="A609" s="41" t="inlineStr">
        <x:is>
          <x:t xml:space="preserve">Ap 15,3-4</x:t>
        </x:is>
      </x:c>
      <x:c r="B609" s="34" t="inlineStr">
        <x:is>
          <x:t xml:space="preserve">Como são grandes</x:t>
        </x:is>
      </x:c>
      <x:c r="C609" s="34" t="n"/>
      <x:c r="D609" s="33" t="n"/>
      <x:c r="E609" s="34" t="inlineStr">
        <x:is>
          <x:t xml:space="preserve">Pe. Weber (volumes) · vol. 23</x:t>
        </x:is>
      </x:c>
      <x:c r="F609" s="34" t="inlineStr">
        <x:is>
          <x:t xml:space="preserve">Canto dos volumes</x:t>
        </x:is>
      </x:c>
      <x:c r="G609" s="35" t="inlineStr">
        <x:is>
          <x:t xml:space="preserve">abrir partitura</x:t>
        </x:is>
      </x:c>
    </x:row>
    <x:row r="610">
      <x:c r="A610" s="41" t="inlineStr">
        <x:is>
          <x:t xml:space="preserve">Ap 19,1-7</x:t>
        </x:is>
      </x:c>
      <x:c r="B610" s="34" t="inlineStr">
        <x:is>
          <x:t xml:space="preserve">Hino dos redimidos</x:t>
        </x:is>
      </x:c>
      <x:c r="C610" s="34" t="n"/>
      <x:c r="D610" s="33" t="n"/>
      <x:c r="E610" s="34" t="inlineStr">
        <x:is>
          <x:t xml:space="preserve">Pe. Weber (volumes) · vol. 26</x:t>
        </x:is>
      </x:c>
      <x:c r="F610" s="34" t="inlineStr">
        <x:is>
          <x:t xml:space="preserve">Canto dos volumes</x:t>
        </x:is>
      </x:c>
      <x:c r="G610" s="35" t="inlineStr">
        <x:is>
          <x:t xml:space="preserve">abrir partitura</x:t>
        </x:is>
      </x:c>
    </x:row>
    <x:row r="611">
      <x:c r="A611" s="42" t="inlineStr">
        <x:is>
          <x:t xml:space="preserve">Ap 22,12</x:t>
        </x:is>
      </x:c>
      <x:c r="B611" s="37" t="inlineStr">
        <x:is>
          <x:t xml:space="preserve">Eis que venho sem demora</x:t>
        </x:is>
      </x:c>
      <x:c r="C611" s="37" t="inlineStr">
        <x:is>
          <x:t xml:space="preserve">Advento</x:t>
        </x:is>
      </x:c>
      <x:c r="D611" s="36" t="n"/>
      <x:c r="E611" s="37" t="inlineStr">
        <x:is>
          <x:t xml:space="preserve">Pe. Weber (volumes) · vol. 15</x:t>
        </x:is>
      </x:c>
      <x:c r="F611" s="37" t="inlineStr">
        <x:is>
          <x:t xml:space="preserve">Canto dos volumes</x:t>
        </x:is>
      </x:c>
      <x:c r="G611" s="38" t="inlineStr">
        <x:is>
          <x:t xml:space="preserve">abrir partitura</x:t>
        </x:is>
      </x:c>
    </x:row>
    <x:row r="612">
      <x:c r="A612" s="41" t="inlineStr">
        <x:is>
          <x:t xml:space="preserve">Ap 22,13</x:t>
        </x:is>
      </x:c>
      <x:c r="B612" s="34" t="inlineStr">
        <x:is>
          <x:t xml:space="preserve">Jesus Cristo: Alfa e Ômega</x:t>
        </x:is>
      </x:c>
      <x:c r="C612" s="34" t="n"/>
      <x:c r="D612" s="33" t="n"/>
      <x:c r="E612" s="34" t="inlineStr">
        <x:is>
          <x:t xml:space="preserve">Pe. Weber (volumes) · vol. 17</x:t>
        </x:is>
      </x:c>
      <x:c r="F612" s="34" t="inlineStr">
        <x:is>
          <x:t xml:space="preserve">Canto dos volumes</x:t>
        </x:is>
      </x:c>
      <x:c r="G612" s="35" t="inlineStr">
        <x:is>
          <x:t xml:space="preserve">abrir partitura</x:t>
        </x:is>
      </x:c>
    </x:row>
    <x:row r="613">
      <x:c r="A613" s="42" t="inlineStr">
        <x:is>
          <x:t xml:space="preserve">Ap 22,20</x:t>
        </x:is>
      </x:c>
      <x:c r="B613" s="37" t="inlineStr">
        <x:is>
          <x:t xml:space="preserve">Maranathá - Vem, Senhor Jesus!</x:t>
        </x:is>
      </x:c>
      <x:c r="C613" s="37" t="inlineStr">
        <x:is>
          <x:t xml:space="preserve">Advento e vinda de Cristo</x:t>
        </x:is>
      </x:c>
      <x:c r="D613" s="36" t="n"/>
      <x:c r="E613" s="37" t="inlineStr">
        <x:is>
          <x:t xml:space="preserve">Pe. Weber (volumes) · vol. 13</x:t>
        </x:is>
      </x:c>
      <x:c r="F613" s="37" t="inlineStr">
        <x:is>
          <x:t xml:space="preserve">Canto dos volumes</x:t>
        </x:is>
      </x:c>
      <x:c r="G613" s="38" t="inlineStr">
        <x:is>
          <x:t xml:space="preserve">abrir partitura</x:t>
        </x:is>
      </x:c>
    </x:row>
    <x:row r="614">
      <x:c r="A614" s="41" t="inlineStr">
        <x:is>
          <x:t xml:space="preserve">Ap 22,20</x:t>
        </x:is>
      </x:c>
      <x:c r="B614" s="34" t="inlineStr">
        <x:is>
          <x:t xml:space="preserve">Amém</x:t>
        </x:is>
      </x:c>
      <x:c r="C614" s="34" t="n"/>
      <x:c r="D614" s="33" t="n"/>
      <x:c r="E614" s="34" t="inlineStr">
        <x:is>
          <x:t xml:space="preserve">Pe. Weber (volumes) · vol. 18</x:t>
        </x:is>
      </x:c>
      <x:c r="F614" s="34" t="inlineStr">
        <x:is>
          <x:t xml:space="preserve">Canto dos volumes</x:t>
        </x:is>
      </x:c>
      <x:c r="G614" s="35" t="inlineStr">
        <x:is>
          <x:t xml:space="preserve">abrir partitura</x:t>
        </x:is>
      </x:c>
    </x:row>
    <x:row r="615">
      <x:c r="A615" s="41" t="inlineStr">
        <x:is>
          <x:t xml:space="preserve">Ap 22,20</x:t>
        </x:is>
      </x:c>
      <x:c r="B615" s="34" t="inlineStr">
        <x:is>
          <x:t xml:space="preserve">Cânone a 3 vozes para o Advento</x:t>
        </x:is>
      </x:c>
      <x:c r="C615" s="34" t="n"/>
      <x:c r="D615" s="33" t="n"/>
      <x:c r="E615" s="34" t="inlineStr">
        <x:is>
          <x:t xml:space="preserve">Pe. Weber (volumes) · vol. 26</x:t>
        </x:is>
      </x:c>
      <x:c r="F615" s="34" t="inlineStr">
        <x:is>
          <x:t xml:space="preserve">Canto dos volumes</x:t>
        </x:is>
      </x:c>
      <x:c r="G615" s="35" t="inlineStr">
        <x:is>
          <x:t xml:space="preserve">abrir partitura</x:t>
        </x:is>
      </x:c>
    </x:row>
    <x:row r="616">
      <x:c r="A616" s="42" t="inlineStr">
        <x:is>
          <x:t xml:space="preserve">S. Gregório Magno (cf. Lc 12,21)</x:t>
        </x:is>
      </x:c>
      <x:c r="B616" s="37" t="inlineStr">
        <x:is>
          <x:t xml:space="preserve">Se quereis realmente ser ricos, amai as riquezas verdadeiras</x:t>
        </x:is>
      </x:c>
      <x:c r="C616" s="37" t="inlineStr">
        <x:is>
          <x:t xml:space="preserve">18. C</x:t>
        </x:is>
      </x:c>
      <x:c r="D616" s="36" t="inlineStr">
        <x:is>
          <x:t xml:space="preserve">Sl 48</x:t>
        </x:is>
      </x:c>
      <x:c r="E616" s="37" t="inlineStr">
        <x:is>
          <x:t xml:space="preserve">Abadia da Ressurreição</x:t>
        </x:is>
      </x:c>
      <x:c r="F616" s="37" t="inlineStr">
        <x:is>
          <x:t xml:space="preserve">Antífona das oferendas</x:t>
        </x:is>
      </x:c>
      <x:c r="G616" s="38" t="inlineStr">
        <x:is>
          <x:t xml:space="preserve">abrir partitura</x:t>
        </x:is>
      </x:c>
    </x:row>
  </x:sheetData>
  <x:hyperlinks>
    <x:hyperlink xmlns:r="http://schemas.openxmlformats.org/officeDocument/2006/relationships" ref="G5" r:id="Rcd129eecc3764753"/>
    <x:hyperlink xmlns:r="http://schemas.openxmlformats.org/officeDocument/2006/relationships" ref="G6" r:id="R908a7f9862b649ea"/>
    <x:hyperlink xmlns:r="http://schemas.openxmlformats.org/officeDocument/2006/relationships" ref="G7" r:id="Re9a557ebb1b94eb4"/>
    <x:hyperlink xmlns:r="http://schemas.openxmlformats.org/officeDocument/2006/relationships" ref="G8" r:id="Re758387a7c7a4860"/>
    <x:hyperlink xmlns:r="http://schemas.openxmlformats.org/officeDocument/2006/relationships" ref="G9" r:id="Rae91b7be2c4641ac"/>
    <x:hyperlink xmlns:r="http://schemas.openxmlformats.org/officeDocument/2006/relationships" ref="G10" r:id="Rd57fd0012c484672"/>
    <x:hyperlink xmlns:r="http://schemas.openxmlformats.org/officeDocument/2006/relationships" ref="G11" r:id="Rdafc5831c80f4b23"/>
    <x:hyperlink xmlns:r="http://schemas.openxmlformats.org/officeDocument/2006/relationships" ref="G12" r:id="Rf1ebffa48b224ae3"/>
    <x:hyperlink xmlns:r="http://schemas.openxmlformats.org/officeDocument/2006/relationships" ref="G13" r:id="Rb6610f4a4a5a4800"/>
    <x:hyperlink xmlns:r="http://schemas.openxmlformats.org/officeDocument/2006/relationships" ref="G14" r:id="Re324fe458bc84f59"/>
    <x:hyperlink xmlns:r="http://schemas.openxmlformats.org/officeDocument/2006/relationships" ref="G15" r:id="Ra5f5d02efb684b38"/>
    <x:hyperlink xmlns:r="http://schemas.openxmlformats.org/officeDocument/2006/relationships" ref="G16" r:id="R79da1a135c78473f"/>
    <x:hyperlink xmlns:r="http://schemas.openxmlformats.org/officeDocument/2006/relationships" ref="G17" r:id="Rb902d5929e314324"/>
    <x:hyperlink xmlns:r="http://schemas.openxmlformats.org/officeDocument/2006/relationships" ref="G18" r:id="R195377f5e983473c"/>
    <x:hyperlink xmlns:r="http://schemas.openxmlformats.org/officeDocument/2006/relationships" ref="G19" r:id="R27b4b5c52d894455"/>
    <x:hyperlink xmlns:r="http://schemas.openxmlformats.org/officeDocument/2006/relationships" ref="G20" r:id="Rf920708d23704f8e"/>
    <x:hyperlink xmlns:r="http://schemas.openxmlformats.org/officeDocument/2006/relationships" ref="G21" r:id="Rc7380b481af9476a"/>
    <x:hyperlink xmlns:r="http://schemas.openxmlformats.org/officeDocument/2006/relationships" ref="G22" r:id="R193ec71f2d344528"/>
    <x:hyperlink xmlns:r="http://schemas.openxmlformats.org/officeDocument/2006/relationships" ref="G23" r:id="R7c7cc2479f394707"/>
    <x:hyperlink xmlns:r="http://schemas.openxmlformats.org/officeDocument/2006/relationships" ref="G24" r:id="R6f026a1ea9084d6c"/>
    <x:hyperlink xmlns:r="http://schemas.openxmlformats.org/officeDocument/2006/relationships" ref="G25" r:id="Reed9dcc831d848b9"/>
    <x:hyperlink xmlns:r="http://schemas.openxmlformats.org/officeDocument/2006/relationships" ref="G26" r:id="R5b31081b04354c0b"/>
    <x:hyperlink xmlns:r="http://schemas.openxmlformats.org/officeDocument/2006/relationships" ref="G27" r:id="Ra50b8e7b61c7461f"/>
    <x:hyperlink xmlns:r="http://schemas.openxmlformats.org/officeDocument/2006/relationships" ref="G28" r:id="Re500a53a2d504005"/>
    <x:hyperlink xmlns:r="http://schemas.openxmlformats.org/officeDocument/2006/relationships" ref="G29" r:id="R6e2589ee6a184c05"/>
    <x:hyperlink xmlns:r="http://schemas.openxmlformats.org/officeDocument/2006/relationships" ref="G30" r:id="R41f57486cca84c24"/>
    <x:hyperlink xmlns:r="http://schemas.openxmlformats.org/officeDocument/2006/relationships" ref="G31" r:id="R32941b3890e542dd"/>
    <x:hyperlink xmlns:r="http://schemas.openxmlformats.org/officeDocument/2006/relationships" ref="G32" r:id="R93a3626d3eeb42dd"/>
    <x:hyperlink xmlns:r="http://schemas.openxmlformats.org/officeDocument/2006/relationships" ref="G33" r:id="R2bd0a32eebee4cca"/>
    <x:hyperlink xmlns:r="http://schemas.openxmlformats.org/officeDocument/2006/relationships" ref="G34" r:id="Rdd377cdc346c4ee1"/>
    <x:hyperlink xmlns:r="http://schemas.openxmlformats.org/officeDocument/2006/relationships" ref="G35" r:id="Rba4b0a3d3c2e4ef7"/>
    <x:hyperlink xmlns:r="http://schemas.openxmlformats.org/officeDocument/2006/relationships" ref="G36" r:id="R77cd93030ac3483b"/>
    <x:hyperlink xmlns:r="http://schemas.openxmlformats.org/officeDocument/2006/relationships" ref="G37" r:id="R27721621cdec4796"/>
    <x:hyperlink xmlns:r="http://schemas.openxmlformats.org/officeDocument/2006/relationships" ref="G38" r:id="R0e202b3afb624576"/>
    <x:hyperlink xmlns:r="http://schemas.openxmlformats.org/officeDocument/2006/relationships" ref="G39" r:id="Rd262543e354c4d47"/>
    <x:hyperlink xmlns:r="http://schemas.openxmlformats.org/officeDocument/2006/relationships" ref="G40" r:id="R9de813aa34c54079"/>
    <x:hyperlink xmlns:r="http://schemas.openxmlformats.org/officeDocument/2006/relationships" ref="G41" r:id="R63c2396312314cd9"/>
    <x:hyperlink xmlns:r="http://schemas.openxmlformats.org/officeDocument/2006/relationships" ref="G42" r:id="R8f6a7703ffcb48c8"/>
    <x:hyperlink xmlns:r="http://schemas.openxmlformats.org/officeDocument/2006/relationships" ref="G43" r:id="Re68273874afd4644"/>
    <x:hyperlink xmlns:r="http://schemas.openxmlformats.org/officeDocument/2006/relationships" ref="G44" r:id="R7483183dcfa64202"/>
    <x:hyperlink xmlns:r="http://schemas.openxmlformats.org/officeDocument/2006/relationships" ref="G45" r:id="Re5d31129bda54a48"/>
    <x:hyperlink xmlns:r="http://schemas.openxmlformats.org/officeDocument/2006/relationships" ref="G46" r:id="R099dbda0aff048b3"/>
    <x:hyperlink xmlns:r="http://schemas.openxmlformats.org/officeDocument/2006/relationships" ref="G47" r:id="Ref9c7443af5943e2"/>
    <x:hyperlink xmlns:r="http://schemas.openxmlformats.org/officeDocument/2006/relationships" ref="G48" r:id="R442b637118f449c1"/>
    <x:hyperlink xmlns:r="http://schemas.openxmlformats.org/officeDocument/2006/relationships" ref="G49" r:id="R298a2ea0081c4b06"/>
    <x:hyperlink xmlns:r="http://schemas.openxmlformats.org/officeDocument/2006/relationships" ref="G50" r:id="R02811e33f2554ead"/>
    <x:hyperlink xmlns:r="http://schemas.openxmlformats.org/officeDocument/2006/relationships" ref="G51" r:id="R21ed9d6b5e774528"/>
    <x:hyperlink xmlns:r="http://schemas.openxmlformats.org/officeDocument/2006/relationships" ref="G52" r:id="R36fa9b7de2dd427e"/>
    <x:hyperlink xmlns:r="http://schemas.openxmlformats.org/officeDocument/2006/relationships" ref="G53" r:id="R698b903324734409"/>
    <x:hyperlink xmlns:r="http://schemas.openxmlformats.org/officeDocument/2006/relationships" ref="G54" r:id="Raa085287a96343c6"/>
    <x:hyperlink xmlns:r="http://schemas.openxmlformats.org/officeDocument/2006/relationships" ref="G55" r:id="Rc1920fcbe7de4ced"/>
    <x:hyperlink xmlns:r="http://schemas.openxmlformats.org/officeDocument/2006/relationships" ref="G56" r:id="R4d163e5736db4584"/>
    <x:hyperlink xmlns:r="http://schemas.openxmlformats.org/officeDocument/2006/relationships" ref="G57" r:id="R1cc2763b152f433e"/>
    <x:hyperlink xmlns:r="http://schemas.openxmlformats.org/officeDocument/2006/relationships" ref="G58" r:id="Rcb37eb8903c14f3c"/>
    <x:hyperlink xmlns:r="http://schemas.openxmlformats.org/officeDocument/2006/relationships" ref="G59" r:id="R04910ff163a24bbb"/>
    <x:hyperlink xmlns:r="http://schemas.openxmlformats.org/officeDocument/2006/relationships" ref="G60" r:id="Re0a01c278eb9495d"/>
    <x:hyperlink xmlns:r="http://schemas.openxmlformats.org/officeDocument/2006/relationships" ref="G61" r:id="R33a7cdc7bc7f4fd7"/>
    <x:hyperlink xmlns:r="http://schemas.openxmlformats.org/officeDocument/2006/relationships" ref="G62" r:id="R75744d43c2f14333"/>
    <x:hyperlink xmlns:r="http://schemas.openxmlformats.org/officeDocument/2006/relationships" ref="G63" r:id="Rcb0df22904894e65"/>
    <x:hyperlink xmlns:r="http://schemas.openxmlformats.org/officeDocument/2006/relationships" ref="G64" r:id="R19e76b0214ed48bc"/>
    <x:hyperlink xmlns:r="http://schemas.openxmlformats.org/officeDocument/2006/relationships" ref="G65" r:id="R89800637c4354f28"/>
    <x:hyperlink xmlns:r="http://schemas.openxmlformats.org/officeDocument/2006/relationships" ref="G66" r:id="Ra1fef02d9a8044a9"/>
    <x:hyperlink xmlns:r="http://schemas.openxmlformats.org/officeDocument/2006/relationships" ref="G67" r:id="R7d41073ffa3447b3"/>
    <x:hyperlink xmlns:r="http://schemas.openxmlformats.org/officeDocument/2006/relationships" ref="G68" r:id="Rc9dcadfcb8f5446c"/>
    <x:hyperlink xmlns:r="http://schemas.openxmlformats.org/officeDocument/2006/relationships" ref="G69" r:id="Rbde925a93fde44a5"/>
    <x:hyperlink xmlns:r="http://schemas.openxmlformats.org/officeDocument/2006/relationships" ref="G70" r:id="R681a1f7bfee549ab"/>
    <x:hyperlink xmlns:r="http://schemas.openxmlformats.org/officeDocument/2006/relationships" ref="G71" r:id="Redf7f83f496a474d"/>
    <x:hyperlink xmlns:r="http://schemas.openxmlformats.org/officeDocument/2006/relationships" ref="G72" r:id="R82fb6faf640b49c1"/>
    <x:hyperlink xmlns:r="http://schemas.openxmlformats.org/officeDocument/2006/relationships" ref="G73" r:id="R2a9c179c8ffc4bed"/>
    <x:hyperlink xmlns:r="http://schemas.openxmlformats.org/officeDocument/2006/relationships" ref="G74" r:id="R38703981d4264c16"/>
    <x:hyperlink xmlns:r="http://schemas.openxmlformats.org/officeDocument/2006/relationships" ref="G75" r:id="Rda2748e568c24073"/>
    <x:hyperlink xmlns:r="http://schemas.openxmlformats.org/officeDocument/2006/relationships" ref="G76" r:id="Rb54b3e1a89184787"/>
    <x:hyperlink xmlns:r="http://schemas.openxmlformats.org/officeDocument/2006/relationships" ref="G77" r:id="Rb4c8ead111804fe2"/>
    <x:hyperlink xmlns:r="http://schemas.openxmlformats.org/officeDocument/2006/relationships" ref="G78" r:id="Ra38e0b28595d404e"/>
    <x:hyperlink xmlns:r="http://schemas.openxmlformats.org/officeDocument/2006/relationships" ref="G79" r:id="R4d8410171d314d31"/>
    <x:hyperlink xmlns:r="http://schemas.openxmlformats.org/officeDocument/2006/relationships" ref="G80" r:id="Rc5c7143716254324"/>
    <x:hyperlink xmlns:r="http://schemas.openxmlformats.org/officeDocument/2006/relationships" ref="G81" r:id="R3be56e72120a4334"/>
    <x:hyperlink xmlns:r="http://schemas.openxmlformats.org/officeDocument/2006/relationships" ref="G82" r:id="R59ee42a7aca84933"/>
    <x:hyperlink xmlns:r="http://schemas.openxmlformats.org/officeDocument/2006/relationships" ref="G83" r:id="R91043f22dae749fc"/>
    <x:hyperlink xmlns:r="http://schemas.openxmlformats.org/officeDocument/2006/relationships" ref="G84" r:id="R1967923345284a83"/>
    <x:hyperlink xmlns:r="http://schemas.openxmlformats.org/officeDocument/2006/relationships" ref="G85" r:id="R698a77d0665a48ba"/>
    <x:hyperlink xmlns:r="http://schemas.openxmlformats.org/officeDocument/2006/relationships" ref="G86" r:id="R0bea643a81b94bb2"/>
    <x:hyperlink xmlns:r="http://schemas.openxmlformats.org/officeDocument/2006/relationships" ref="G87" r:id="Re74c67a1a3e842fb"/>
    <x:hyperlink xmlns:r="http://schemas.openxmlformats.org/officeDocument/2006/relationships" ref="G88" r:id="R32f3e4fc910c4828"/>
    <x:hyperlink xmlns:r="http://schemas.openxmlformats.org/officeDocument/2006/relationships" ref="G89" r:id="R7e5eb53d66044497"/>
    <x:hyperlink xmlns:r="http://schemas.openxmlformats.org/officeDocument/2006/relationships" ref="G90" r:id="R6e1ad989fc4e4e8c"/>
    <x:hyperlink xmlns:r="http://schemas.openxmlformats.org/officeDocument/2006/relationships" ref="G91" r:id="R87b4ce967fde45a6"/>
    <x:hyperlink xmlns:r="http://schemas.openxmlformats.org/officeDocument/2006/relationships" ref="G92" r:id="R09c199c91b9b4dc1"/>
    <x:hyperlink xmlns:r="http://schemas.openxmlformats.org/officeDocument/2006/relationships" ref="G93" r:id="R5807fc00099c4b82"/>
    <x:hyperlink xmlns:r="http://schemas.openxmlformats.org/officeDocument/2006/relationships" ref="G94" r:id="Rb02edef67f22491a"/>
    <x:hyperlink xmlns:r="http://schemas.openxmlformats.org/officeDocument/2006/relationships" ref="G95" r:id="R8efe41668a3b4713"/>
    <x:hyperlink xmlns:r="http://schemas.openxmlformats.org/officeDocument/2006/relationships" ref="G96" r:id="R35424135080d4120"/>
    <x:hyperlink xmlns:r="http://schemas.openxmlformats.org/officeDocument/2006/relationships" ref="G97" r:id="R5dec0ac58b9d4af5"/>
    <x:hyperlink xmlns:r="http://schemas.openxmlformats.org/officeDocument/2006/relationships" ref="G98" r:id="R3dbbc6aff47442cd"/>
    <x:hyperlink xmlns:r="http://schemas.openxmlformats.org/officeDocument/2006/relationships" ref="G99" r:id="R2606306199674499"/>
    <x:hyperlink xmlns:r="http://schemas.openxmlformats.org/officeDocument/2006/relationships" ref="G100" r:id="R3ee4c24629364896"/>
    <x:hyperlink xmlns:r="http://schemas.openxmlformats.org/officeDocument/2006/relationships" ref="G101" r:id="R29b6e9f76a414d03"/>
    <x:hyperlink xmlns:r="http://schemas.openxmlformats.org/officeDocument/2006/relationships" ref="G102" r:id="R16966d486ca84a73"/>
    <x:hyperlink xmlns:r="http://schemas.openxmlformats.org/officeDocument/2006/relationships" ref="G103" r:id="R9efdbdefdffc4641"/>
    <x:hyperlink xmlns:r="http://schemas.openxmlformats.org/officeDocument/2006/relationships" ref="G104" r:id="R1c1da795b482454b"/>
    <x:hyperlink xmlns:r="http://schemas.openxmlformats.org/officeDocument/2006/relationships" ref="G105" r:id="Rb123a7d2ddd74149"/>
    <x:hyperlink xmlns:r="http://schemas.openxmlformats.org/officeDocument/2006/relationships" ref="G106" r:id="R4c94ff32d2ee4aa0"/>
    <x:hyperlink xmlns:r="http://schemas.openxmlformats.org/officeDocument/2006/relationships" ref="G107" r:id="R2a876be7e3084785"/>
    <x:hyperlink xmlns:r="http://schemas.openxmlformats.org/officeDocument/2006/relationships" ref="G108" r:id="Ra1e57a80a5564a90"/>
    <x:hyperlink xmlns:r="http://schemas.openxmlformats.org/officeDocument/2006/relationships" ref="G109" r:id="R7a89eaf30df1471c"/>
    <x:hyperlink xmlns:r="http://schemas.openxmlformats.org/officeDocument/2006/relationships" ref="G110" r:id="Rfb147969c7bc4c0b"/>
    <x:hyperlink xmlns:r="http://schemas.openxmlformats.org/officeDocument/2006/relationships" ref="G111" r:id="Rc30f2251beb14488"/>
    <x:hyperlink xmlns:r="http://schemas.openxmlformats.org/officeDocument/2006/relationships" ref="G112" r:id="Re11d1aa5f505416d"/>
    <x:hyperlink xmlns:r="http://schemas.openxmlformats.org/officeDocument/2006/relationships" ref="G113" r:id="R1643d509e1ea4d2e"/>
    <x:hyperlink xmlns:r="http://schemas.openxmlformats.org/officeDocument/2006/relationships" ref="G114" r:id="Rd65d2a981ba040fe"/>
    <x:hyperlink xmlns:r="http://schemas.openxmlformats.org/officeDocument/2006/relationships" ref="G115" r:id="Rf99537c0ccda4d8f"/>
    <x:hyperlink xmlns:r="http://schemas.openxmlformats.org/officeDocument/2006/relationships" ref="G116" r:id="R66c0dabeb5e749a3"/>
    <x:hyperlink xmlns:r="http://schemas.openxmlformats.org/officeDocument/2006/relationships" ref="G117" r:id="R161d809a4cb44412"/>
    <x:hyperlink xmlns:r="http://schemas.openxmlformats.org/officeDocument/2006/relationships" ref="G118" r:id="R44dd96953d28472b"/>
    <x:hyperlink xmlns:r="http://schemas.openxmlformats.org/officeDocument/2006/relationships" ref="G119" r:id="Rc7815fc4d99b46ed"/>
    <x:hyperlink xmlns:r="http://schemas.openxmlformats.org/officeDocument/2006/relationships" ref="G120" r:id="Rfdf23155a44a494b"/>
    <x:hyperlink xmlns:r="http://schemas.openxmlformats.org/officeDocument/2006/relationships" ref="G121" r:id="R91afae8f98da40c1"/>
    <x:hyperlink xmlns:r="http://schemas.openxmlformats.org/officeDocument/2006/relationships" ref="G122" r:id="Ra7397b60108e4675"/>
    <x:hyperlink xmlns:r="http://schemas.openxmlformats.org/officeDocument/2006/relationships" ref="G123" r:id="R491998b147c04bab"/>
    <x:hyperlink xmlns:r="http://schemas.openxmlformats.org/officeDocument/2006/relationships" ref="G124" r:id="R3500d1d484944708"/>
    <x:hyperlink xmlns:r="http://schemas.openxmlformats.org/officeDocument/2006/relationships" ref="G125" r:id="Re542482e99874a35"/>
    <x:hyperlink xmlns:r="http://schemas.openxmlformats.org/officeDocument/2006/relationships" ref="G126" r:id="R229739045bcd4a3e"/>
    <x:hyperlink xmlns:r="http://schemas.openxmlformats.org/officeDocument/2006/relationships" ref="G127" r:id="Ra309638f3f2f4c8d"/>
    <x:hyperlink xmlns:r="http://schemas.openxmlformats.org/officeDocument/2006/relationships" ref="G128" r:id="Rb876212501784234"/>
    <x:hyperlink xmlns:r="http://schemas.openxmlformats.org/officeDocument/2006/relationships" ref="G129" r:id="Rc6920f7b63dc4438"/>
    <x:hyperlink xmlns:r="http://schemas.openxmlformats.org/officeDocument/2006/relationships" ref="G130" r:id="R3904aa7c8c204ebf"/>
    <x:hyperlink xmlns:r="http://schemas.openxmlformats.org/officeDocument/2006/relationships" ref="G131" r:id="Rbe701e1d8d634a1c"/>
    <x:hyperlink xmlns:r="http://schemas.openxmlformats.org/officeDocument/2006/relationships" ref="G132" r:id="Ree2ced0278d5447f"/>
    <x:hyperlink xmlns:r="http://schemas.openxmlformats.org/officeDocument/2006/relationships" ref="G133" r:id="R31255075e73741d4"/>
    <x:hyperlink xmlns:r="http://schemas.openxmlformats.org/officeDocument/2006/relationships" ref="G134" r:id="R958fe3d80eb64e38"/>
    <x:hyperlink xmlns:r="http://schemas.openxmlformats.org/officeDocument/2006/relationships" ref="G135" r:id="R1151f9a301e94540"/>
    <x:hyperlink xmlns:r="http://schemas.openxmlformats.org/officeDocument/2006/relationships" ref="G136" r:id="R821af92cc11b4a9f"/>
    <x:hyperlink xmlns:r="http://schemas.openxmlformats.org/officeDocument/2006/relationships" ref="G137" r:id="Rcb090e7804314490"/>
    <x:hyperlink xmlns:r="http://schemas.openxmlformats.org/officeDocument/2006/relationships" ref="G138" r:id="Rf6e67fd75715487a"/>
    <x:hyperlink xmlns:r="http://schemas.openxmlformats.org/officeDocument/2006/relationships" ref="G139" r:id="R18db0941c9dd4c32"/>
    <x:hyperlink xmlns:r="http://schemas.openxmlformats.org/officeDocument/2006/relationships" ref="G140" r:id="Rc5745e7beb98460f"/>
    <x:hyperlink xmlns:r="http://schemas.openxmlformats.org/officeDocument/2006/relationships" ref="G141" r:id="R9bfbaee0b6654df8"/>
    <x:hyperlink xmlns:r="http://schemas.openxmlformats.org/officeDocument/2006/relationships" ref="G142" r:id="R0a6ea1cad8a64d4e"/>
    <x:hyperlink xmlns:r="http://schemas.openxmlformats.org/officeDocument/2006/relationships" ref="G143" r:id="Rb60288848a7b481c"/>
    <x:hyperlink xmlns:r="http://schemas.openxmlformats.org/officeDocument/2006/relationships" ref="G144" r:id="Rc3ada1df43a541b3"/>
    <x:hyperlink xmlns:r="http://schemas.openxmlformats.org/officeDocument/2006/relationships" ref="G145" r:id="Red2fcbc4229241a6"/>
    <x:hyperlink xmlns:r="http://schemas.openxmlformats.org/officeDocument/2006/relationships" ref="G146" r:id="R8d1546bc529b4736"/>
    <x:hyperlink xmlns:r="http://schemas.openxmlformats.org/officeDocument/2006/relationships" ref="G147" r:id="R0b9875f99c5f4a74"/>
    <x:hyperlink xmlns:r="http://schemas.openxmlformats.org/officeDocument/2006/relationships" ref="G148" r:id="Ra035d88002a04ccb"/>
    <x:hyperlink xmlns:r="http://schemas.openxmlformats.org/officeDocument/2006/relationships" ref="G149" r:id="Rcc7f9f7ddbb8427b"/>
    <x:hyperlink xmlns:r="http://schemas.openxmlformats.org/officeDocument/2006/relationships" ref="G150" r:id="R2daf580533664421"/>
    <x:hyperlink xmlns:r="http://schemas.openxmlformats.org/officeDocument/2006/relationships" ref="G151" r:id="R522dee8a6eda427c"/>
    <x:hyperlink xmlns:r="http://schemas.openxmlformats.org/officeDocument/2006/relationships" ref="G152" r:id="Rcdfd168f229c414e"/>
    <x:hyperlink xmlns:r="http://schemas.openxmlformats.org/officeDocument/2006/relationships" ref="G153" r:id="R7b7e9ba4947c4e1d"/>
    <x:hyperlink xmlns:r="http://schemas.openxmlformats.org/officeDocument/2006/relationships" ref="G154" r:id="Rabca2202adee4dcf"/>
    <x:hyperlink xmlns:r="http://schemas.openxmlformats.org/officeDocument/2006/relationships" ref="G155" r:id="Rdfffeb42707e49b2"/>
    <x:hyperlink xmlns:r="http://schemas.openxmlformats.org/officeDocument/2006/relationships" ref="G156" r:id="R2d8cddc32f8c4aa2"/>
    <x:hyperlink xmlns:r="http://schemas.openxmlformats.org/officeDocument/2006/relationships" ref="G157" r:id="R1df94824dea44b81"/>
    <x:hyperlink xmlns:r="http://schemas.openxmlformats.org/officeDocument/2006/relationships" ref="G158" r:id="Re94b59cc8aaf47b0"/>
    <x:hyperlink xmlns:r="http://schemas.openxmlformats.org/officeDocument/2006/relationships" ref="G159" r:id="R2086fa2e988045e0"/>
    <x:hyperlink xmlns:r="http://schemas.openxmlformats.org/officeDocument/2006/relationships" ref="G160" r:id="R878c2d05e428481f"/>
    <x:hyperlink xmlns:r="http://schemas.openxmlformats.org/officeDocument/2006/relationships" ref="G161" r:id="Rc0fe730b63e44b7e"/>
    <x:hyperlink xmlns:r="http://schemas.openxmlformats.org/officeDocument/2006/relationships" ref="G162" r:id="R028a76315ff14f88"/>
    <x:hyperlink xmlns:r="http://schemas.openxmlformats.org/officeDocument/2006/relationships" ref="G163" r:id="R097e47a0df45479f"/>
    <x:hyperlink xmlns:r="http://schemas.openxmlformats.org/officeDocument/2006/relationships" ref="G164" r:id="Rfd551b4ef7224dc4"/>
    <x:hyperlink xmlns:r="http://schemas.openxmlformats.org/officeDocument/2006/relationships" ref="G165" r:id="R091554fc8c3741b0"/>
    <x:hyperlink xmlns:r="http://schemas.openxmlformats.org/officeDocument/2006/relationships" ref="G166" r:id="R0dd932e3373f4a28"/>
    <x:hyperlink xmlns:r="http://schemas.openxmlformats.org/officeDocument/2006/relationships" ref="G167" r:id="R7f6209018cad4b71"/>
    <x:hyperlink xmlns:r="http://schemas.openxmlformats.org/officeDocument/2006/relationships" ref="G168" r:id="R4cb673b1c75f4429"/>
    <x:hyperlink xmlns:r="http://schemas.openxmlformats.org/officeDocument/2006/relationships" ref="G169" r:id="R76b7e4507b884a1f"/>
    <x:hyperlink xmlns:r="http://schemas.openxmlformats.org/officeDocument/2006/relationships" ref="G170" r:id="R220906d489d64c62"/>
    <x:hyperlink xmlns:r="http://schemas.openxmlformats.org/officeDocument/2006/relationships" ref="G171" r:id="Rdeedc74afa344419"/>
    <x:hyperlink xmlns:r="http://schemas.openxmlformats.org/officeDocument/2006/relationships" ref="G172" r:id="R4ba8fa585c844d6f"/>
    <x:hyperlink xmlns:r="http://schemas.openxmlformats.org/officeDocument/2006/relationships" ref="G173" r:id="R9d1f6e8843714e2e"/>
    <x:hyperlink xmlns:r="http://schemas.openxmlformats.org/officeDocument/2006/relationships" ref="G174" r:id="Red67cb51b310416c"/>
    <x:hyperlink xmlns:r="http://schemas.openxmlformats.org/officeDocument/2006/relationships" ref="G175" r:id="Rb72c7588b75047b1"/>
    <x:hyperlink xmlns:r="http://schemas.openxmlformats.org/officeDocument/2006/relationships" ref="G176" r:id="R464bb49b0f794d29"/>
    <x:hyperlink xmlns:r="http://schemas.openxmlformats.org/officeDocument/2006/relationships" ref="G177" r:id="R16dbab22ac6b4b67"/>
    <x:hyperlink xmlns:r="http://schemas.openxmlformats.org/officeDocument/2006/relationships" ref="G178" r:id="R3a62fb93edab4eb1"/>
    <x:hyperlink xmlns:r="http://schemas.openxmlformats.org/officeDocument/2006/relationships" ref="G179" r:id="R8433be0d0be646dc"/>
    <x:hyperlink xmlns:r="http://schemas.openxmlformats.org/officeDocument/2006/relationships" ref="G180" r:id="Rc759e4ea1ec142b3"/>
    <x:hyperlink xmlns:r="http://schemas.openxmlformats.org/officeDocument/2006/relationships" ref="G181" r:id="Rad97314c9c334170"/>
    <x:hyperlink xmlns:r="http://schemas.openxmlformats.org/officeDocument/2006/relationships" ref="G182" r:id="R89e03e8fbaf54a9f"/>
    <x:hyperlink xmlns:r="http://schemas.openxmlformats.org/officeDocument/2006/relationships" ref="G183" r:id="R5cb6cc5ff9de420a"/>
    <x:hyperlink xmlns:r="http://schemas.openxmlformats.org/officeDocument/2006/relationships" ref="G184" r:id="R59312cbc5f304d1b"/>
    <x:hyperlink xmlns:r="http://schemas.openxmlformats.org/officeDocument/2006/relationships" ref="G185" r:id="Rdeafabebc2384370"/>
    <x:hyperlink xmlns:r="http://schemas.openxmlformats.org/officeDocument/2006/relationships" ref="G186" r:id="R6a470dd135194ce8"/>
    <x:hyperlink xmlns:r="http://schemas.openxmlformats.org/officeDocument/2006/relationships" ref="G187" r:id="R02a3393b38324f12"/>
    <x:hyperlink xmlns:r="http://schemas.openxmlformats.org/officeDocument/2006/relationships" ref="G188" r:id="R55d7fbd20adc4311"/>
    <x:hyperlink xmlns:r="http://schemas.openxmlformats.org/officeDocument/2006/relationships" ref="G189" r:id="Rac8557de4f8c42c2"/>
    <x:hyperlink xmlns:r="http://schemas.openxmlformats.org/officeDocument/2006/relationships" ref="G190" r:id="R6970b273f13d4e60"/>
    <x:hyperlink xmlns:r="http://schemas.openxmlformats.org/officeDocument/2006/relationships" ref="G191" r:id="R010a4f96b58a49c6"/>
    <x:hyperlink xmlns:r="http://schemas.openxmlformats.org/officeDocument/2006/relationships" ref="G192" r:id="Rf89769333c274577"/>
    <x:hyperlink xmlns:r="http://schemas.openxmlformats.org/officeDocument/2006/relationships" ref="G193" r:id="Raffc0700069d4d5f"/>
    <x:hyperlink xmlns:r="http://schemas.openxmlformats.org/officeDocument/2006/relationships" ref="G194" r:id="R3ad9a4028df844fc"/>
    <x:hyperlink xmlns:r="http://schemas.openxmlformats.org/officeDocument/2006/relationships" ref="G195" r:id="R69a514d2ab92413a"/>
    <x:hyperlink xmlns:r="http://schemas.openxmlformats.org/officeDocument/2006/relationships" ref="G196" r:id="R8e44ef4ee9784b4a"/>
    <x:hyperlink xmlns:r="http://schemas.openxmlformats.org/officeDocument/2006/relationships" ref="G197" r:id="R4b771d5d15704024"/>
    <x:hyperlink xmlns:r="http://schemas.openxmlformats.org/officeDocument/2006/relationships" ref="G198" r:id="Rea373f2afa1e4bb0"/>
    <x:hyperlink xmlns:r="http://schemas.openxmlformats.org/officeDocument/2006/relationships" ref="G199" r:id="R27a6f46625c94891"/>
    <x:hyperlink xmlns:r="http://schemas.openxmlformats.org/officeDocument/2006/relationships" ref="G200" r:id="R1838880798b24c44"/>
    <x:hyperlink xmlns:r="http://schemas.openxmlformats.org/officeDocument/2006/relationships" ref="G201" r:id="R80920030e1384310"/>
    <x:hyperlink xmlns:r="http://schemas.openxmlformats.org/officeDocument/2006/relationships" ref="G202" r:id="Re384323def17494f"/>
    <x:hyperlink xmlns:r="http://schemas.openxmlformats.org/officeDocument/2006/relationships" ref="G203" r:id="Rba0383c1c8cb4e6c"/>
    <x:hyperlink xmlns:r="http://schemas.openxmlformats.org/officeDocument/2006/relationships" ref="G204" r:id="R2800a75d96fc426e"/>
    <x:hyperlink xmlns:r="http://schemas.openxmlformats.org/officeDocument/2006/relationships" ref="G205" r:id="Rdd421e16cb8f4351"/>
    <x:hyperlink xmlns:r="http://schemas.openxmlformats.org/officeDocument/2006/relationships" ref="G206" r:id="R81a9d8c0dc964056"/>
    <x:hyperlink xmlns:r="http://schemas.openxmlformats.org/officeDocument/2006/relationships" ref="G207" r:id="R1497f017550547c5"/>
    <x:hyperlink xmlns:r="http://schemas.openxmlformats.org/officeDocument/2006/relationships" ref="G208" r:id="Rb904a95d4c10456e"/>
    <x:hyperlink xmlns:r="http://schemas.openxmlformats.org/officeDocument/2006/relationships" ref="G209" r:id="R6fd0d009003f4547"/>
    <x:hyperlink xmlns:r="http://schemas.openxmlformats.org/officeDocument/2006/relationships" ref="G210" r:id="Re3a9cb95501343e5"/>
    <x:hyperlink xmlns:r="http://schemas.openxmlformats.org/officeDocument/2006/relationships" ref="G211" r:id="R6e724fd518dc40bc"/>
    <x:hyperlink xmlns:r="http://schemas.openxmlformats.org/officeDocument/2006/relationships" ref="G212" r:id="Rf1a95aafcbfe4c4b"/>
    <x:hyperlink xmlns:r="http://schemas.openxmlformats.org/officeDocument/2006/relationships" ref="G213" r:id="R64d3e54606884ec7"/>
    <x:hyperlink xmlns:r="http://schemas.openxmlformats.org/officeDocument/2006/relationships" ref="G214" r:id="R913cec4b2a674a3e"/>
    <x:hyperlink xmlns:r="http://schemas.openxmlformats.org/officeDocument/2006/relationships" ref="G215" r:id="R7fc1e1d080c1463a"/>
    <x:hyperlink xmlns:r="http://schemas.openxmlformats.org/officeDocument/2006/relationships" ref="G216" r:id="Rb7f48eb2d811468b"/>
    <x:hyperlink xmlns:r="http://schemas.openxmlformats.org/officeDocument/2006/relationships" ref="G217" r:id="R2d1fc86d291340f0"/>
    <x:hyperlink xmlns:r="http://schemas.openxmlformats.org/officeDocument/2006/relationships" ref="G218" r:id="R63eb4f2e6adf4b8e"/>
    <x:hyperlink xmlns:r="http://schemas.openxmlformats.org/officeDocument/2006/relationships" ref="G219" r:id="R6e20c3a48a154c83"/>
    <x:hyperlink xmlns:r="http://schemas.openxmlformats.org/officeDocument/2006/relationships" ref="G220" r:id="R7c0f7b7f4d21437c"/>
    <x:hyperlink xmlns:r="http://schemas.openxmlformats.org/officeDocument/2006/relationships" ref="G221" r:id="R9acd186e03134d9a"/>
    <x:hyperlink xmlns:r="http://schemas.openxmlformats.org/officeDocument/2006/relationships" ref="G222" r:id="R99fd81e53d2d4326"/>
    <x:hyperlink xmlns:r="http://schemas.openxmlformats.org/officeDocument/2006/relationships" ref="G223" r:id="R93c875d92c6c4090"/>
    <x:hyperlink xmlns:r="http://schemas.openxmlformats.org/officeDocument/2006/relationships" ref="G224" r:id="Rcd05020a98634360"/>
    <x:hyperlink xmlns:r="http://schemas.openxmlformats.org/officeDocument/2006/relationships" ref="G225" r:id="R491bd74a42034f4f"/>
    <x:hyperlink xmlns:r="http://schemas.openxmlformats.org/officeDocument/2006/relationships" ref="G226" r:id="Reec7b4cd4b2f49b6"/>
    <x:hyperlink xmlns:r="http://schemas.openxmlformats.org/officeDocument/2006/relationships" ref="G227" r:id="R1f7eb3dedd054e23"/>
    <x:hyperlink xmlns:r="http://schemas.openxmlformats.org/officeDocument/2006/relationships" ref="G228" r:id="R703a47b76d024466"/>
    <x:hyperlink xmlns:r="http://schemas.openxmlformats.org/officeDocument/2006/relationships" ref="G229" r:id="Rf89d0d56b1374c25"/>
    <x:hyperlink xmlns:r="http://schemas.openxmlformats.org/officeDocument/2006/relationships" ref="G230" r:id="Rbb61e787c5e04a85"/>
    <x:hyperlink xmlns:r="http://schemas.openxmlformats.org/officeDocument/2006/relationships" ref="G231" r:id="Rb748b7bff65f43c0"/>
    <x:hyperlink xmlns:r="http://schemas.openxmlformats.org/officeDocument/2006/relationships" ref="G232" r:id="Re6d9f5413b14440a"/>
    <x:hyperlink xmlns:r="http://schemas.openxmlformats.org/officeDocument/2006/relationships" ref="G233" r:id="R7e7c3ce182c646c8"/>
    <x:hyperlink xmlns:r="http://schemas.openxmlformats.org/officeDocument/2006/relationships" ref="G234" r:id="R579621c014c8465c"/>
    <x:hyperlink xmlns:r="http://schemas.openxmlformats.org/officeDocument/2006/relationships" ref="G235" r:id="R3cf5bd37f7e54bcf"/>
    <x:hyperlink xmlns:r="http://schemas.openxmlformats.org/officeDocument/2006/relationships" ref="G236" r:id="R1cac2ecbac634824"/>
    <x:hyperlink xmlns:r="http://schemas.openxmlformats.org/officeDocument/2006/relationships" ref="G237" r:id="R5ac4d7d5eaf1459b"/>
    <x:hyperlink xmlns:r="http://schemas.openxmlformats.org/officeDocument/2006/relationships" ref="G238" r:id="R2db72d0e2b654345"/>
    <x:hyperlink xmlns:r="http://schemas.openxmlformats.org/officeDocument/2006/relationships" ref="G239" r:id="Rc47a9772a7d341d3"/>
    <x:hyperlink xmlns:r="http://schemas.openxmlformats.org/officeDocument/2006/relationships" ref="G240" r:id="R04d52917516f423e"/>
    <x:hyperlink xmlns:r="http://schemas.openxmlformats.org/officeDocument/2006/relationships" ref="G241" r:id="Rfe02e471ee4c4a15"/>
    <x:hyperlink xmlns:r="http://schemas.openxmlformats.org/officeDocument/2006/relationships" ref="G242" r:id="Rd08f6f67ba034950"/>
    <x:hyperlink xmlns:r="http://schemas.openxmlformats.org/officeDocument/2006/relationships" ref="G243" r:id="R5d7b7dbaa0fb4e98"/>
    <x:hyperlink xmlns:r="http://schemas.openxmlformats.org/officeDocument/2006/relationships" ref="G244" r:id="Re2701ac58f754afe"/>
    <x:hyperlink xmlns:r="http://schemas.openxmlformats.org/officeDocument/2006/relationships" ref="G245" r:id="R50b43947ac1047da"/>
    <x:hyperlink xmlns:r="http://schemas.openxmlformats.org/officeDocument/2006/relationships" ref="G246" r:id="R4116e75446204de6"/>
    <x:hyperlink xmlns:r="http://schemas.openxmlformats.org/officeDocument/2006/relationships" ref="G247" r:id="R81cd16c2db2540fa"/>
    <x:hyperlink xmlns:r="http://schemas.openxmlformats.org/officeDocument/2006/relationships" ref="G248" r:id="R956765654b7b4c77"/>
    <x:hyperlink xmlns:r="http://schemas.openxmlformats.org/officeDocument/2006/relationships" ref="G249" r:id="R772a62aa14754383"/>
    <x:hyperlink xmlns:r="http://schemas.openxmlformats.org/officeDocument/2006/relationships" ref="G250" r:id="R07501556caa64668"/>
    <x:hyperlink xmlns:r="http://schemas.openxmlformats.org/officeDocument/2006/relationships" ref="G251" r:id="R0f0a512859e34d70"/>
    <x:hyperlink xmlns:r="http://schemas.openxmlformats.org/officeDocument/2006/relationships" ref="G252" r:id="R8bf70996ebec4cec"/>
    <x:hyperlink xmlns:r="http://schemas.openxmlformats.org/officeDocument/2006/relationships" ref="G253" r:id="R03d77971ab014453"/>
    <x:hyperlink xmlns:r="http://schemas.openxmlformats.org/officeDocument/2006/relationships" ref="G254" r:id="R1cd9f2ed57da42b7"/>
    <x:hyperlink xmlns:r="http://schemas.openxmlformats.org/officeDocument/2006/relationships" ref="G255" r:id="R30eb7cccea4b4b2c"/>
    <x:hyperlink xmlns:r="http://schemas.openxmlformats.org/officeDocument/2006/relationships" ref="G256" r:id="Rfc37950dd1194d01"/>
    <x:hyperlink xmlns:r="http://schemas.openxmlformats.org/officeDocument/2006/relationships" ref="G257" r:id="R9fbb716d84224105"/>
    <x:hyperlink xmlns:r="http://schemas.openxmlformats.org/officeDocument/2006/relationships" ref="G258" r:id="Rcc65144d51614662"/>
    <x:hyperlink xmlns:r="http://schemas.openxmlformats.org/officeDocument/2006/relationships" ref="G259" r:id="Rb43b2fe9c84348b6"/>
    <x:hyperlink xmlns:r="http://schemas.openxmlformats.org/officeDocument/2006/relationships" ref="G260" r:id="R898ae9cc88d143cc"/>
    <x:hyperlink xmlns:r="http://schemas.openxmlformats.org/officeDocument/2006/relationships" ref="G261" r:id="Rd5a14759ab134118"/>
    <x:hyperlink xmlns:r="http://schemas.openxmlformats.org/officeDocument/2006/relationships" ref="G262" r:id="R2c63c8aba8254dbb"/>
    <x:hyperlink xmlns:r="http://schemas.openxmlformats.org/officeDocument/2006/relationships" ref="G263" r:id="R46f84ad7c8614e4f"/>
    <x:hyperlink xmlns:r="http://schemas.openxmlformats.org/officeDocument/2006/relationships" ref="G264" r:id="R14b09d3686a14c28"/>
    <x:hyperlink xmlns:r="http://schemas.openxmlformats.org/officeDocument/2006/relationships" ref="G265" r:id="R07a292708b0449b3"/>
    <x:hyperlink xmlns:r="http://schemas.openxmlformats.org/officeDocument/2006/relationships" ref="G266" r:id="Rb198b9226ad34476"/>
    <x:hyperlink xmlns:r="http://schemas.openxmlformats.org/officeDocument/2006/relationships" ref="G267" r:id="R3fed2633caa64123"/>
    <x:hyperlink xmlns:r="http://schemas.openxmlformats.org/officeDocument/2006/relationships" ref="G268" r:id="Rd653281c71e24579"/>
    <x:hyperlink xmlns:r="http://schemas.openxmlformats.org/officeDocument/2006/relationships" ref="G269" r:id="Re58935b174ab44e9"/>
    <x:hyperlink xmlns:r="http://schemas.openxmlformats.org/officeDocument/2006/relationships" ref="G270" r:id="R7eedaaaba7df462e"/>
    <x:hyperlink xmlns:r="http://schemas.openxmlformats.org/officeDocument/2006/relationships" ref="G271" r:id="Rcdd30ccec87f4e8c"/>
    <x:hyperlink xmlns:r="http://schemas.openxmlformats.org/officeDocument/2006/relationships" ref="G272" r:id="R0a1e0f39de5d42c7"/>
    <x:hyperlink xmlns:r="http://schemas.openxmlformats.org/officeDocument/2006/relationships" ref="G273" r:id="Ra6eb60d1f3064403"/>
    <x:hyperlink xmlns:r="http://schemas.openxmlformats.org/officeDocument/2006/relationships" ref="G274" r:id="R28c094f163734f79"/>
    <x:hyperlink xmlns:r="http://schemas.openxmlformats.org/officeDocument/2006/relationships" ref="G275" r:id="R2ac2a93b5aa54a95"/>
    <x:hyperlink xmlns:r="http://schemas.openxmlformats.org/officeDocument/2006/relationships" ref="G276" r:id="R3c761903674e4c7f"/>
    <x:hyperlink xmlns:r="http://schemas.openxmlformats.org/officeDocument/2006/relationships" ref="G277" r:id="Rf3821408577f4e32"/>
    <x:hyperlink xmlns:r="http://schemas.openxmlformats.org/officeDocument/2006/relationships" ref="G278" r:id="R9bddfdfe55fb4ecd"/>
    <x:hyperlink xmlns:r="http://schemas.openxmlformats.org/officeDocument/2006/relationships" ref="G279" r:id="R42c96debc490440c"/>
    <x:hyperlink xmlns:r="http://schemas.openxmlformats.org/officeDocument/2006/relationships" ref="G280" r:id="R6ea09fba041b4b16"/>
    <x:hyperlink xmlns:r="http://schemas.openxmlformats.org/officeDocument/2006/relationships" ref="G281" r:id="R3e76639e40db482d"/>
    <x:hyperlink xmlns:r="http://schemas.openxmlformats.org/officeDocument/2006/relationships" ref="G282" r:id="Rca93a3c7fee347f6"/>
    <x:hyperlink xmlns:r="http://schemas.openxmlformats.org/officeDocument/2006/relationships" ref="G283" r:id="Rbc03a77f7a194b76"/>
    <x:hyperlink xmlns:r="http://schemas.openxmlformats.org/officeDocument/2006/relationships" ref="G284" r:id="R5dfea0186b1e4d1c"/>
    <x:hyperlink xmlns:r="http://schemas.openxmlformats.org/officeDocument/2006/relationships" ref="G285" r:id="R25234ef21a8d4a99"/>
    <x:hyperlink xmlns:r="http://schemas.openxmlformats.org/officeDocument/2006/relationships" ref="G286" r:id="R543f396e5c18494d"/>
    <x:hyperlink xmlns:r="http://schemas.openxmlformats.org/officeDocument/2006/relationships" ref="G287" r:id="Ra04b6aa7494e4f21"/>
    <x:hyperlink xmlns:r="http://schemas.openxmlformats.org/officeDocument/2006/relationships" ref="G288" r:id="R66057ed1b5dc498c"/>
    <x:hyperlink xmlns:r="http://schemas.openxmlformats.org/officeDocument/2006/relationships" ref="G289" r:id="Ra2dea4caa9664d60"/>
    <x:hyperlink xmlns:r="http://schemas.openxmlformats.org/officeDocument/2006/relationships" ref="G290" r:id="R07a9468f3c3d473b"/>
    <x:hyperlink xmlns:r="http://schemas.openxmlformats.org/officeDocument/2006/relationships" ref="G291" r:id="Rab377360a3064251"/>
    <x:hyperlink xmlns:r="http://schemas.openxmlformats.org/officeDocument/2006/relationships" ref="G292" r:id="R36b1abc7b54e4048"/>
    <x:hyperlink xmlns:r="http://schemas.openxmlformats.org/officeDocument/2006/relationships" ref="G293" r:id="Rf03a9b0ecc874ca6"/>
    <x:hyperlink xmlns:r="http://schemas.openxmlformats.org/officeDocument/2006/relationships" ref="G294" r:id="R107acb11caee44cc"/>
    <x:hyperlink xmlns:r="http://schemas.openxmlformats.org/officeDocument/2006/relationships" ref="G295" r:id="Rb9258b84eb3544dc"/>
    <x:hyperlink xmlns:r="http://schemas.openxmlformats.org/officeDocument/2006/relationships" ref="G296" r:id="Ra249e27d92fb47da"/>
    <x:hyperlink xmlns:r="http://schemas.openxmlformats.org/officeDocument/2006/relationships" ref="G297" r:id="R25dfcdbb386c41b0"/>
    <x:hyperlink xmlns:r="http://schemas.openxmlformats.org/officeDocument/2006/relationships" ref="G298" r:id="Rcf42a1692464487f"/>
    <x:hyperlink xmlns:r="http://schemas.openxmlformats.org/officeDocument/2006/relationships" ref="G299" r:id="R38fb49eb9dd34353"/>
    <x:hyperlink xmlns:r="http://schemas.openxmlformats.org/officeDocument/2006/relationships" ref="G300" r:id="R1d63fa943e6540c2"/>
    <x:hyperlink xmlns:r="http://schemas.openxmlformats.org/officeDocument/2006/relationships" ref="G301" r:id="R6f213d80292b45e0"/>
    <x:hyperlink xmlns:r="http://schemas.openxmlformats.org/officeDocument/2006/relationships" ref="G302" r:id="Rb84ae388f4da476e"/>
    <x:hyperlink xmlns:r="http://schemas.openxmlformats.org/officeDocument/2006/relationships" ref="G303" r:id="R23907268df564bfd"/>
    <x:hyperlink xmlns:r="http://schemas.openxmlformats.org/officeDocument/2006/relationships" ref="G304" r:id="R911ae19e43a94ba1"/>
    <x:hyperlink xmlns:r="http://schemas.openxmlformats.org/officeDocument/2006/relationships" ref="G305" r:id="Re8a15ba366db4638"/>
    <x:hyperlink xmlns:r="http://schemas.openxmlformats.org/officeDocument/2006/relationships" ref="G306" r:id="Rcc9bf9103e784bcf"/>
    <x:hyperlink xmlns:r="http://schemas.openxmlformats.org/officeDocument/2006/relationships" ref="G307" r:id="Ra161b8a3d26f434e"/>
    <x:hyperlink xmlns:r="http://schemas.openxmlformats.org/officeDocument/2006/relationships" ref="G308" r:id="R1e379eabe776468c"/>
    <x:hyperlink xmlns:r="http://schemas.openxmlformats.org/officeDocument/2006/relationships" ref="G309" r:id="R9a6495f4ba1e47f2"/>
    <x:hyperlink xmlns:r="http://schemas.openxmlformats.org/officeDocument/2006/relationships" ref="G310" r:id="R407d58d512eb47fe"/>
    <x:hyperlink xmlns:r="http://schemas.openxmlformats.org/officeDocument/2006/relationships" ref="G311" r:id="Rbd9c0a2f364a4bd4"/>
    <x:hyperlink xmlns:r="http://schemas.openxmlformats.org/officeDocument/2006/relationships" ref="G312" r:id="R37fe11750d6e40ec"/>
    <x:hyperlink xmlns:r="http://schemas.openxmlformats.org/officeDocument/2006/relationships" ref="G313" r:id="R8ae657b51f9143b4"/>
    <x:hyperlink xmlns:r="http://schemas.openxmlformats.org/officeDocument/2006/relationships" ref="G314" r:id="Rff6a2ebf002c488b"/>
    <x:hyperlink xmlns:r="http://schemas.openxmlformats.org/officeDocument/2006/relationships" ref="G315" r:id="Rb686722c83784fc3"/>
    <x:hyperlink xmlns:r="http://schemas.openxmlformats.org/officeDocument/2006/relationships" ref="G316" r:id="R492427b796bd471d"/>
    <x:hyperlink xmlns:r="http://schemas.openxmlformats.org/officeDocument/2006/relationships" ref="G317" r:id="R49ca73cd71184632"/>
    <x:hyperlink xmlns:r="http://schemas.openxmlformats.org/officeDocument/2006/relationships" ref="G318" r:id="R4ccaf57af6a045f5"/>
    <x:hyperlink xmlns:r="http://schemas.openxmlformats.org/officeDocument/2006/relationships" ref="G319" r:id="Ra1ba338acbff4cc5"/>
    <x:hyperlink xmlns:r="http://schemas.openxmlformats.org/officeDocument/2006/relationships" ref="G320" r:id="Rf0867c870f0147b8"/>
    <x:hyperlink xmlns:r="http://schemas.openxmlformats.org/officeDocument/2006/relationships" ref="G321" r:id="R938560aa8b884123"/>
    <x:hyperlink xmlns:r="http://schemas.openxmlformats.org/officeDocument/2006/relationships" ref="G322" r:id="Ra225bddfd5b54242"/>
    <x:hyperlink xmlns:r="http://schemas.openxmlformats.org/officeDocument/2006/relationships" ref="G323" r:id="R4a90e7d7d699447d"/>
    <x:hyperlink xmlns:r="http://schemas.openxmlformats.org/officeDocument/2006/relationships" ref="G324" r:id="R73c0b4b1b858494f"/>
    <x:hyperlink xmlns:r="http://schemas.openxmlformats.org/officeDocument/2006/relationships" ref="G325" r:id="R2a966b7497e84b8b"/>
    <x:hyperlink xmlns:r="http://schemas.openxmlformats.org/officeDocument/2006/relationships" ref="G326" r:id="R4075ddcc7ca54b5d"/>
    <x:hyperlink xmlns:r="http://schemas.openxmlformats.org/officeDocument/2006/relationships" ref="G327" r:id="R0aa2ea6150fd40d9"/>
    <x:hyperlink xmlns:r="http://schemas.openxmlformats.org/officeDocument/2006/relationships" ref="G328" r:id="Rf0f97e0a0b414dd8"/>
    <x:hyperlink xmlns:r="http://schemas.openxmlformats.org/officeDocument/2006/relationships" ref="G329" r:id="R48f3f4246ae649ec"/>
    <x:hyperlink xmlns:r="http://schemas.openxmlformats.org/officeDocument/2006/relationships" ref="G330" r:id="Rb5eb12434e454573"/>
    <x:hyperlink xmlns:r="http://schemas.openxmlformats.org/officeDocument/2006/relationships" ref="G331" r:id="Refeb86b0ade244dd"/>
    <x:hyperlink xmlns:r="http://schemas.openxmlformats.org/officeDocument/2006/relationships" ref="G332" r:id="Rf6ac8f55d5eb405a"/>
    <x:hyperlink xmlns:r="http://schemas.openxmlformats.org/officeDocument/2006/relationships" ref="G333" r:id="R0096e5357e8f40b2"/>
    <x:hyperlink xmlns:r="http://schemas.openxmlformats.org/officeDocument/2006/relationships" ref="G334" r:id="Rb90268ea8a254d15"/>
    <x:hyperlink xmlns:r="http://schemas.openxmlformats.org/officeDocument/2006/relationships" ref="G335" r:id="R3c34c8ffd6704d8e"/>
    <x:hyperlink xmlns:r="http://schemas.openxmlformats.org/officeDocument/2006/relationships" ref="G336" r:id="R6b17fb8ce4ca4bd5"/>
    <x:hyperlink xmlns:r="http://schemas.openxmlformats.org/officeDocument/2006/relationships" ref="G337" r:id="R94d0fa16751f45b3"/>
    <x:hyperlink xmlns:r="http://schemas.openxmlformats.org/officeDocument/2006/relationships" ref="G338" r:id="Rde9d692f80294f43"/>
    <x:hyperlink xmlns:r="http://schemas.openxmlformats.org/officeDocument/2006/relationships" ref="G339" r:id="Rda73b3624b224689"/>
    <x:hyperlink xmlns:r="http://schemas.openxmlformats.org/officeDocument/2006/relationships" ref="G340" r:id="Rcf0add548b2746ed"/>
    <x:hyperlink xmlns:r="http://schemas.openxmlformats.org/officeDocument/2006/relationships" ref="G341" r:id="R56fe37cc06d045a8"/>
    <x:hyperlink xmlns:r="http://schemas.openxmlformats.org/officeDocument/2006/relationships" ref="G342" r:id="Re82f720c208b4cb1"/>
    <x:hyperlink xmlns:r="http://schemas.openxmlformats.org/officeDocument/2006/relationships" ref="G343" r:id="Rf8421ea955a2447e"/>
    <x:hyperlink xmlns:r="http://schemas.openxmlformats.org/officeDocument/2006/relationships" ref="G344" r:id="R6e6bff93babb43ec"/>
    <x:hyperlink xmlns:r="http://schemas.openxmlformats.org/officeDocument/2006/relationships" ref="G345" r:id="R723cd299d5294ba8"/>
    <x:hyperlink xmlns:r="http://schemas.openxmlformats.org/officeDocument/2006/relationships" ref="G346" r:id="R2bf0326f22044120"/>
    <x:hyperlink xmlns:r="http://schemas.openxmlformats.org/officeDocument/2006/relationships" ref="G347" r:id="R8db71d7b6dcd4484"/>
    <x:hyperlink xmlns:r="http://schemas.openxmlformats.org/officeDocument/2006/relationships" ref="G348" r:id="R2025f4b2204c4401"/>
    <x:hyperlink xmlns:r="http://schemas.openxmlformats.org/officeDocument/2006/relationships" ref="G349" r:id="R84ed7edfbd0f4179"/>
    <x:hyperlink xmlns:r="http://schemas.openxmlformats.org/officeDocument/2006/relationships" ref="G350" r:id="R0f207db698184c3e"/>
    <x:hyperlink xmlns:r="http://schemas.openxmlformats.org/officeDocument/2006/relationships" ref="G351" r:id="Rf612b7a6d33c4cd8"/>
    <x:hyperlink xmlns:r="http://schemas.openxmlformats.org/officeDocument/2006/relationships" ref="G352" r:id="R22cd01e1282b4ab8"/>
    <x:hyperlink xmlns:r="http://schemas.openxmlformats.org/officeDocument/2006/relationships" ref="G353" r:id="R886aff3658374c3a"/>
    <x:hyperlink xmlns:r="http://schemas.openxmlformats.org/officeDocument/2006/relationships" ref="G354" r:id="R72da3f5366e344c1"/>
    <x:hyperlink xmlns:r="http://schemas.openxmlformats.org/officeDocument/2006/relationships" ref="G355" r:id="R6a36c5dfc7a64b3a"/>
    <x:hyperlink xmlns:r="http://schemas.openxmlformats.org/officeDocument/2006/relationships" ref="G356" r:id="R7ce0d5a4abb04bba"/>
    <x:hyperlink xmlns:r="http://schemas.openxmlformats.org/officeDocument/2006/relationships" ref="G357" r:id="R1d24082dd96d496e"/>
    <x:hyperlink xmlns:r="http://schemas.openxmlformats.org/officeDocument/2006/relationships" ref="G358" r:id="R6c4910a02de44ad9"/>
    <x:hyperlink xmlns:r="http://schemas.openxmlformats.org/officeDocument/2006/relationships" ref="G359" r:id="R3800228ac0b34bcc"/>
    <x:hyperlink xmlns:r="http://schemas.openxmlformats.org/officeDocument/2006/relationships" ref="G360" r:id="Rfc289db87ee647c7"/>
    <x:hyperlink xmlns:r="http://schemas.openxmlformats.org/officeDocument/2006/relationships" ref="G361" r:id="R2877279a449f460b"/>
    <x:hyperlink xmlns:r="http://schemas.openxmlformats.org/officeDocument/2006/relationships" ref="G362" r:id="Re81bc90ab1cc442e"/>
    <x:hyperlink xmlns:r="http://schemas.openxmlformats.org/officeDocument/2006/relationships" ref="G363" r:id="R7315b7dc596d45d3"/>
    <x:hyperlink xmlns:r="http://schemas.openxmlformats.org/officeDocument/2006/relationships" ref="G364" r:id="Rb4b9219d96a3407d"/>
    <x:hyperlink xmlns:r="http://schemas.openxmlformats.org/officeDocument/2006/relationships" ref="G365" r:id="Rc674e415af364742"/>
    <x:hyperlink xmlns:r="http://schemas.openxmlformats.org/officeDocument/2006/relationships" ref="G366" r:id="R3d8ae26aa83e45d1"/>
    <x:hyperlink xmlns:r="http://schemas.openxmlformats.org/officeDocument/2006/relationships" ref="G367" r:id="R4786a936ea10491a"/>
    <x:hyperlink xmlns:r="http://schemas.openxmlformats.org/officeDocument/2006/relationships" ref="G368" r:id="R5f50d229045b4901"/>
    <x:hyperlink xmlns:r="http://schemas.openxmlformats.org/officeDocument/2006/relationships" ref="G369" r:id="R0a97d4ac0da346dc"/>
    <x:hyperlink xmlns:r="http://schemas.openxmlformats.org/officeDocument/2006/relationships" ref="G370" r:id="R7abbb646971c4aad"/>
    <x:hyperlink xmlns:r="http://schemas.openxmlformats.org/officeDocument/2006/relationships" ref="G371" r:id="R7bdba280202a4bab"/>
    <x:hyperlink xmlns:r="http://schemas.openxmlformats.org/officeDocument/2006/relationships" ref="G372" r:id="Rf4d6167cd26c4a18"/>
    <x:hyperlink xmlns:r="http://schemas.openxmlformats.org/officeDocument/2006/relationships" ref="G373" r:id="R58e16878aa7a4886"/>
    <x:hyperlink xmlns:r="http://schemas.openxmlformats.org/officeDocument/2006/relationships" ref="G374" r:id="Rda1701b391fc47a1"/>
    <x:hyperlink xmlns:r="http://schemas.openxmlformats.org/officeDocument/2006/relationships" ref="G375" r:id="R253e2010fb134523"/>
    <x:hyperlink xmlns:r="http://schemas.openxmlformats.org/officeDocument/2006/relationships" ref="G376" r:id="R55b8e1770b1e4484"/>
    <x:hyperlink xmlns:r="http://schemas.openxmlformats.org/officeDocument/2006/relationships" ref="G377" r:id="R087131de06164bd1"/>
    <x:hyperlink xmlns:r="http://schemas.openxmlformats.org/officeDocument/2006/relationships" ref="G378" r:id="Ra0cf02e402c94895"/>
    <x:hyperlink xmlns:r="http://schemas.openxmlformats.org/officeDocument/2006/relationships" ref="G379" r:id="Rc920ca9f92cb4a94"/>
    <x:hyperlink xmlns:r="http://schemas.openxmlformats.org/officeDocument/2006/relationships" ref="G380" r:id="R0657dd93c56e488e"/>
    <x:hyperlink xmlns:r="http://schemas.openxmlformats.org/officeDocument/2006/relationships" ref="G381" r:id="R0e65c099faf244b7"/>
    <x:hyperlink xmlns:r="http://schemas.openxmlformats.org/officeDocument/2006/relationships" ref="G382" r:id="Rb3faa667464a46b0"/>
    <x:hyperlink xmlns:r="http://schemas.openxmlformats.org/officeDocument/2006/relationships" ref="G383" r:id="Reff372a1e36841d8"/>
    <x:hyperlink xmlns:r="http://schemas.openxmlformats.org/officeDocument/2006/relationships" ref="G384" r:id="Rb54632e364c445ad"/>
    <x:hyperlink xmlns:r="http://schemas.openxmlformats.org/officeDocument/2006/relationships" ref="G385" r:id="R0cb3b80fba4049f1"/>
    <x:hyperlink xmlns:r="http://schemas.openxmlformats.org/officeDocument/2006/relationships" ref="G386" r:id="Rd8b1055984064622"/>
    <x:hyperlink xmlns:r="http://schemas.openxmlformats.org/officeDocument/2006/relationships" ref="G387" r:id="Rf39b7e4b735b4833"/>
    <x:hyperlink xmlns:r="http://schemas.openxmlformats.org/officeDocument/2006/relationships" ref="G388" r:id="R2464154c73354ea8"/>
    <x:hyperlink xmlns:r="http://schemas.openxmlformats.org/officeDocument/2006/relationships" ref="G389" r:id="R228c69be2eae48e5"/>
    <x:hyperlink xmlns:r="http://schemas.openxmlformats.org/officeDocument/2006/relationships" ref="G390" r:id="Rec0634a1b9f645b9"/>
    <x:hyperlink xmlns:r="http://schemas.openxmlformats.org/officeDocument/2006/relationships" ref="G391" r:id="R023b65cc15a94fdd"/>
    <x:hyperlink xmlns:r="http://schemas.openxmlformats.org/officeDocument/2006/relationships" ref="G392" r:id="R5d3a2b48f4c74e8f"/>
    <x:hyperlink xmlns:r="http://schemas.openxmlformats.org/officeDocument/2006/relationships" ref="G393" r:id="Rf30f47a215604575"/>
    <x:hyperlink xmlns:r="http://schemas.openxmlformats.org/officeDocument/2006/relationships" ref="G394" r:id="R5da2f0627a6642c9"/>
    <x:hyperlink xmlns:r="http://schemas.openxmlformats.org/officeDocument/2006/relationships" ref="G395" r:id="Re54417ce274b4fce"/>
    <x:hyperlink xmlns:r="http://schemas.openxmlformats.org/officeDocument/2006/relationships" ref="G396" r:id="R50a3263a26084df0"/>
    <x:hyperlink xmlns:r="http://schemas.openxmlformats.org/officeDocument/2006/relationships" ref="G397" r:id="Re4bdeedee6394626"/>
    <x:hyperlink xmlns:r="http://schemas.openxmlformats.org/officeDocument/2006/relationships" ref="G398" r:id="R111789da64d14b28"/>
    <x:hyperlink xmlns:r="http://schemas.openxmlformats.org/officeDocument/2006/relationships" ref="G399" r:id="Rb59e22a61c7747b7"/>
    <x:hyperlink xmlns:r="http://schemas.openxmlformats.org/officeDocument/2006/relationships" ref="G400" r:id="R4bc10c9a2d264255"/>
    <x:hyperlink xmlns:r="http://schemas.openxmlformats.org/officeDocument/2006/relationships" ref="G401" r:id="R70a9a7ee4dc44def"/>
    <x:hyperlink xmlns:r="http://schemas.openxmlformats.org/officeDocument/2006/relationships" ref="G402" r:id="Rfd9219ff21094928"/>
    <x:hyperlink xmlns:r="http://schemas.openxmlformats.org/officeDocument/2006/relationships" ref="G403" r:id="R978fa424bffb43e5"/>
    <x:hyperlink xmlns:r="http://schemas.openxmlformats.org/officeDocument/2006/relationships" ref="G404" r:id="R1d998e9b3b5a4fd4"/>
    <x:hyperlink xmlns:r="http://schemas.openxmlformats.org/officeDocument/2006/relationships" ref="G405" r:id="R91cee3bd4ca247ac"/>
    <x:hyperlink xmlns:r="http://schemas.openxmlformats.org/officeDocument/2006/relationships" ref="G406" r:id="Rb959469a1fca400b"/>
    <x:hyperlink xmlns:r="http://schemas.openxmlformats.org/officeDocument/2006/relationships" ref="G407" r:id="R00f09c9d15ab45c6"/>
    <x:hyperlink xmlns:r="http://schemas.openxmlformats.org/officeDocument/2006/relationships" ref="G408" r:id="R92307e898afa4e5e"/>
    <x:hyperlink xmlns:r="http://schemas.openxmlformats.org/officeDocument/2006/relationships" ref="G409" r:id="R0b2c57c50db142c1"/>
    <x:hyperlink xmlns:r="http://schemas.openxmlformats.org/officeDocument/2006/relationships" ref="G410" r:id="Rb893cf0cc41645f5"/>
    <x:hyperlink xmlns:r="http://schemas.openxmlformats.org/officeDocument/2006/relationships" ref="G411" r:id="R208ef4daaef14e59"/>
    <x:hyperlink xmlns:r="http://schemas.openxmlformats.org/officeDocument/2006/relationships" ref="G412" r:id="R791d22adf6fc4ed0"/>
    <x:hyperlink xmlns:r="http://schemas.openxmlformats.org/officeDocument/2006/relationships" ref="G413" r:id="Rb286ab69a70847c4"/>
    <x:hyperlink xmlns:r="http://schemas.openxmlformats.org/officeDocument/2006/relationships" ref="G414" r:id="Ree9cb52a84b0493f"/>
    <x:hyperlink xmlns:r="http://schemas.openxmlformats.org/officeDocument/2006/relationships" ref="G415" r:id="Rdc5b32e61452478f"/>
    <x:hyperlink xmlns:r="http://schemas.openxmlformats.org/officeDocument/2006/relationships" ref="G416" r:id="R0b0308e2ab3d44c5"/>
    <x:hyperlink xmlns:r="http://schemas.openxmlformats.org/officeDocument/2006/relationships" ref="G417" r:id="R778800d0f3284258"/>
    <x:hyperlink xmlns:r="http://schemas.openxmlformats.org/officeDocument/2006/relationships" ref="G418" r:id="R1ea304a7cfd94706"/>
    <x:hyperlink xmlns:r="http://schemas.openxmlformats.org/officeDocument/2006/relationships" ref="G419" r:id="R94051343f10544ee"/>
    <x:hyperlink xmlns:r="http://schemas.openxmlformats.org/officeDocument/2006/relationships" ref="G420" r:id="Rcee15dab50cb4c83"/>
    <x:hyperlink xmlns:r="http://schemas.openxmlformats.org/officeDocument/2006/relationships" ref="G421" r:id="R904e09b2443b4b96"/>
    <x:hyperlink xmlns:r="http://schemas.openxmlformats.org/officeDocument/2006/relationships" ref="G422" r:id="R82ce844a19b44fc7"/>
    <x:hyperlink xmlns:r="http://schemas.openxmlformats.org/officeDocument/2006/relationships" ref="G423" r:id="R15d4c568d63c4e9c"/>
    <x:hyperlink xmlns:r="http://schemas.openxmlformats.org/officeDocument/2006/relationships" ref="G424" r:id="R75685072aace4ed7"/>
    <x:hyperlink xmlns:r="http://schemas.openxmlformats.org/officeDocument/2006/relationships" ref="G425" r:id="R92cf4516f73b4314"/>
    <x:hyperlink xmlns:r="http://schemas.openxmlformats.org/officeDocument/2006/relationships" ref="G426" r:id="Ra6846b5e309241eb"/>
    <x:hyperlink xmlns:r="http://schemas.openxmlformats.org/officeDocument/2006/relationships" ref="G427" r:id="R7278cf673e6a4f3d"/>
    <x:hyperlink xmlns:r="http://schemas.openxmlformats.org/officeDocument/2006/relationships" ref="G428" r:id="R635d8b2316524821"/>
    <x:hyperlink xmlns:r="http://schemas.openxmlformats.org/officeDocument/2006/relationships" ref="G429" r:id="R38495b2995344d78"/>
    <x:hyperlink xmlns:r="http://schemas.openxmlformats.org/officeDocument/2006/relationships" ref="G430" r:id="Rdcd96eebf93248e1"/>
    <x:hyperlink xmlns:r="http://schemas.openxmlformats.org/officeDocument/2006/relationships" ref="G431" r:id="R055b12d1b0c34c60"/>
    <x:hyperlink xmlns:r="http://schemas.openxmlformats.org/officeDocument/2006/relationships" ref="G432" r:id="Ra3b5d50b19f740e2"/>
    <x:hyperlink xmlns:r="http://schemas.openxmlformats.org/officeDocument/2006/relationships" ref="G433" r:id="R4816b58e974c4dfa"/>
    <x:hyperlink xmlns:r="http://schemas.openxmlformats.org/officeDocument/2006/relationships" ref="G434" r:id="R861a79b3b3d9403b"/>
    <x:hyperlink xmlns:r="http://schemas.openxmlformats.org/officeDocument/2006/relationships" ref="G435" r:id="R3f9e8fcebea344ac"/>
    <x:hyperlink xmlns:r="http://schemas.openxmlformats.org/officeDocument/2006/relationships" ref="G436" r:id="Rb607060cb7cd4483"/>
    <x:hyperlink xmlns:r="http://schemas.openxmlformats.org/officeDocument/2006/relationships" ref="G437" r:id="R3dcaa27c1b434dea"/>
    <x:hyperlink xmlns:r="http://schemas.openxmlformats.org/officeDocument/2006/relationships" ref="G438" r:id="Rde0a33958f5a4280"/>
    <x:hyperlink xmlns:r="http://schemas.openxmlformats.org/officeDocument/2006/relationships" ref="G439" r:id="R4f395bdb54504944"/>
    <x:hyperlink xmlns:r="http://schemas.openxmlformats.org/officeDocument/2006/relationships" ref="G440" r:id="R41bbadd1c7374670"/>
    <x:hyperlink xmlns:r="http://schemas.openxmlformats.org/officeDocument/2006/relationships" ref="G441" r:id="R6e12e9e6dbc64d84"/>
    <x:hyperlink xmlns:r="http://schemas.openxmlformats.org/officeDocument/2006/relationships" ref="G442" r:id="R6f31d057900e4e5b"/>
    <x:hyperlink xmlns:r="http://schemas.openxmlformats.org/officeDocument/2006/relationships" ref="G443" r:id="Rf42358c8128e43d5"/>
    <x:hyperlink xmlns:r="http://schemas.openxmlformats.org/officeDocument/2006/relationships" ref="G444" r:id="Rc7e18667e0a14f86"/>
    <x:hyperlink xmlns:r="http://schemas.openxmlformats.org/officeDocument/2006/relationships" ref="G445" r:id="R49503c2cfc06420c"/>
    <x:hyperlink xmlns:r="http://schemas.openxmlformats.org/officeDocument/2006/relationships" ref="G446" r:id="Rb210d27d54bd4f1b"/>
    <x:hyperlink xmlns:r="http://schemas.openxmlformats.org/officeDocument/2006/relationships" ref="G447" r:id="R23b3d58dd9944d96"/>
    <x:hyperlink xmlns:r="http://schemas.openxmlformats.org/officeDocument/2006/relationships" ref="G448" r:id="R731b6e36c0fc43a2"/>
    <x:hyperlink xmlns:r="http://schemas.openxmlformats.org/officeDocument/2006/relationships" ref="G449" r:id="R5d823c24b9464336"/>
    <x:hyperlink xmlns:r="http://schemas.openxmlformats.org/officeDocument/2006/relationships" ref="G450" r:id="Re6fa76e8ae41487e"/>
    <x:hyperlink xmlns:r="http://schemas.openxmlformats.org/officeDocument/2006/relationships" ref="G451" r:id="Rb66eb6aa796e4f6d"/>
    <x:hyperlink xmlns:r="http://schemas.openxmlformats.org/officeDocument/2006/relationships" ref="G452" r:id="R8e1669bc2bde48ce"/>
    <x:hyperlink xmlns:r="http://schemas.openxmlformats.org/officeDocument/2006/relationships" ref="G453" r:id="R8c2c04f9ee8d40a1"/>
    <x:hyperlink xmlns:r="http://schemas.openxmlformats.org/officeDocument/2006/relationships" ref="G454" r:id="R75d6c1227b704582"/>
    <x:hyperlink xmlns:r="http://schemas.openxmlformats.org/officeDocument/2006/relationships" ref="G455" r:id="R40787c26aa934d8c"/>
    <x:hyperlink xmlns:r="http://schemas.openxmlformats.org/officeDocument/2006/relationships" ref="G456" r:id="Rb412ab8cd0b94b9f"/>
    <x:hyperlink xmlns:r="http://schemas.openxmlformats.org/officeDocument/2006/relationships" ref="G457" r:id="R6d98f99484e74676"/>
    <x:hyperlink xmlns:r="http://schemas.openxmlformats.org/officeDocument/2006/relationships" ref="G458" r:id="R3a5ec3d68d9044a3"/>
    <x:hyperlink xmlns:r="http://schemas.openxmlformats.org/officeDocument/2006/relationships" ref="G459" r:id="R5c6e6b8b95fe44ac"/>
    <x:hyperlink xmlns:r="http://schemas.openxmlformats.org/officeDocument/2006/relationships" ref="G460" r:id="R0e8cc1c0b9784148"/>
    <x:hyperlink xmlns:r="http://schemas.openxmlformats.org/officeDocument/2006/relationships" ref="G461" r:id="Rca9287f1538a4117"/>
    <x:hyperlink xmlns:r="http://schemas.openxmlformats.org/officeDocument/2006/relationships" ref="G462" r:id="R149c3bf894624058"/>
    <x:hyperlink xmlns:r="http://schemas.openxmlformats.org/officeDocument/2006/relationships" ref="G463" r:id="R615c8e16cac84f91"/>
    <x:hyperlink xmlns:r="http://schemas.openxmlformats.org/officeDocument/2006/relationships" ref="G464" r:id="R7e4eca00443c4cb2"/>
    <x:hyperlink xmlns:r="http://schemas.openxmlformats.org/officeDocument/2006/relationships" ref="G465" r:id="R5405b6ba370047cd"/>
    <x:hyperlink xmlns:r="http://schemas.openxmlformats.org/officeDocument/2006/relationships" ref="G466" r:id="R8c88575cf754423d"/>
    <x:hyperlink xmlns:r="http://schemas.openxmlformats.org/officeDocument/2006/relationships" ref="G467" r:id="R293bff36de964893"/>
    <x:hyperlink xmlns:r="http://schemas.openxmlformats.org/officeDocument/2006/relationships" ref="G468" r:id="R835f526e0500463c"/>
    <x:hyperlink xmlns:r="http://schemas.openxmlformats.org/officeDocument/2006/relationships" ref="G469" r:id="Rfc54c1f4d2c6477f"/>
    <x:hyperlink xmlns:r="http://schemas.openxmlformats.org/officeDocument/2006/relationships" ref="G470" r:id="Rbda93488b5844432"/>
    <x:hyperlink xmlns:r="http://schemas.openxmlformats.org/officeDocument/2006/relationships" ref="G471" r:id="R71aa0c1808e8453f"/>
    <x:hyperlink xmlns:r="http://schemas.openxmlformats.org/officeDocument/2006/relationships" ref="G472" r:id="R7d64f219d95f402b"/>
    <x:hyperlink xmlns:r="http://schemas.openxmlformats.org/officeDocument/2006/relationships" ref="G473" r:id="R574994db3be34086"/>
    <x:hyperlink xmlns:r="http://schemas.openxmlformats.org/officeDocument/2006/relationships" ref="G474" r:id="R6e08ed288b9f47ed"/>
    <x:hyperlink xmlns:r="http://schemas.openxmlformats.org/officeDocument/2006/relationships" ref="G475" r:id="R012c579767f44589"/>
    <x:hyperlink xmlns:r="http://schemas.openxmlformats.org/officeDocument/2006/relationships" ref="G476" r:id="R6f505dafe7d24c6c"/>
    <x:hyperlink xmlns:r="http://schemas.openxmlformats.org/officeDocument/2006/relationships" ref="G477" r:id="Rd6c8fcd4230d4595"/>
    <x:hyperlink xmlns:r="http://schemas.openxmlformats.org/officeDocument/2006/relationships" ref="G478" r:id="Rfb4dbe901d6a4553"/>
    <x:hyperlink xmlns:r="http://schemas.openxmlformats.org/officeDocument/2006/relationships" ref="G479" r:id="R75239bacde08447d"/>
    <x:hyperlink xmlns:r="http://schemas.openxmlformats.org/officeDocument/2006/relationships" ref="G480" r:id="Rd9de848348b843c2"/>
    <x:hyperlink xmlns:r="http://schemas.openxmlformats.org/officeDocument/2006/relationships" ref="G481" r:id="Rc4f94184978343a5"/>
    <x:hyperlink xmlns:r="http://schemas.openxmlformats.org/officeDocument/2006/relationships" ref="G482" r:id="Rbd5288ea0275419d"/>
    <x:hyperlink xmlns:r="http://schemas.openxmlformats.org/officeDocument/2006/relationships" ref="G483" r:id="R8c64d46c21e64b46"/>
    <x:hyperlink xmlns:r="http://schemas.openxmlformats.org/officeDocument/2006/relationships" ref="G484" r:id="R5777e63473e74444"/>
    <x:hyperlink xmlns:r="http://schemas.openxmlformats.org/officeDocument/2006/relationships" ref="G485" r:id="Re8f78663035448f6"/>
    <x:hyperlink xmlns:r="http://schemas.openxmlformats.org/officeDocument/2006/relationships" ref="G486" r:id="R7fed2c490f384430"/>
    <x:hyperlink xmlns:r="http://schemas.openxmlformats.org/officeDocument/2006/relationships" ref="G487" r:id="R7d96d327c4eb42b2"/>
    <x:hyperlink xmlns:r="http://schemas.openxmlformats.org/officeDocument/2006/relationships" ref="G488" r:id="R07931460964c4ae4"/>
    <x:hyperlink xmlns:r="http://schemas.openxmlformats.org/officeDocument/2006/relationships" ref="G489" r:id="R126b3745093d4a46"/>
    <x:hyperlink xmlns:r="http://schemas.openxmlformats.org/officeDocument/2006/relationships" ref="G490" r:id="R700573497b1f446f"/>
    <x:hyperlink xmlns:r="http://schemas.openxmlformats.org/officeDocument/2006/relationships" ref="G491" r:id="R8cfd200bcbed4dc9"/>
    <x:hyperlink xmlns:r="http://schemas.openxmlformats.org/officeDocument/2006/relationships" ref="G492" r:id="Rf66f29e29596460e"/>
    <x:hyperlink xmlns:r="http://schemas.openxmlformats.org/officeDocument/2006/relationships" ref="G493" r:id="R29a02a0fc54746f1"/>
    <x:hyperlink xmlns:r="http://schemas.openxmlformats.org/officeDocument/2006/relationships" ref="G494" r:id="R3413e0e549bf4e4c"/>
    <x:hyperlink xmlns:r="http://schemas.openxmlformats.org/officeDocument/2006/relationships" ref="G495" r:id="R242c0b358bbe45b4"/>
    <x:hyperlink xmlns:r="http://schemas.openxmlformats.org/officeDocument/2006/relationships" ref="G496" r:id="R515564326ae64994"/>
    <x:hyperlink xmlns:r="http://schemas.openxmlformats.org/officeDocument/2006/relationships" ref="G497" r:id="R16805f02841b410c"/>
    <x:hyperlink xmlns:r="http://schemas.openxmlformats.org/officeDocument/2006/relationships" ref="G498" r:id="R4f3ebebc979540cf"/>
    <x:hyperlink xmlns:r="http://schemas.openxmlformats.org/officeDocument/2006/relationships" ref="G499" r:id="Re66d0ad9f51645ba"/>
    <x:hyperlink xmlns:r="http://schemas.openxmlformats.org/officeDocument/2006/relationships" ref="G500" r:id="R736fac6e323048c0"/>
    <x:hyperlink xmlns:r="http://schemas.openxmlformats.org/officeDocument/2006/relationships" ref="G501" r:id="Rfc8e4611958e48e3"/>
    <x:hyperlink xmlns:r="http://schemas.openxmlformats.org/officeDocument/2006/relationships" ref="G502" r:id="Rfef00b3e7f32450c"/>
    <x:hyperlink xmlns:r="http://schemas.openxmlformats.org/officeDocument/2006/relationships" ref="G503" r:id="R8c81a896f291422f"/>
    <x:hyperlink xmlns:r="http://schemas.openxmlformats.org/officeDocument/2006/relationships" ref="G504" r:id="Ra09995a85fe540af"/>
    <x:hyperlink xmlns:r="http://schemas.openxmlformats.org/officeDocument/2006/relationships" ref="G505" r:id="R0da7e99832644e08"/>
    <x:hyperlink xmlns:r="http://schemas.openxmlformats.org/officeDocument/2006/relationships" ref="G506" r:id="Rd7532fac6b754d71"/>
    <x:hyperlink xmlns:r="http://schemas.openxmlformats.org/officeDocument/2006/relationships" ref="G507" r:id="R25fba09129fa4f1a"/>
    <x:hyperlink xmlns:r="http://schemas.openxmlformats.org/officeDocument/2006/relationships" ref="G508" r:id="Rab81a34badc3408b"/>
    <x:hyperlink xmlns:r="http://schemas.openxmlformats.org/officeDocument/2006/relationships" ref="G509" r:id="R07af4e37fb054806"/>
    <x:hyperlink xmlns:r="http://schemas.openxmlformats.org/officeDocument/2006/relationships" ref="G510" r:id="R559215e300324fb6"/>
    <x:hyperlink xmlns:r="http://schemas.openxmlformats.org/officeDocument/2006/relationships" ref="G511" r:id="Rb840b2653d444a18"/>
    <x:hyperlink xmlns:r="http://schemas.openxmlformats.org/officeDocument/2006/relationships" ref="G512" r:id="R7cefc3bcd0ad421a"/>
    <x:hyperlink xmlns:r="http://schemas.openxmlformats.org/officeDocument/2006/relationships" ref="G513" r:id="Rf2eb0cdff156465a"/>
    <x:hyperlink xmlns:r="http://schemas.openxmlformats.org/officeDocument/2006/relationships" ref="G514" r:id="R07996f1df2e2443b"/>
    <x:hyperlink xmlns:r="http://schemas.openxmlformats.org/officeDocument/2006/relationships" ref="G515" r:id="Rb2d9eb3bd4984ad2"/>
    <x:hyperlink xmlns:r="http://schemas.openxmlformats.org/officeDocument/2006/relationships" ref="G516" r:id="R64595433809040b4"/>
    <x:hyperlink xmlns:r="http://schemas.openxmlformats.org/officeDocument/2006/relationships" ref="G517" r:id="Rc553138e480b40d4"/>
    <x:hyperlink xmlns:r="http://schemas.openxmlformats.org/officeDocument/2006/relationships" ref="G518" r:id="Rb028cddc1fdc4628"/>
    <x:hyperlink xmlns:r="http://schemas.openxmlformats.org/officeDocument/2006/relationships" ref="G519" r:id="R0423d77730fc4c13"/>
    <x:hyperlink xmlns:r="http://schemas.openxmlformats.org/officeDocument/2006/relationships" ref="G520" r:id="R582d85d1be644b1c"/>
    <x:hyperlink xmlns:r="http://schemas.openxmlformats.org/officeDocument/2006/relationships" ref="G521" r:id="R228811995fd44879"/>
    <x:hyperlink xmlns:r="http://schemas.openxmlformats.org/officeDocument/2006/relationships" ref="G522" r:id="R98548a405e454b7b"/>
    <x:hyperlink xmlns:r="http://schemas.openxmlformats.org/officeDocument/2006/relationships" ref="G523" r:id="R40be13b750234f1b"/>
    <x:hyperlink xmlns:r="http://schemas.openxmlformats.org/officeDocument/2006/relationships" ref="G524" r:id="R2c6c2fdea7aa4709"/>
    <x:hyperlink xmlns:r="http://schemas.openxmlformats.org/officeDocument/2006/relationships" ref="G525" r:id="R870aa586308b4b55"/>
    <x:hyperlink xmlns:r="http://schemas.openxmlformats.org/officeDocument/2006/relationships" ref="G526" r:id="Rb87396d9ac534695"/>
    <x:hyperlink xmlns:r="http://schemas.openxmlformats.org/officeDocument/2006/relationships" ref="G527" r:id="R7476ae14ed3c4a57"/>
    <x:hyperlink xmlns:r="http://schemas.openxmlformats.org/officeDocument/2006/relationships" ref="G528" r:id="R07d35b81e435459d"/>
    <x:hyperlink xmlns:r="http://schemas.openxmlformats.org/officeDocument/2006/relationships" ref="G529" r:id="R8e73e050e59d4115"/>
    <x:hyperlink xmlns:r="http://schemas.openxmlformats.org/officeDocument/2006/relationships" ref="G530" r:id="R2dc8e348cc164b6f"/>
    <x:hyperlink xmlns:r="http://schemas.openxmlformats.org/officeDocument/2006/relationships" ref="G531" r:id="R3e67907317e9448f"/>
    <x:hyperlink xmlns:r="http://schemas.openxmlformats.org/officeDocument/2006/relationships" ref="G532" r:id="Re6c18cb83a8c43b3"/>
    <x:hyperlink xmlns:r="http://schemas.openxmlformats.org/officeDocument/2006/relationships" ref="G533" r:id="R1ede07a8f7094edb"/>
    <x:hyperlink xmlns:r="http://schemas.openxmlformats.org/officeDocument/2006/relationships" ref="G534" r:id="R9d2b9a132a414a43"/>
    <x:hyperlink xmlns:r="http://schemas.openxmlformats.org/officeDocument/2006/relationships" ref="G535" r:id="R928d33fb0642409e"/>
    <x:hyperlink xmlns:r="http://schemas.openxmlformats.org/officeDocument/2006/relationships" ref="G536" r:id="R444549242ee64197"/>
    <x:hyperlink xmlns:r="http://schemas.openxmlformats.org/officeDocument/2006/relationships" ref="G537" r:id="R3e1d34c6413d4d80"/>
    <x:hyperlink xmlns:r="http://schemas.openxmlformats.org/officeDocument/2006/relationships" ref="G538" r:id="Rfc276853b05f44cf"/>
    <x:hyperlink xmlns:r="http://schemas.openxmlformats.org/officeDocument/2006/relationships" ref="G539" r:id="Raedbf762abdb466a"/>
    <x:hyperlink xmlns:r="http://schemas.openxmlformats.org/officeDocument/2006/relationships" ref="G540" r:id="Rce4662eff442484a"/>
    <x:hyperlink xmlns:r="http://schemas.openxmlformats.org/officeDocument/2006/relationships" ref="G541" r:id="Re64e5c89d97f4b2a"/>
    <x:hyperlink xmlns:r="http://schemas.openxmlformats.org/officeDocument/2006/relationships" ref="G542" r:id="Rd4cec1894add4168"/>
    <x:hyperlink xmlns:r="http://schemas.openxmlformats.org/officeDocument/2006/relationships" ref="G543" r:id="R73c1d31e95624b90"/>
    <x:hyperlink xmlns:r="http://schemas.openxmlformats.org/officeDocument/2006/relationships" ref="G544" r:id="Rb1b7ec4d62174cdb"/>
    <x:hyperlink xmlns:r="http://schemas.openxmlformats.org/officeDocument/2006/relationships" ref="G545" r:id="R7434995b326549e1"/>
    <x:hyperlink xmlns:r="http://schemas.openxmlformats.org/officeDocument/2006/relationships" ref="G546" r:id="Ree195fd6704c47a2"/>
    <x:hyperlink xmlns:r="http://schemas.openxmlformats.org/officeDocument/2006/relationships" ref="G547" r:id="R993ff93781154942"/>
    <x:hyperlink xmlns:r="http://schemas.openxmlformats.org/officeDocument/2006/relationships" ref="G548" r:id="R3f517fa970054d01"/>
    <x:hyperlink xmlns:r="http://schemas.openxmlformats.org/officeDocument/2006/relationships" ref="G549" r:id="R1ee46dc050ff4ea5"/>
    <x:hyperlink xmlns:r="http://schemas.openxmlformats.org/officeDocument/2006/relationships" ref="G550" r:id="R0a49d30ee3b1435b"/>
    <x:hyperlink xmlns:r="http://schemas.openxmlformats.org/officeDocument/2006/relationships" ref="G551" r:id="R6b883365fa3e4f0d"/>
    <x:hyperlink xmlns:r="http://schemas.openxmlformats.org/officeDocument/2006/relationships" ref="G552" r:id="R25df6decebb84633"/>
    <x:hyperlink xmlns:r="http://schemas.openxmlformats.org/officeDocument/2006/relationships" ref="G553" r:id="Ra0d9c41e19b14e57"/>
    <x:hyperlink xmlns:r="http://schemas.openxmlformats.org/officeDocument/2006/relationships" ref="G554" r:id="R64cbb71454b14290"/>
    <x:hyperlink xmlns:r="http://schemas.openxmlformats.org/officeDocument/2006/relationships" ref="G555" r:id="R50b4606aea084388"/>
    <x:hyperlink xmlns:r="http://schemas.openxmlformats.org/officeDocument/2006/relationships" ref="G556" r:id="Rc7582e4a6add4976"/>
    <x:hyperlink xmlns:r="http://schemas.openxmlformats.org/officeDocument/2006/relationships" ref="G557" r:id="R288f8a46d4ca4a59"/>
    <x:hyperlink xmlns:r="http://schemas.openxmlformats.org/officeDocument/2006/relationships" ref="G558" r:id="Rc6a9dcbf85cd4ff5"/>
    <x:hyperlink xmlns:r="http://schemas.openxmlformats.org/officeDocument/2006/relationships" ref="G559" r:id="R22c5b12adfd644c1"/>
    <x:hyperlink xmlns:r="http://schemas.openxmlformats.org/officeDocument/2006/relationships" ref="G560" r:id="R22fd4dffb40b4c83"/>
    <x:hyperlink xmlns:r="http://schemas.openxmlformats.org/officeDocument/2006/relationships" ref="G561" r:id="Rce3510328262438d"/>
    <x:hyperlink xmlns:r="http://schemas.openxmlformats.org/officeDocument/2006/relationships" ref="G562" r:id="R0465cc9ee0a24f03"/>
    <x:hyperlink xmlns:r="http://schemas.openxmlformats.org/officeDocument/2006/relationships" ref="G563" r:id="Rfa0d14049bc646d0"/>
    <x:hyperlink xmlns:r="http://schemas.openxmlformats.org/officeDocument/2006/relationships" ref="G564" r:id="Rccc4919d24464121"/>
    <x:hyperlink xmlns:r="http://schemas.openxmlformats.org/officeDocument/2006/relationships" ref="G565" r:id="Rf7f034027c544489"/>
    <x:hyperlink xmlns:r="http://schemas.openxmlformats.org/officeDocument/2006/relationships" ref="G566" r:id="R2119beeeb4ff4487"/>
    <x:hyperlink xmlns:r="http://schemas.openxmlformats.org/officeDocument/2006/relationships" ref="G567" r:id="R9d457de5b2234a35"/>
    <x:hyperlink xmlns:r="http://schemas.openxmlformats.org/officeDocument/2006/relationships" ref="G568" r:id="R6031517f27334e91"/>
    <x:hyperlink xmlns:r="http://schemas.openxmlformats.org/officeDocument/2006/relationships" ref="G569" r:id="R50614806a92e4ddb"/>
    <x:hyperlink xmlns:r="http://schemas.openxmlformats.org/officeDocument/2006/relationships" ref="G570" r:id="Ra1d7b934010c4e56"/>
    <x:hyperlink xmlns:r="http://schemas.openxmlformats.org/officeDocument/2006/relationships" ref="G571" r:id="Raf22d9d2f2fc49c9"/>
    <x:hyperlink xmlns:r="http://schemas.openxmlformats.org/officeDocument/2006/relationships" ref="G572" r:id="Rd3f0377069144e40"/>
    <x:hyperlink xmlns:r="http://schemas.openxmlformats.org/officeDocument/2006/relationships" ref="G573" r:id="R45e5358127c54650"/>
    <x:hyperlink xmlns:r="http://schemas.openxmlformats.org/officeDocument/2006/relationships" ref="G574" r:id="R670c86af4f8346f7"/>
    <x:hyperlink xmlns:r="http://schemas.openxmlformats.org/officeDocument/2006/relationships" ref="G575" r:id="R4ddd0596b8734679"/>
    <x:hyperlink xmlns:r="http://schemas.openxmlformats.org/officeDocument/2006/relationships" ref="G576" r:id="R7653b47a6bec4e93"/>
    <x:hyperlink xmlns:r="http://schemas.openxmlformats.org/officeDocument/2006/relationships" ref="G577" r:id="Rbf01b790f4f64383"/>
    <x:hyperlink xmlns:r="http://schemas.openxmlformats.org/officeDocument/2006/relationships" ref="G578" r:id="Rfe638188b6e74565"/>
    <x:hyperlink xmlns:r="http://schemas.openxmlformats.org/officeDocument/2006/relationships" ref="G579" r:id="Rd862a781ebed4a7b"/>
    <x:hyperlink xmlns:r="http://schemas.openxmlformats.org/officeDocument/2006/relationships" ref="G580" r:id="R7d6fc0c6905742f5"/>
    <x:hyperlink xmlns:r="http://schemas.openxmlformats.org/officeDocument/2006/relationships" ref="G581" r:id="R8bd743d38468499e"/>
    <x:hyperlink xmlns:r="http://schemas.openxmlformats.org/officeDocument/2006/relationships" ref="G582" r:id="R42f4c99b0e214c0e"/>
    <x:hyperlink xmlns:r="http://schemas.openxmlformats.org/officeDocument/2006/relationships" ref="G583" r:id="Redc42380b19f4615"/>
    <x:hyperlink xmlns:r="http://schemas.openxmlformats.org/officeDocument/2006/relationships" ref="G584" r:id="R46e7710be6dd41d9"/>
    <x:hyperlink xmlns:r="http://schemas.openxmlformats.org/officeDocument/2006/relationships" ref="G585" r:id="R03efc3acbb6949b9"/>
    <x:hyperlink xmlns:r="http://schemas.openxmlformats.org/officeDocument/2006/relationships" ref="G586" r:id="Ra732cd5fdcbb4002"/>
    <x:hyperlink xmlns:r="http://schemas.openxmlformats.org/officeDocument/2006/relationships" ref="G587" r:id="R2463548fe00544a1"/>
    <x:hyperlink xmlns:r="http://schemas.openxmlformats.org/officeDocument/2006/relationships" ref="G588" r:id="R983658c0042a4a2a"/>
    <x:hyperlink xmlns:r="http://schemas.openxmlformats.org/officeDocument/2006/relationships" ref="G589" r:id="R0d5594da500848f7"/>
    <x:hyperlink xmlns:r="http://schemas.openxmlformats.org/officeDocument/2006/relationships" ref="G590" r:id="R428d09a39c3a4c2f"/>
    <x:hyperlink xmlns:r="http://schemas.openxmlformats.org/officeDocument/2006/relationships" ref="G591" r:id="R6714ee525e2b4d29"/>
    <x:hyperlink xmlns:r="http://schemas.openxmlformats.org/officeDocument/2006/relationships" ref="G592" r:id="R4f383c19eeb14218"/>
    <x:hyperlink xmlns:r="http://schemas.openxmlformats.org/officeDocument/2006/relationships" ref="G593" r:id="Rc192e92491fc4564"/>
    <x:hyperlink xmlns:r="http://schemas.openxmlformats.org/officeDocument/2006/relationships" ref="G594" r:id="Rf9b053e7253d43ba"/>
    <x:hyperlink xmlns:r="http://schemas.openxmlformats.org/officeDocument/2006/relationships" ref="G595" r:id="Rcf8ef652df044152"/>
    <x:hyperlink xmlns:r="http://schemas.openxmlformats.org/officeDocument/2006/relationships" ref="G596" r:id="R7fd786e827e54bbb"/>
    <x:hyperlink xmlns:r="http://schemas.openxmlformats.org/officeDocument/2006/relationships" ref="G597" r:id="R089110e23df24136"/>
    <x:hyperlink xmlns:r="http://schemas.openxmlformats.org/officeDocument/2006/relationships" ref="G598" r:id="Rb851f4a248db4b2d"/>
    <x:hyperlink xmlns:r="http://schemas.openxmlformats.org/officeDocument/2006/relationships" ref="G599" r:id="R6261ff19a5794395"/>
    <x:hyperlink xmlns:r="http://schemas.openxmlformats.org/officeDocument/2006/relationships" ref="G600" r:id="R20e35d388d844f93"/>
    <x:hyperlink xmlns:r="http://schemas.openxmlformats.org/officeDocument/2006/relationships" ref="G601" r:id="Rc051412700b14897"/>
    <x:hyperlink xmlns:r="http://schemas.openxmlformats.org/officeDocument/2006/relationships" ref="G602" r:id="R207155ac2570494b"/>
    <x:hyperlink xmlns:r="http://schemas.openxmlformats.org/officeDocument/2006/relationships" ref="G603" r:id="R7729bcc7eafc4392"/>
    <x:hyperlink xmlns:r="http://schemas.openxmlformats.org/officeDocument/2006/relationships" ref="G604" r:id="Rcac4a0cc515a4e6e"/>
    <x:hyperlink xmlns:r="http://schemas.openxmlformats.org/officeDocument/2006/relationships" ref="G605" r:id="R72749a2eb966443b"/>
    <x:hyperlink xmlns:r="http://schemas.openxmlformats.org/officeDocument/2006/relationships" ref="G606" r:id="R7caf24a64e7b4ce2"/>
    <x:hyperlink xmlns:r="http://schemas.openxmlformats.org/officeDocument/2006/relationships" ref="G607" r:id="Ra61b335132fb4029"/>
    <x:hyperlink xmlns:r="http://schemas.openxmlformats.org/officeDocument/2006/relationships" ref="G608" r:id="R31f3fc2447084860"/>
    <x:hyperlink xmlns:r="http://schemas.openxmlformats.org/officeDocument/2006/relationships" ref="G609" r:id="R7c707500f6664373"/>
    <x:hyperlink xmlns:r="http://schemas.openxmlformats.org/officeDocument/2006/relationships" ref="G610" r:id="R40771f2ab28d4d2d"/>
    <x:hyperlink xmlns:r="http://schemas.openxmlformats.org/officeDocument/2006/relationships" ref="G611" r:id="R24e704c912c54198"/>
    <x:hyperlink xmlns:r="http://schemas.openxmlformats.org/officeDocument/2006/relationships" ref="G612" r:id="Rb8fc85e010454a75"/>
    <x:hyperlink xmlns:r="http://schemas.openxmlformats.org/officeDocument/2006/relationships" ref="G613" r:id="Rf906e7068c9b4d0e"/>
    <x:hyperlink xmlns:r="http://schemas.openxmlformats.org/officeDocument/2006/relationships" ref="G614" r:id="R7041159ba9b440b8"/>
    <x:hyperlink xmlns:r="http://schemas.openxmlformats.org/officeDocument/2006/relationships" ref="G615" r:id="Rf9d7042dbcbd4cae"/>
    <x:hyperlink xmlns:r="http://schemas.openxmlformats.org/officeDocument/2006/relationships" ref="G616" r:id="Rf9350fcfbe0e4fc2"/>
  </x:hyperlinks>
  <x:pageMargins left="0.7" right="0.7" top="0.75" bottom="0.75" header="0.3" footer="0.3"/>
  <x:legacyDrawing xmlns:r="http://schemas.openxmlformats.org/officeDocument/2006/relationships" r:id="Ra57dd32cf298470c"/>
</x:worksheet>
</file>

<file path=xl/worksheets/sheet7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1" width="9" style="29" customWidth="1"/>
    <x:col min="2" max="2" width="6" style="29" customWidth="1"/>
    <x:col min="3" max="3" width="44" style="29" customWidth="1"/>
    <x:col min="4" max="4" width="20" style="29" customWidth="1"/>
    <x:col min="5" max="5" width="18" style="29" customWidth="1"/>
    <x:col min="6" max="6" width="12" style="29" customWidth="1"/>
    <x:col min="7" max="7" width="22" style="29" customWidth="1"/>
    <x:col min="8" max="8" width="18" style="29" customWidth="1"/>
    <x:col min="9" max="9" width="30" style="29" customWidth="1"/>
  </x:cols>
  <x:sheetData>
    <x:row r="1" s="29" customFormat="1" ht="17.350000381469727" customHeight="1">
      <x:c r="A1" s="30" t="inlineStr">
        <x:is>
          <x:t xml:space="preserve">Cantos dos volumes do Pe. José Weber, SVD</x:t>
        </x:is>
      </x:c>
    </x:row>
    <x:row r="2" s="29" customFormat="1" ht="15" customHeight="1">
      <x:c r="A2" s="31" t="inlineStr">
        <x:is>
          <x:t xml:space="preserve">Todos os cantos inventariados (cadernos 32 e 33, manuscritos, ficam de fora) · "no volume" = o link abre o PDF do volume inteiro</x:t>
        </x:is>
      </x:c>
    </x:row>
    <x:row r="4" s="29" customFormat="1" ht="30" customHeight="1">
      <x:c r="A4" s="32" t="inlineStr">
        <x:is>
          <x:t xml:space="preserve">Volume</x:t>
        </x:is>
      </x:c>
      <x:c r="B4" s="32" t="inlineStr">
        <x:is>
          <x:t xml:space="preserve">Nº</x:t>
        </x:is>
      </x:c>
      <x:c r="C4" s="32" t="inlineStr">
        <x:is>
          <x:t xml:space="preserve">Título</x:t>
        </x:is>
      </x:c>
      <x:c r="D4" s="32" t="inlineStr">
        <x:is>
          <x:t xml:space="preserve">Evangelho</x:t>
        </x:is>
      </x:c>
      <x:c r="E4" s="32" t="inlineStr">
        <x:is>
          <x:t xml:space="preserve">Outra passagem</x:t>
        </x:is>
      </x:c>
      <x:c r="F4" s="32" t="inlineStr">
        <x:is>
          <x:t xml:space="preserve">Estrofes</x:t>
        </x:is>
      </x:c>
      <x:c r="G4" s="32" t="inlineStr">
        <x:is>
          <x:t xml:space="preserve">Ocasião</x:t>
        </x:is>
      </x:c>
      <x:c r="H4" s="32" t="inlineStr">
        <x:is>
          <x:t xml:space="preserve">Partitura</x:t>
        </x:is>
      </x:c>
      <x:c r="I4" s="57" t="inlineStr">
        <x:is>
          <x:t xml:space="preserve">Outro arranjo</x:t>
        </x:is>
      </x:c>
    </x:row>
    <x:row r="5" s="29" customFormat="1" ht="15" customHeight="1">
      <x:c r="A5" s="33" t="inlineStr">
        <x:is>
          <x:t xml:space="preserve">Vol. 1</x:t>
        </x:is>
      </x:c>
      <x:c r="B5" s="33" t="inlineStr">
        <x:is>
          <x:t xml:space="preserve">1</x:t>
        </x:is>
      </x:c>
      <x:c r="C5" s="34" t="inlineStr">
        <x:is>
          <x:t xml:space="preserve">Envia tua Palavra</x:t>
        </x:is>
      </x:c>
      <x:c r="D5" s="34" t="n"/>
      <x:c r="E5" s="34" t="n"/>
      <x:c r="F5" s="34" t="n"/>
      <x:c r="G5" s="34" t="inlineStr">
        <x:is>
          <x:t xml:space="preserve">Advento</x:t>
        </x:is>
      </x:c>
      <x:c r="H5" s="35" t="inlineStr">
        <x:is>
          <x:t xml:space="preserve">abrir partitura</x:t>
        </x:is>
      </x:c>
    </x:row>
    <x:row r="6" s="29" customFormat="1" ht="15" customHeight="1">
      <x:c r="A6" s="36" t="inlineStr">
        <x:is>
          <x:t xml:space="preserve">Vol. 1</x:t>
        </x:is>
      </x:c>
      <x:c r="B6" s="36" t="inlineStr">
        <x:is>
          <x:t xml:space="preserve">2</x:t>
        </x:is>
      </x:c>
      <x:c r="C6" s="37" t="inlineStr">
        <x:is>
          <x:t xml:space="preserve">Missa de Natal – Entrada: Aleluia, glória a Deus!</x:t>
        </x:is>
      </x:c>
      <x:c r="D6" s="37" t="inlineStr">
        <x:is>
          <x:t xml:space="preserve">Lc 2,14</x:t>
        </x:is>
      </x:c>
      <x:c r="E6" s="37" t="n"/>
      <x:c r="F6" s="37" t="n"/>
      <x:c r="G6" s="37" t="inlineStr">
        <x:is>
          <x:t xml:space="preserve">Natal · Entrada</x:t>
        </x:is>
      </x:c>
      <x:c r="H6" s="38" t="inlineStr">
        <x:is>
          <x:t xml:space="preserve">abrir partitura</x:t>
        </x:is>
      </x:c>
    </x:row>
    <x:row r="7" s="29" customFormat="1" ht="23.850000381469727" customHeight="1">
      <x:c r="A7" s="33" t="inlineStr">
        <x:is>
          <x:t xml:space="preserve">Vol. 1</x:t>
        </x:is>
      </x:c>
      <x:c r="B7" s="33" t="inlineStr">
        <x:is>
          <x:t xml:space="preserve">3</x:t>
        </x:is>
      </x:c>
      <x:c r="C7" s="34" t="inlineStr">
        <x:is>
          <x:t xml:space="preserve">Missa de Natal – Aclamação: Uma grande alegria, aleluia!</x:t>
        </x:is>
      </x:c>
      <x:c r="D7" s="34" t="inlineStr">
        <x:is>
          <x:t xml:space="preserve">Lc 2,10-11</x:t>
        </x:is>
      </x:c>
      <x:c r="E7" s="34" t="n"/>
      <x:c r="F7" s="34" t="n"/>
      <x:c r="G7" s="34" t="inlineStr">
        <x:is>
          <x:t xml:space="preserve">Natal · Aclamação</x:t>
        </x:is>
      </x:c>
      <x:c r="H7" s="35" t="inlineStr">
        <x:is>
          <x:t xml:space="preserve">abrir partitura</x:t>
        </x:is>
      </x:c>
    </x:row>
    <x:row r="8" s="29" customFormat="1" ht="23.850000381469727" customHeight="1">
      <x:c r="A8" s="36" t="inlineStr">
        <x:is>
          <x:t xml:space="preserve">Vol. 1</x:t>
        </x:is>
      </x:c>
      <x:c r="B8" s="36" t="inlineStr">
        <x:is>
          <x:t xml:space="preserve">4</x:t>
        </x:is>
      </x:c>
      <x:c r="C8" s="37" t="inlineStr">
        <x:is>
          <x:t xml:space="preserve">Missa de Natal – Oferendas: Que poderemos ao Senhor apresentar</x:t>
        </x:is>
      </x:c>
      <x:c r="D8" s="37" t="n"/>
      <x:c r="E8" s="37" t="n"/>
      <x:c r="F8" s="37" t="n"/>
      <x:c r="G8" s="37" t="inlineStr">
        <x:is>
          <x:t xml:space="preserve">Natal · Oferendas</x:t>
        </x:is>
      </x:c>
      <x:c r="H8" s="38" t="inlineStr">
        <x:is>
          <x:t xml:space="preserve">abrir partitura</x:t>
        </x:is>
      </x:c>
    </x:row>
    <x:row r="9" s="29" customFormat="1" ht="15" customHeight="1">
      <x:c r="A9" s="33" t="inlineStr">
        <x:is>
          <x:t xml:space="preserve">Vol. 1</x:t>
        </x:is>
      </x:c>
      <x:c r="B9" s="33" t="inlineStr">
        <x:is>
          <x:t xml:space="preserve">5</x:t>
        </x:is>
      </x:c>
      <x:c r="C9" s="34" t="inlineStr">
        <x:is>
          <x:t xml:space="preserve">Missa de Natal – Comunhão: No presépio pequenino</x:t>
        </x:is>
      </x:c>
      <x:c r="D9" s="34" t="inlineStr">
        <x:is>
          <x:t xml:space="preserve">Lc 2,8-14</x:t>
        </x:is>
      </x:c>
      <x:c r="E9" s="34" t="n"/>
      <x:c r="F9" s="34" t="n"/>
      <x:c r="G9" s="34" t="inlineStr">
        <x:is>
          <x:t xml:space="preserve">Natal · Comunhão</x:t>
        </x:is>
      </x:c>
      <x:c r="H9" s="35" t="inlineStr">
        <x:is>
          <x:t xml:space="preserve">abrir partitura</x:t>
        </x:is>
      </x:c>
    </x:row>
    <x:row r="10" s="29" customFormat="1" ht="15" customHeight="1">
      <x:c r="A10" s="36" t="inlineStr">
        <x:is>
          <x:t xml:space="preserve">Vol. 1</x:t>
        </x:is>
      </x:c>
      <x:c r="B10" s="36" t="inlineStr">
        <x:is>
          <x:t xml:space="preserve">6</x:t>
        </x:is>
      </x:c>
      <x:c r="C10" s="37" t="inlineStr">
        <x:is>
          <x:t xml:space="preserve">Missa de Natal – Nas terras do Oriente</x:t>
        </x:is>
      </x:c>
      <x:c r="D10" s="37" t="n"/>
      <x:c r="E10" s="37" t="n"/>
      <x:c r="F10" s="37" t="n"/>
      <x:c r="G10" s="37" t="inlineStr">
        <x:is>
          <x:t xml:space="preserve">Natal</x:t>
        </x:is>
      </x:c>
      <x:c r="H10" s="38" t="inlineStr">
        <x:is>
          <x:t xml:space="preserve">abrir partitura</x:t>
        </x:is>
      </x:c>
    </x:row>
    <x:row r="11" s="29" customFormat="1" ht="15" customHeight="1">
      <x:c r="A11" s="33" t="inlineStr">
        <x:is>
          <x:t xml:space="preserve">Vol. 1</x:t>
        </x:is>
      </x:c>
      <x:c r="B11" s="33" t="inlineStr">
        <x:is>
          <x:t xml:space="preserve">7</x:t>
        </x:is>
      </x:c>
      <x:c r="C11" s="34" t="inlineStr">
        <x:is>
          <x:t xml:space="preserve">Sim, eu quero!</x:t>
        </x:is>
      </x:c>
      <x:c r="D11" s="34" t="n"/>
      <x:c r="E11" s="34" t="n"/>
      <x:c r="F11" s="34" t="n"/>
      <x:c r="G11" s="34" t="n"/>
      <x:c r="H11" s="35" t="inlineStr">
        <x:is>
          <x:t xml:space="preserve">abrir partitura</x:t>
        </x:is>
      </x:c>
    </x:row>
    <x:row r="12" s="29" customFormat="1" ht="15" customHeight="1">
      <x:c r="A12" s="36" t="inlineStr">
        <x:is>
          <x:t xml:space="preserve">Vol. 1</x:t>
        </x:is>
      </x:c>
      <x:c r="B12" s="36" t="inlineStr">
        <x:is>
          <x:t xml:space="preserve">8</x:t>
        </x:is>
      </x:c>
      <x:c r="C12" s="37" t="inlineStr">
        <x:is>
          <x:t xml:space="preserve">Cante ao Senhor a terra inteira</x:t>
        </x:is>
      </x:c>
      <x:c r="D12" s="37" t="n"/>
      <x:c r="E12" s="37" t="inlineStr">
        <x:is>
          <x:t xml:space="preserve">Sl 99</x:t>
        </x:is>
      </x:c>
      <x:c r="F12" s="37" t="inlineStr">
        <x:is>
          <x:t xml:space="preserve">Sl 99</x:t>
        </x:is>
      </x:c>
      <x:c r="G12" s="37" t="n"/>
      <x:c r="H12" s="38" t="inlineStr">
        <x:is>
          <x:t xml:space="preserve">abrir partitura</x:t>
        </x:is>
      </x:c>
    </x:row>
    <x:row r="13" s="29" customFormat="1" ht="15" customHeight="1">
      <x:c r="A13" s="33" t="inlineStr">
        <x:is>
          <x:t xml:space="preserve">Vol. 1</x:t>
        </x:is>
      </x:c>
      <x:c r="B13" s="33" t="inlineStr">
        <x:is>
          <x:t xml:space="preserve">9</x:t>
        </x:is>
      </x:c>
      <x:c r="C13" s="34" t="inlineStr">
        <x:is>
          <x:t xml:space="preserve">Se sofrimento te causei, Senhor</x:t>
        </x:is>
      </x:c>
      <x:c r="D13" s="34" t="n"/>
      <x:c r="E13" s="34" t="n"/>
      <x:c r="F13" s="34" t="n"/>
      <x:c r="G13" s="34" t="inlineStr">
        <x:is>
          <x:t xml:space="preserve">Ato penitencial</x:t>
        </x:is>
      </x:c>
      <x:c r="H13" s="35" t="inlineStr">
        <x:is>
          <x:t xml:space="preserve">abrir partitura</x:t>
        </x:is>
      </x:c>
    </x:row>
    <x:row r="14" s="29" customFormat="1" ht="15" customHeight="1">
      <x:c r="A14" s="36" t="inlineStr">
        <x:is>
          <x:t xml:space="preserve">Vol. 1</x:t>
        </x:is>
      </x:c>
      <x:c r="B14" s="36" t="inlineStr">
        <x:is>
          <x:t xml:space="preserve">10</x:t>
        </x:is>
      </x:c>
      <x:c r="C14" s="37" t="inlineStr">
        <x:is>
          <x:t xml:space="preserve">O Pão da vida</x:t>
        </x:is>
      </x:c>
      <x:c r="D14" s="37" t="n"/>
      <x:c r="E14" s="37" t="n"/>
      <x:c r="F14" s="37" t="n"/>
      <x:c r="G14" s="37" t="inlineStr">
        <x:is>
          <x:t xml:space="preserve">Comunhão – Eucaristia</x:t>
        </x:is>
      </x:c>
      <x:c r="H14" s="38" t="inlineStr">
        <x:is>
          <x:t xml:space="preserve">abrir partitura</x:t>
        </x:is>
      </x:c>
    </x:row>
    <x:row r="15" s="29" customFormat="1" ht="23.850000381469727" customHeight="1">
      <x:c r="A15" s="33" t="inlineStr">
        <x:is>
          <x:t xml:space="preserve">Vol. 1</x:t>
        </x:is>
      </x:c>
      <x:c r="B15" s="33" t="inlineStr">
        <x:is>
          <x:t xml:space="preserve">11</x:t>
        </x:is>
      </x:c>
      <x:c r="C15" s="34" t="inlineStr">
        <x:is>
          <x:t xml:space="preserve">Eis meu corpo</x:t>
        </x:is>
      </x:c>
      <x:c r="D15" s="34" t="inlineStr">
        <x:is>
          <x:t xml:space="preserve">Lc 22,19-20 ‖ Mt 26,26-28 ‖ Mc 14,22-24</x:t>
        </x:is>
      </x:c>
      <x:c r="E15" s="34" t="n"/>
      <x:c r="F15" s="34" t="n"/>
      <x:c r="G15" s="34" t="inlineStr">
        <x:is>
          <x:t xml:space="preserve">Eucaristia</x:t>
        </x:is>
      </x:c>
      <x:c r="H15" s="35" t="inlineStr">
        <x:is>
          <x:t xml:space="preserve">abrir partitura</x:t>
        </x:is>
      </x:c>
    </x:row>
    <x:row r="16" s="29" customFormat="1" ht="15" customHeight="1">
      <x:c r="A16" s="36" t="inlineStr">
        <x:is>
          <x:t xml:space="preserve">Vol. 1</x:t>
        </x:is>
      </x:c>
      <x:c r="B16" s="36" t="inlineStr">
        <x:is>
          <x:t xml:space="preserve">12</x:t>
        </x:is>
      </x:c>
      <x:c r="C16" s="37" t="inlineStr">
        <x:is>
          <x:t xml:space="preserve">Cai a tarde</x:t>
        </x:is>
      </x:c>
      <x:c r="D16" s="37" t="n"/>
      <x:c r="E16" s="37" t="n"/>
      <x:c r="F16" s="37" t="n"/>
      <x:c r="G16" s="37" t="inlineStr">
        <x:is>
          <x:t xml:space="preserve">Oração da Tarde</x:t>
        </x:is>
      </x:c>
      <x:c r="H16" s="38" t="inlineStr">
        <x:is>
          <x:t xml:space="preserve">abrir partitura</x:t>
        </x:is>
      </x:c>
    </x:row>
    <x:row r="17" s="29" customFormat="1" ht="15" customHeight="1">
      <x:c r="A17" s="33" t="inlineStr">
        <x:is>
          <x:t xml:space="preserve">Vol. 1</x:t>
        </x:is>
      </x:c>
      <x:c r="B17" s="33" t="inlineStr">
        <x:is>
          <x:t xml:space="preserve">13</x:t>
        </x:is>
      </x:c>
      <x:c r="C17" s="34" t="inlineStr">
        <x:is>
          <x:t xml:space="preserve">Cântico das criaturas</x:t>
        </x:is>
      </x:c>
      <x:c r="D17" s="34" t="n"/>
      <x:c r="E17" s="34" t="inlineStr">
        <x:is>
          <x:t xml:space="preserve">Dn 3,57-88.56</x:t>
        </x:is>
      </x:c>
      <x:c r="F17" s="34" t="inlineStr">
        <x:is>
          <x:t xml:space="preserve">Dn 3,57-88.56</x:t>
        </x:is>
      </x:c>
      <x:c r="G17" s="34" t="n"/>
      <x:c r="H17" s="35" t="inlineStr">
        <x:is>
          <x:t xml:space="preserve">abrir partitura</x:t>
        </x:is>
      </x:c>
    </x:row>
    <x:row r="18" s="29" customFormat="1" ht="15" customHeight="1">
      <x:c r="A18" s="36" t="inlineStr">
        <x:is>
          <x:t xml:space="preserve">Vol. 1</x:t>
        </x:is>
      </x:c>
      <x:c r="B18" s="36" t="inlineStr">
        <x:is>
          <x:t xml:space="preserve">14</x:t>
        </x:is>
      </x:c>
      <x:c r="C18" s="37" t="inlineStr">
        <x:is>
          <x:t xml:space="preserve">O Pão de Deus</x:t>
        </x:is>
      </x:c>
      <x:c r="D18" s="37" t="inlineStr">
        <x:is>
          <x:t xml:space="preserve">Jo 6,33-58</x:t>
        </x:is>
      </x:c>
      <x:c r="E18" s="37" t="n"/>
      <x:c r="F18" s="37" t="n"/>
      <x:c r="G18" s="37" t="inlineStr">
        <x:is>
          <x:t xml:space="preserve">Comunhão</x:t>
        </x:is>
      </x:c>
      <x:c r="H18" s="38" t="inlineStr">
        <x:is>
          <x:t xml:space="preserve">abrir partitura</x:t>
        </x:is>
      </x:c>
    </x:row>
    <x:row r="19" s="29" customFormat="1" ht="15" customHeight="1">
      <x:c r="A19" s="33" t="inlineStr">
        <x:is>
          <x:t xml:space="preserve">Vol. 1</x:t>
        </x:is>
      </x:c>
      <x:c r="B19" s="33" t="inlineStr">
        <x:is>
          <x:t xml:space="preserve">15</x:t>
        </x:is>
      </x:c>
      <x:c r="C19" s="34" t="inlineStr">
        <x:is>
          <x:t xml:space="preserve">O corpo de Cristo</x:t>
        </x:is>
      </x:c>
      <x:c r="D19" s="34" t="n"/>
      <x:c r="E19" s="34" t="n"/>
      <x:c r="F19" s="34" t="n"/>
      <x:c r="G19" s="34" t="inlineStr">
        <x:is>
          <x:t xml:space="preserve">Eucaristia</x:t>
        </x:is>
      </x:c>
      <x:c r="H19" s="35" t="inlineStr">
        <x:is>
          <x:t xml:space="preserve">abrir partitura</x:t>
        </x:is>
      </x:c>
    </x:row>
    <x:row r="20" s="29" customFormat="1" ht="15" customHeight="1">
      <x:c r="A20" s="36" t="inlineStr">
        <x:is>
          <x:t xml:space="preserve">Vol. 1</x:t>
        </x:is>
      </x:c>
      <x:c r="B20" s="36" t="inlineStr">
        <x:is>
          <x:t xml:space="preserve">16</x:t>
        </x:is>
      </x:c>
      <x:c r="C20" s="37" t="inlineStr">
        <x:is>
          <x:t xml:space="preserve">Bom é louvar o Senhor</x:t>
        </x:is>
      </x:c>
      <x:c r="D20" s="37" t="n"/>
      <x:c r="E20" s="37" t="inlineStr">
        <x:is>
          <x:t xml:space="preserve">Sl 91</x:t>
        </x:is>
      </x:c>
      <x:c r="F20" s="37" t="inlineStr">
        <x:is>
          <x:t xml:space="preserve">Sl 91</x:t>
        </x:is>
      </x:c>
      <x:c r="G20" s="37" t="n"/>
      <x:c r="H20" s="38" t="inlineStr">
        <x:is>
          <x:t xml:space="preserve">abrir partitura</x:t>
        </x:is>
      </x:c>
    </x:row>
    <x:row r="21" s="29" customFormat="1" ht="15" customHeight="1">
      <x:c r="A21" s="33" t="inlineStr">
        <x:is>
          <x:t xml:space="preserve">Vol. 1</x:t>
        </x:is>
      </x:c>
      <x:c r="B21" s="33" t="inlineStr">
        <x:is>
          <x:t xml:space="preserve">17</x:t>
        </x:is>
      </x:c>
      <x:c r="C21" s="34" t="inlineStr">
        <x:is>
          <x:t xml:space="preserve">Vem, eu mostrarei</x:t>
        </x:is>
      </x:c>
      <x:c r="D21" s="34" t="n"/>
      <x:c r="E21" s="34" t="n"/>
      <x:c r="F21" s="34" t="n"/>
      <x:c r="G21" s="34" t="n"/>
      <x:c r="H21" s="35" t="inlineStr">
        <x:is>
          <x:t xml:space="preserve">abrir partitura</x:t>
        </x:is>
      </x:c>
    </x:row>
    <x:row r="22" s="29" customFormat="1" ht="15" customHeight="1">
      <x:c r="A22" s="36" t="inlineStr">
        <x:is>
          <x:t xml:space="preserve">Vol. 1</x:t>
        </x:is>
      </x:c>
      <x:c r="B22" s="36" t="inlineStr">
        <x:is>
          <x:t xml:space="preserve">18</x:t>
        </x:is>
      </x:c>
      <x:c r="C22" s="37" t="inlineStr">
        <x:is>
          <x:t xml:space="preserve">Volta, meu povo!</x:t>
        </x:is>
      </x:c>
      <x:c r="D22" s="37" t="n"/>
      <x:c r="E22" s="37" t="inlineStr">
        <x:is>
          <x:t xml:space="preserve">1Jo 1,9–2,2</x:t>
        </x:is>
      </x:c>
      <x:c r="F22" s="37" t="n"/>
      <x:c r="G22" s="37" t="inlineStr">
        <x:is>
          <x:t xml:space="preserve">Canto Penitencial</x:t>
        </x:is>
      </x:c>
      <x:c r="H22" s="38" t="inlineStr">
        <x:is>
          <x:t xml:space="preserve">abrir partitura</x:t>
        </x:is>
      </x:c>
    </x:row>
    <x:row r="23" s="29" customFormat="1" ht="23.850000381469727" customHeight="1">
      <x:c r="A23" s="33" t="inlineStr">
        <x:is>
          <x:t xml:space="preserve">Vol. 1</x:t>
        </x:is>
      </x:c>
      <x:c r="B23" s="33" t="inlineStr">
        <x:is>
          <x:t xml:space="preserve">19</x:t>
        </x:is>
      </x:c>
      <x:c r="C23" s="34" t="inlineStr">
        <x:is>
          <x:t xml:space="preserve">Feliz o homem</x:t>
        </x:is>
      </x:c>
      <x:c r="D23" s="34" t="inlineStr">
        <x:is>
          <x:t xml:space="preserve">Lc 15,22-24</x:t>
        </x:is>
      </x:c>
      <x:c r="E23" s="34" t="n"/>
      <x:c r="F23" s="34" t="inlineStr">
        <x:is>
          <x:t xml:space="preserve">Sl 31</x:t>
        </x:is>
      </x:c>
      <x:c r="G23" s="34" t="inlineStr">
        <x:is>
          <x:t xml:space="preserve">Penitencial para comunhão</x:t>
        </x:is>
      </x:c>
      <x:c r="H23" s="35" t="inlineStr">
        <x:is>
          <x:t xml:space="preserve">abrir partitura</x:t>
        </x:is>
      </x:c>
    </x:row>
    <x:row r="24" s="29" customFormat="1" ht="23.850000381469727" customHeight="1">
      <x:c r="A24" s="36" t="inlineStr">
        <x:is>
          <x:t xml:space="preserve">Vol. 1</x:t>
        </x:is>
      </x:c>
      <x:c r="B24" s="36" t="inlineStr">
        <x:is>
          <x:t xml:space="preserve">20</x:t>
        </x:is>
      </x:c>
      <x:c r="C24" s="37" t="inlineStr">
        <x:is>
          <x:t xml:space="preserve">Cantar a beleza da vida</x:t>
        </x:is>
      </x:c>
      <x:c r="D24" s="37" t="n"/>
      <x:c r="E24" s="37" t="n"/>
      <x:c r="F24" s="37" t="n"/>
      <x:c r="G24" s="37" t="inlineStr">
        <x:is>
          <x:t xml:space="preserve">Missão na Força do Espírito</x:t>
        </x:is>
      </x:c>
      <x:c r="H24" s="38" t="inlineStr">
        <x:is>
          <x:t xml:space="preserve">abrir partitura</x:t>
        </x:is>
      </x:c>
    </x:row>
    <x:row r="25" s="29" customFormat="1" ht="23.850000381469727" customHeight="1">
      <x:c r="A25" s="33" t="inlineStr">
        <x:is>
          <x:t xml:space="preserve">Vol. 1</x:t>
        </x:is>
      </x:c>
      <x:c r="B25" s="33" t="inlineStr">
        <x:is>
          <x:t xml:space="preserve">21</x:t>
        </x:is>
      </x:c>
      <x:c r="C25" s="34" t="inlineStr">
        <x:is>
          <x:t xml:space="preserve">Procuro abrigo nos corações</x:t>
        </x:is>
      </x:c>
      <x:c r="D25" s="34" t="n"/>
      <x:c r="E25" s="34" t="inlineStr">
        <x:is>
          <x:t xml:space="preserve">Ap 3,20</x:t>
        </x:is>
      </x:c>
      <x:c r="F25" s="34" t="n"/>
      <x:c r="G25" s="34" t="inlineStr">
        <x:is>
          <x:t xml:space="preserve">Sagrado Coração de Jesus</x:t>
        </x:is>
      </x:c>
      <x:c r="H25" s="35" t="inlineStr">
        <x:is>
          <x:t xml:space="preserve">abrir partitura</x:t>
        </x:is>
      </x:c>
    </x:row>
    <x:row r="26" s="29" customFormat="1" ht="15" customHeight="1">
      <x:c r="A26" s="36" t="inlineStr">
        <x:is>
          <x:t xml:space="preserve">Vol. 1</x:t>
        </x:is>
      </x:c>
      <x:c r="B26" s="36" t="inlineStr">
        <x:is>
          <x:t xml:space="preserve">22</x:t>
        </x:is>
      </x:c>
      <x:c r="C26" s="37" t="inlineStr">
        <x:is>
          <x:t xml:space="preserve">Ó Pai, que pelo Espírito</x:t>
        </x:is>
      </x:c>
      <x:c r="D26" s="37" t="n"/>
      <x:c r="E26" s="37" t="n"/>
      <x:c r="F26" s="37" t="n"/>
      <x:c r="G26" s="37" t="inlineStr">
        <x:is>
          <x:t xml:space="preserve">Espírito Santo e Crisma</x:t>
        </x:is>
      </x:c>
      <x:c r="H26" s="38" t="inlineStr">
        <x:is>
          <x:t xml:space="preserve">abrir partitura</x:t>
        </x:is>
      </x:c>
    </x:row>
    <x:row r="27" s="29" customFormat="1" ht="23.850000381469727" customHeight="1">
      <x:c r="A27" s="33" t="inlineStr">
        <x:is>
          <x:t xml:space="preserve">Vol. 1</x:t>
        </x:is>
      </x:c>
      <x:c r="B27" s="33" t="inlineStr">
        <x:is>
          <x:t xml:space="preserve">23</x:t>
        </x:is>
      </x:c>
      <x:c r="C27" s="34" t="inlineStr">
        <x:is>
          <x:t xml:space="preserve">Um homem plantou uma vinha</x:t>
        </x:is>
      </x:c>
      <x:c r="D27" s="34" t="inlineStr">
        <x:is>
          <x:t xml:space="preserve">Mc 12,1-12 ‖ Mt 21,33-46 ‖ Lc 20,9-19</x:t>
        </x:is>
      </x:c>
      <x:c r="E27" s="34" t="n"/>
      <x:c r="F27" s="34" t="n"/>
      <x:c r="G27" s="34" t="n"/>
      <x:c r="H27" s="35" t="inlineStr">
        <x:is>
          <x:t xml:space="preserve">abrir partitura</x:t>
        </x:is>
      </x:c>
    </x:row>
    <x:row r="28" s="29" customFormat="1" ht="15" customHeight="1">
      <x:c r="A28" s="36" t="inlineStr">
        <x:is>
          <x:t xml:space="preserve">Vol. 1</x:t>
        </x:is>
      </x:c>
      <x:c r="B28" s="36" t="inlineStr">
        <x:is>
          <x:t xml:space="preserve">24</x:t>
        </x:is>
      </x:c>
      <x:c r="C28" s="37" t="inlineStr">
        <x:is>
          <x:t xml:space="preserve">Tanto que esperou</x:t>
        </x:is>
      </x:c>
      <x:c r="D28" s="37" t="inlineStr">
        <x:is>
          <x:t xml:space="preserve">Lc 7,36-50</x:t>
        </x:is>
      </x:c>
      <x:c r="E28" s="37" t="n"/>
      <x:c r="F28" s="37" t="n"/>
      <x:c r="G28" s="37" t="inlineStr">
        <x:is>
          <x:t xml:space="preserve">Ato penitencial</x:t>
        </x:is>
      </x:c>
      <x:c r="H28" s="38" t="inlineStr">
        <x:is>
          <x:t xml:space="preserve">abrir partitura</x:t>
        </x:is>
      </x:c>
    </x:row>
    <x:row r="29" s="29" customFormat="1" ht="15" customHeight="1">
      <x:c r="A29" s="33" t="inlineStr">
        <x:is>
          <x:t xml:space="preserve">Vol. 1</x:t>
        </x:is>
      </x:c>
      <x:c r="B29" s="33" t="inlineStr">
        <x:is>
          <x:t xml:space="preserve">25</x:t>
        </x:is>
      </x:c>
      <x:c r="C29" s="34" t="inlineStr">
        <x:is>
          <x:t xml:space="preserve">Senhor meu Deus</x:t>
        </x:is>
      </x:c>
      <x:c r="D29" s="34" t="n"/>
      <x:c r="E29" s="34" t="n"/>
      <x:c r="F29" s="34" t="n"/>
      <x:c r="G29" s="34" t="n"/>
      <x:c r="H29" s="35" t="inlineStr">
        <x:is>
          <x:t xml:space="preserve">abrir partitura</x:t>
        </x:is>
      </x:c>
    </x:row>
    <x:row r="30" s="29" customFormat="1" ht="15" customHeight="1">
      <x:c r="A30" s="36" t="inlineStr">
        <x:is>
          <x:t xml:space="preserve">Vol. 1</x:t>
        </x:is>
      </x:c>
      <x:c r="B30" s="36" t="inlineStr">
        <x:is>
          <x:t xml:space="preserve">26</x:t>
        </x:is>
      </x:c>
      <x:c r="C30" s="37" t="inlineStr">
        <x:is>
          <x:t xml:space="preserve">Lá fora desdobra-se a messe</x:t>
        </x:is>
      </x:c>
      <x:c r="D30" s="37" t="n"/>
      <x:c r="E30" s="37" t="n"/>
      <x:c r="F30" s="37" t="n"/>
      <x:c r="G30" s="37" t="inlineStr">
        <x:is>
          <x:t xml:space="preserve">Final</x:t>
        </x:is>
      </x:c>
      <x:c r="H30" s="38" t="inlineStr">
        <x:is>
          <x:t xml:space="preserve">abrir partitura</x:t>
        </x:is>
      </x:c>
    </x:row>
    <x:row r="31" s="29" customFormat="1" ht="15" customHeight="1">
      <x:c r="A31" s="33" t="inlineStr">
        <x:is>
          <x:t xml:space="preserve">Vol. 1</x:t>
        </x:is>
      </x:c>
      <x:c r="B31" s="33" t="inlineStr">
        <x:is>
          <x:t xml:space="preserve">27</x:t>
        </x:is>
      </x:c>
      <x:c r="C31" s="34" t="inlineStr">
        <x:is>
          <x:t xml:space="preserve">Sobe a Jerusalém</x:t>
        </x:is>
      </x:c>
      <x:c r="D31" s="34" t="inlineStr">
        <x:is>
          <x:t xml:space="preserve">Lc 2,22-35</x:t>
        </x:is>
      </x:c>
      <x:c r="E31" s="34" t="n"/>
      <x:c r="F31" s="34" t="n"/>
      <x:c r="G31" s="34" t="n"/>
      <x:c r="H31" s="35" t="inlineStr">
        <x:is>
          <x:t xml:space="preserve">abrir partitura</x:t>
        </x:is>
      </x:c>
    </x:row>
    <x:row r="32" s="29" customFormat="1" ht="15" customHeight="1">
      <x:c r="A32" s="36" t="inlineStr">
        <x:is>
          <x:t xml:space="preserve">Vol. 1</x:t>
        </x:is>
      </x:c>
      <x:c r="B32" s="36" t="inlineStr">
        <x:is>
          <x:t xml:space="preserve">28</x:t>
        </x:is>
      </x:c>
      <x:c r="C32" s="37" t="inlineStr">
        <x:is>
          <x:t xml:space="preserve">O Senhor me chamou a viver</x:t>
        </x:is>
      </x:c>
      <x:c r="D32" s="37" t="n"/>
      <x:c r="E32" s="37" t="n"/>
      <x:c r="F32" s="37" t="n"/>
      <x:c r="G32" s="37" t="n"/>
      <x:c r="H32" s="38" t="inlineStr">
        <x:is>
          <x:t xml:space="preserve">abrir partitura</x:t>
        </x:is>
      </x:c>
    </x:row>
    <x:row r="33" s="29" customFormat="1" ht="15" customHeight="1">
      <x:c r="A33" s="33" t="inlineStr">
        <x:is>
          <x:t xml:space="preserve">Vol. 1</x:t>
        </x:is>
      </x:c>
      <x:c r="B33" s="33" t="inlineStr">
        <x:is>
          <x:t xml:space="preserve">29</x:t>
        </x:is>
      </x:c>
      <x:c r="C33" s="34" t="inlineStr">
        <x:is>
          <x:t xml:space="preserve">Nas horas de Deus, amém</x:t>
        </x:is>
      </x:c>
      <x:c r="D33" s="34" t="n"/>
      <x:c r="E33" s="34" t="n"/>
      <x:c r="F33" s="34" t="n"/>
      <x:c r="G33" s="34" t="n"/>
      <x:c r="H33" s="35" t="inlineStr">
        <x:is>
          <x:t xml:space="preserve">abrir partitura</x:t>
        </x:is>
      </x:c>
    </x:row>
    <x:row r="34" s="29" customFormat="1" ht="15" customHeight="1">
      <x:c r="A34" s="36" t="inlineStr">
        <x:is>
          <x:t xml:space="preserve">Vol. 1</x:t>
        </x:is>
      </x:c>
      <x:c r="B34" s="36" t="inlineStr">
        <x:is>
          <x:t xml:space="preserve">30</x:t>
        </x:is>
      </x:c>
      <x:c r="C34" s="37" t="inlineStr">
        <x:is>
          <x:t xml:space="preserve">Se as águas do mar da vida</x:t>
        </x:is>
      </x:c>
      <x:c r="D34" s="37" t="n"/>
      <x:c r="E34" s="37" t="n"/>
      <x:c r="F34" s="37" t="n"/>
      <x:c r="G34" s="37" t="n"/>
      <x:c r="H34" s="38" t="inlineStr">
        <x:is>
          <x:t xml:space="preserve">abrir partitura</x:t>
        </x:is>
      </x:c>
    </x:row>
    <x:row r="35" s="29" customFormat="1" ht="15" customHeight="1">
      <x:c r="A35" s="33" t="inlineStr">
        <x:is>
          <x:t xml:space="preserve">Vol. 1</x:t>
        </x:is>
      </x:c>
      <x:c r="B35" s="33" t="inlineStr">
        <x:is>
          <x:t xml:space="preserve">31</x:t>
        </x:is>
      </x:c>
      <x:c r="C35" s="34" t="inlineStr">
        <x:is>
          <x:t xml:space="preserve">Glória</x:t>
        </x:is>
      </x:c>
      <x:c r="D35" s="34" t="n"/>
      <x:c r="E35" s="34" t="n"/>
      <x:c r="F35" s="34" t="n"/>
      <x:c r="G35" s="34" t="n"/>
      <x:c r="H35" s="35" t="inlineStr">
        <x:is>
          <x:t xml:space="preserve">abrir partitura</x:t>
        </x:is>
      </x:c>
    </x:row>
    <x:row r="36" s="29" customFormat="1" ht="15" customHeight="1">
      <x:c r="A36" s="36" t="inlineStr">
        <x:is>
          <x:t xml:space="preserve">Vol. 1</x:t>
        </x:is>
      </x:c>
      <x:c r="B36" s="36" t="inlineStr">
        <x:is>
          <x:t xml:space="preserve">32</x:t>
        </x:is>
      </x:c>
      <x:c r="C36" s="37" t="inlineStr">
        <x:is>
          <x:t xml:space="preserve">A ti, meu Deus</x:t>
        </x:is>
      </x:c>
      <x:c r="D36" s="37" t="n"/>
      <x:c r="E36" s="37" t="n"/>
      <x:c r="F36" s="37" t="n"/>
      <x:c r="G36" s="37" t="n"/>
      <x:c r="H36" s="38" t="inlineStr">
        <x:is>
          <x:t xml:space="preserve">abrir partitura</x:t>
        </x:is>
      </x:c>
    </x:row>
    <x:row r="37" s="29" customFormat="1" ht="15" customHeight="1">
      <x:c r="A37" s="33" t="inlineStr">
        <x:is>
          <x:t xml:space="preserve">Vol. 1</x:t>
        </x:is>
      </x:c>
      <x:c r="B37" s="33" t="inlineStr">
        <x:is>
          <x:t xml:space="preserve">33</x:t>
        </x:is>
      </x:c>
      <x:c r="C37" s="34" t="inlineStr">
        <x:is>
          <x:t xml:space="preserve">Tu deste saúde aos doentes, Senhor</x:t>
        </x:is>
      </x:c>
      <x:c r="D37" s="34" t="inlineStr">
        <x:is>
          <x:t xml:space="preserve">Mt 11,5 ‖ Lc 7,22</x:t>
        </x:is>
      </x:c>
      <x:c r="E37" s="34" t="n"/>
      <x:c r="F37" s="34" t="n"/>
      <x:c r="G37" s="34" t="n"/>
      <x:c r="H37" s="35" t="inlineStr">
        <x:is>
          <x:t xml:space="preserve">abrir partitura</x:t>
        </x:is>
      </x:c>
    </x:row>
    <x:row r="38" s="29" customFormat="1" ht="15" customHeight="1">
      <x:c r="A38" s="36" t="inlineStr">
        <x:is>
          <x:t xml:space="preserve">Vol. 1</x:t>
        </x:is>
      </x:c>
      <x:c r="B38" s="36" t="inlineStr">
        <x:is>
          <x:t xml:space="preserve">34</x:t>
        </x:is>
      </x:c>
      <x:c r="C38" s="37" t="inlineStr">
        <x:is>
          <x:t xml:space="preserve">Irmão sol com irmã luz</x:t>
        </x:is>
      </x:c>
      <x:c r="D38" s="37" t="n"/>
      <x:c r="E38" s="37" t="n"/>
      <x:c r="F38" s="37" t="n"/>
      <x:c r="G38" s="37" t="n"/>
      <x:c r="H38" s="38" t="inlineStr">
        <x:is>
          <x:t xml:space="preserve">abrir partitura</x:t>
        </x:is>
      </x:c>
    </x:row>
    <x:row r="39" s="29" customFormat="1" ht="35.04999923706055" customHeight="1">
      <x:c r="A39" s="33" t="inlineStr">
        <x:is>
          <x:t xml:space="preserve">Vol. 1</x:t>
        </x:is>
      </x:c>
      <x:c r="B39" s="33" t="inlineStr">
        <x:is>
          <x:t xml:space="preserve">II-1</x:t>
        </x:is>
      </x:c>
      <x:c r="C39" s="34" t="inlineStr">
        <x:is>
          <x:t xml:space="preserve">De Nossa Senhora – Vem, ó Senhora, nos visitar</x:t>
        </x:is>
      </x:c>
      <x:c r="D39" s="34" t="n"/>
      <x:c r="E39" s="34" t="n"/>
      <x:c r="F39" s="34" t="n"/>
      <x:c r="G39" s="34" t="inlineStr">
        <x:is>
          <x:t xml:space="preserve">31 de maio: Visitação de Nossa Senhora – Ofício das Leituras</x:t>
        </x:is>
      </x:c>
      <x:c r="H39" s="35" t="inlineStr">
        <x:is>
          <x:t xml:space="preserve">abrir partitura</x:t>
        </x:is>
      </x:c>
    </x:row>
    <x:row r="40" s="29" customFormat="1" ht="35.04999923706055" customHeight="1">
      <x:c r="A40" s="36" t="inlineStr">
        <x:is>
          <x:t xml:space="preserve">Vol. 1</x:t>
        </x:is>
      </x:c>
      <x:c r="B40" s="36" t="inlineStr">
        <x:is>
          <x:t xml:space="preserve">II-10</x:t>
        </x:is>
      </x:c>
      <x:c r="C40" s="37" t="inlineStr">
        <x:is>
          <x:t xml:space="preserve">Hinos diversos – A santa festa alegres celebremos</x:t>
        </x:is>
      </x:c>
      <x:c r="D40" s="37" t="n"/>
      <x:c r="E40" s="37" t="n"/>
      <x:c r="F40" s="37" t="n"/>
      <x:c r="G40" s="37" t="inlineStr">
        <x:is>
          <x:t xml:space="preserve">Corpo e Sangue de Cristo + Eucaristia – Ofício das Leituras</x:t>
        </x:is>
      </x:c>
      <x:c r="H40" s="38" t="inlineStr">
        <x:is>
          <x:t xml:space="preserve">abrir partitura</x:t>
        </x:is>
      </x:c>
    </x:row>
    <x:row r="41" s="29" customFormat="1" ht="35.04999923706055" customHeight="1">
      <x:c r="A41" s="33" t="inlineStr">
        <x:is>
          <x:t xml:space="preserve">Vol. 1</x:t>
        </x:is>
      </x:c>
      <x:c r="B41" s="33" t="inlineStr">
        <x:is>
          <x:t xml:space="preserve">II-11</x:t>
        </x:is>
      </x:c>
      <x:c r="C41" s="34" t="inlineStr">
        <x:is>
          <x:t xml:space="preserve">Hinos diversos – Vamos todos louvar juntos</x:t>
        </x:is>
      </x:c>
      <x:c r="D41" s="34" t="n"/>
      <x:c r="E41" s="34" t="n"/>
      <x:c r="F41" s="34" t="n"/>
      <x:c r="G41" s="34" t="inlineStr">
        <x:is>
          <x:t xml:space="preserve">Corpo e Sangue de Cristo + Santíssimo Sacramento – Vésperas</x:t>
        </x:is>
      </x:c>
      <x:c r="H41" s="35" t="inlineStr">
        <x:is>
          <x:t xml:space="preserve">abrir partitura</x:t>
        </x:is>
      </x:c>
    </x:row>
    <x:row r="42" s="29" customFormat="1" ht="23.850000381469727" customHeight="1">
      <x:c r="A42" s="36" t="inlineStr">
        <x:is>
          <x:t xml:space="preserve">Vol. 1</x:t>
        </x:is>
      </x:c>
      <x:c r="B42" s="36" t="inlineStr">
        <x:is>
          <x:t xml:space="preserve">II-12</x:t>
        </x:is>
      </x:c>
      <x:c r="C42" s="37" t="inlineStr">
        <x:is>
          <x:t xml:space="preserve">Hinos diversos – Roma feliz</x:t>
        </x:is>
      </x:c>
      <x:c r="D42" s="37" t="n"/>
      <x:c r="E42" s="37" t="n"/>
      <x:c r="F42" s="37" t="n"/>
      <x:c r="G42" s="37" t="inlineStr">
        <x:is>
          <x:t xml:space="preserve">29 de junho: São Pedro e São Paulo – Vésperas</x:t>
        </x:is>
      </x:c>
      <x:c r="H42" s="38" t="inlineStr">
        <x:is>
          <x:t xml:space="preserve">abrir partitura</x:t>
        </x:is>
      </x:c>
    </x:row>
    <x:row r="43" s="29" customFormat="1" ht="23.850000381469727" customHeight="1">
      <x:c r="A43" s="33" t="inlineStr">
        <x:is>
          <x:t xml:space="preserve">Vol. 1</x:t>
        </x:is>
      </x:c>
      <x:c r="B43" s="33" t="inlineStr">
        <x:is>
          <x:t xml:space="preserve">II-13</x:t>
        </x:is>
      </x:c>
      <x:c r="C43" s="34" t="inlineStr">
        <x:is>
          <x:t xml:space="preserve">Hinos diversos – Ó Santa Marta</x:t>
        </x:is>
      </x:c>
      <x:c r="D43" s="34" t="n"/>
      <x:c r="E43" s="34" t="n"/>
      <x:c r="F43" s="34" t="n"/>
      <x:c r="G43" s="34" t="inlineStr">
        <x:is>
          <x:t xml:space="preserve">22 de julho: Santa Marta – Vésperas</x:t>
        </x:is>
      </x:c>
      <x:c r="H43" s="35" t="inlineStr">
        <x:is>
          <x:t xml:space="preserve">abrir partitura</x:t>
        </x:is>
      </x:c>
    </x:row>
    <x:row r="44" s="29" customFormat="1" ht="35.04999923706055" customHeight="1">
      <x:c r="A44" s="33" t="inlineStr">
        <x:is>
          <x:t xml:space="preserve">Vol. 1</x:t>
        </x:is>
      </x:c>
      <x:c r="B44" s="33" t="inlineStr">
        <x:is>
          <x:t xml:space="preserve">II-14</x:t>
        </x:is>
      </x:c>
      <x:c r="C44" s="34" t="inlineStr">
        <x:is>
          <x:t xml:space="preserve">Hinos diversos – Salve, salve, Cruz santa</x:t>
        </x:is>
      </x:c>
      <x:c r="D44" s="34" t="n"/>
      <x:c r="E44" s="34" t="n"/>
      <x:c r="F44" s="34" t="n"/>
      <x:c r="G44" s="34" t="inlineStr">
        <x:is>
          <x:t xml:space="preserve">14 de setembro: Exaltação da Santa Cruz – Ofício das Leituras</x:t>
        </x:is>
      </x:c>
      <x:c r="H44" s="35" t="inlineStr">
        <x:is>
          <x:t xml:space="preserve">abrir partitura</x:t>
        </x:is>
      </x:c>
    </x:row>
    <x:row r="45" s="29" customFormat="1" ht="23.850000381469727" customHeight="1">
      <x:c r="A45" s="33" t="inlineStr">
        <x:is>
          <x:t xml:space="preserve">Vol. 1</x:t>
        </x:is>
      </x:c>
      <x:c r="B45" s="33" t="inlineStr">
        <x:is>
          <x:t xml:space="preserve">II-15</x:t>
        </x:is>
      </x:c>
      <x:c r="C45" s="34" t="inlineStr">
        <x:is>
          <x:t xml:space="preserve">Hinos diversos – Clarão da glória do Pai</x:t>
        </x:is>
      </x:c>
      <x:c r="D45" s="34" t="n"/>
      <x:c r="E45" s="34" t="n"/>
      <x:c r="F45" s="34" t="n"/>
      <x:c r="G45" s="34" t="inlineStr">
        <x:is>
          <x:t xml:space="preserve">Segunda-feira da I Semana – Laudes</x:t>
        </x:is>
      </x:c>
      <x:c r="H45" s="35" t="inlineStr">
        <x:is>
          <x:t xml:space="preserve">abrir partitura</x:t>
        </x:is>
      </x:c>
    </x:row>
    <x:row r="46" s="29" customFormat="1" ht="35.04999923706055" customHeight="1">
      <x:c r="A46" s="33" t="inlineStr">
        <x:is>
          <x:t xml:space="preserve">Vol. 1</x:t>
        </x:is>
      </x:c>
      <x:c r="B46" s="33" t="inlineStr">
        <x:is>
          <x:t xml:space="preserve">II-16</x:t>
        </x:is>
      </x:c>
      <x:c r="C46" s="34" t="inlineStr">
        <x:is>
          <x:t xml:space="preserve">Hinos diversos – Ó Deus, fonte de todas as coisas</x:t>
        </x:is>
      </x:c>
      <x:c r="D46" s="34" t="n"/>
      <x:c r="E46" s="34" t="n"/>
      <x:c r="F46" s="34" t="n"/>
      <x:c r="G46" s="34" t="inlineStr">
        <x:is>
          <x:t xml:space="preserve">Domingo da II Semana – Vésperas</x:t>
        </x:is>
      </x:c>
      <x:c r="H46" s="35" t="inlineStr">
        <x:is>
          <x:t xml:space="preserve">abrir partitura</x:t>
        </x:is>
      </x:c>
    </x:row>
    <x:row r="47" s="29" customFormat="1" ht="35.04999923706055" customHeight="1">
      <x:c r="A47" s="33" t="inlineStr">
        <x:is>
          <x:t xml:space="preserve">Vol. 1</x:t>
        </x:is>
      </x:c>
      <x:c r="B47" s="33" t="inlineStr">
        <x:is>
          <x:t xml:space="preserve">II-17</x:t>
        </x:is>
      </x:c>
      <x:c r="C47" s="34" t="inlineStr">
        <x:is>
          <x:t xml:space="preserve">Hinos diversos – Ó Luz, ó Deus Trindade</x:t>
        </x:is>
      </x:c>
      <x:c r="D47" s="34" t="n"/>
      <x:c r="E47" s="34" t="n"/>
      <x:c r="F47" s="34" t="n"/>
      <x:c r="G47" s="34" t="inlineStr">
        <x:is>
          <x:t xml:space="preserve">Domingo da II Semana – II Vésperas</x:t>
        </x:is>
      </x:c>
      <x:c r="H47" s="35" t="inlineStr">
        <x:is>
          <x:t xml:space="preserve">abrir partitura</x:t>
        </x:is>
      </x:c>
    </x:row>
    <x:row r="48" s="29" customFormat="1" ht="35.04999923706055" customHeight="1">
      <x:c r="A48" s="33" t="inlineStr">
        <x:is>
          <x:t xml:space="preserve">Vol. 1</x:t>
        </x:is>
      </x:c>
      <x:c r="B48" s="33" t="inlineStr">
        <x:is>
          <x:t xml:space="preserve">II-18</x:t>
        </x:is>
      </x:c>
      <x:c r="C48" s="34" t="inlineStr">
        <x:is>
          <x:t xml:space="preserve">Hinos diversos – Autor dos seres, Redentor dos tempos</x:t>
        </x:is>
      </x:c>
      <x:c r="D48" s="34" t="n"/>
      <x:c r="E48" s="34" t="n"/>
      <x:c r="F48" s="34" t="n"/>
      <x:c r="G48" s="34" t="inlineStr">
        <x:is>
          <x:t xml:space="preserve">Quarta-feira da II e IV Semana – Ofício das Leituras</x:t>
        </x:is>
      </x:c>
      <x:c r="H48" s="35" t="inlineStr">
        <x:is>
          <x:t xml:space="preserve">abrir partitura</x:t>
        </x:is>
      </x:c>
    </x:row>
    <x:row r="49" s="29" customFormat="1" ht="35.04999923706055" customHeight="1">
      <x:c r="A49" s="36" t="inlineStr">
        <x:is>
          <x:t xml:space="preserve">Vol. 1</x:t>
        </x:is>
      </x:c>
      <x:c r="B49" s="36" t="inlineStr">
        <x:is>
          <x:t xml:space="preserve">II-2</x:t>
        </x:is>
      </x:c>
      <x:c r="C49" s="37" t="inlineStr">
        <x:is>
          <x:t xml:space="preserve">De Nossa Senhora – Com uma graça toda mais brilhante</x:t>
        </x:is>
      </x:c>
      <x:c r="D49" s="37" t="n"/>
      <x:c r="E49" s="37" t="n"/>
      <x:c r="F49" s="37" t="n"/>
      <x:c r="G49" s="37" t="inlineStr">
        <x:is>
          <x:t xml:space="preserve">15 de agosto: Assunção de Nossa Senhora – Ofício das Leituras</x:t>
        </x:is>
      </x:c>
      <x:c r="H49" s="38" t="inlineStr">
        <x:is>
          <x:t xml:space="preserve">abrir partitura</x:t>
        </x:is>
      </x:c>
    </x:row>
    <x:row r="50" s="29" customFormat="1" ht="35.04999923706055" customHeight="1">
      <x:c r="A50" s="33" t="inlineStr">
        <x:is>
          <x:t xml:space="preserve">Vol. 1</x:t>
        </x:is>
      </x:c>
      <x:c r="B50" s="33" t="inlineStr">
        <x:is>
          <x:t xml:space="preserve">II-3</x:t>
        </x:is>
      </x:c>
      <x:c r="C50" s="34" t="inlineStr">
        <x:is>
          <x:t xml:space="preserve">De Nossa Senhora – Filha de Davi</x:t>
        </x:is>
      </x:c>
      <x:c r="D50" s="34" t="n"/>
      <x:c r="E50" s="34" t="n"/>
      <x:c r="F50" s="34" t="n"/>
      <x:c r="G50" s="34" t="inlineStr">
        <x:is>
          <x:t xml:space="preserve">22 de agosto: Nossa Senhora Rainha – Laudes</x:t>
        </x:is>
      </x:c>
      <x:c r="H50" s="35" t="inlineStr">
        <x:is>
          <x:t xml:space="preserve">abrir partitura</x:t>
        </x:is>
      </x:c>
    </x:row>
    <x:row r="51" s="29" customFormat="1" ht="35.04999923706055" customHeight="1">
      <x:c r="A51" s="36" t="inlineStr">
        <x:is>
          <x:t xml:space="preserve">Vol. 1</x:t>
        </x:is>
      </x:c>
      <x:c r="B51" s="36" t="inlineStr">
        <x:is>
          <x:t xml:space="preserve">II-4</x:t>
        </x:is>
      </x:c>
      <x:c r="C51" s="37" t="inlineStr">
        <x:is>
          <x:t xml:space="preserve">De Nossa Senhora – Sob o peso dos pecados</x:t>
        </x:is>
      </x:c>
      <x:c r="D51" s="37" t="n"/>
      <x:c r="E51" s="37" t="n"/>
      <x:c r="F51" s="37" t="n"/>
      <x:c r="G51" s="37" t="inlineStr">
        <x:is>
          <x:t xml:space="preserve">22 de agosto: Nossa Senhora Rainha – Vésperas</x:t>
        </x:is>
      </x:c>
      <x:c r="H51" s="38" t="inlineStr">
        <x:is>
          <x:t xml:space="preserve">abrir partitura</x:t>
        </x:is>
      </x:c>
    </x:row>
    <x:row r="52" s="29" customFormat="1" ht="23.850000381469727" customHeight="1">
      <x:c r="A52" s="33" t="inlineStr">
        <x:is>
          <x:t xml:space="preserve">Vol. 1</x:t>
        </x:is>
      </x:c>
      <x:c r="B52" s="33" t="inlineStr">
        <x:is>
          <x:t xml:space="preserve">II-5</x:t>
        </x:is>
      </x:c>
      <x:c r="C52" s="34" t="inlineStr">
        <x:is>
          <x:t xml:space="preserve">De Nossa Senhora – Dona e Senhora da terra</x:t>
        </x:is>
      </x:c>
      <x:c r="D52" s="34" t="n"/>
      <x:c r="E52" s="34" t="n"/>
      <x:c r="F52" s="34" t="n"/>
      <x:c r="G52" s="34" t="inlineStr">
        <x:is>
          <x:t xml:space="preserve">08 de setembro: Natividade de Nossa Senhora – Laudes</x:t>
        </x:is>
      </x:c>
      <x:c r="H52" s="35" t="inlineStr">
        <x:is>
          <x:t xml:space="preserve">abrir partitura</x:t>
        </x:is>
      </x:c>
    </x:row>
    <x:row r="53" s="29" customFormat="1" ht="23.850000381469727" customHeight="1">
      <x:c r="A53" s="36" t="inlineStr">
        <x:is>
          <x:t xml:space="preserve">Vol. 1</x:t>
        </x:is>
      </x:c>
      <x:c r="B53" s="36" t="inlineStr">
        <x:is>
          <x:t xml:space="preserve">II-6</x:t>
        </x:is>
      </x:c>
      <x:c r="C53" s="37" t="inlineStr">
        <x:is>
          <x:t xml:space="preserve">De Nossa Senhora – De pé a Mãe dolorosa</x:t>
        </x:is>
      </x:c>
      <x:c r="D53" s="37" t="n"/>
      <x:c r="E53" s="37" t="n"/>
      <x:c r="F53" s="37" t="n"/>
      <x:c r="G53" s="37" t="inlineStr">
        <x:is>
          <x:t xml:space="preserve">15 de setembro: Nossa Senhora das Dores – Vésperas e Laudes</x:t>
        </x:is>
      </x:c>
      <x:c r="H53" s="38" t="inlineStr">
        <x:is>
          <x:t xml:space="preserve">abrir partitura</x:t>
        </x:is>
      </x:c>
    </x:row>
    <x:row r="54" s="29" customFormat="1" ht="23.850000381469727" customHeight="1">
      <x:c r="A54" s="33" t="inlineStr">
        <x:is>
          <x:t xml:space="preserve">Vol. 1</x:t>
        </x:is>
      </x:c>
      <x:c r="B54" s="33" t="inlineStr">
        <x:is>
          <x:t xml:space="preserve">II-7</x:t>
        </x:is>
      </x:c>
      <x:c r="C54" s="34" t="inlineStr">
        <x:is>
          <x:t xml:space="preserve">De Nossa Senhora – Ó Virgem Mãe de Deus</x:t>
        </x:is>
      </x:c>
      <x:c r="D54" s="34" t="n"/>
      <x:c r="E54" s="34" t="n"/>
      <x:c r="F54" s="34" t="n"/>
      <x:c r="G54" s="34" t="inlineStr">
        <x:is>
          <x:t xml:space="preserve">8 de dezembro: Imaculada Conceição de Nossa Senhora – I Vésperas</x:t>
        </x:is>
      </x:c>
      <x:c r="H54" s="35" t="inlineStr">
        <x:is>
          <x:t xml:space="preserve">abrir partitura</x:t>
        </x:is>
      </x:c>
    </x:row>
    <x:row r="55" s="29" customFormat="1" ht="15" customHeight="1">
      <x:c r="A55" s="36" t="inlineStr">
        <x:is>
          <x:t xml:space="preserve">Vol. 1</x:t>
        </x:is>
      </x:c>
      <x:c r="B55" s="36" t="inlineStr">
        <x:is>
          <x:t xml:space="preserve">II-8</x:t>
        </x:is>
      </x:c>
      <x:c r="C55" s="37" t="inlineStr">
        <x:is>
          <x:t xml:space="preserve">Hinos diversos – O fel lhe dão por bebida</x:t>
        </x:is>
      </x:c>
      <x:c r="D55" s="37" t="n"/>
      <x:c r="E55" s="37" t="n"/>
      <x:c r="F55" s="37" t="n"/>
      <x:c r="G55" s="37" t="inlineStr">
        <x:is>
          <x:t xml:space="preserve">Paixão do Senhor + Sagrado Coração de Jesus – Laudes</x:t>
        </x:is>
      </x:c>
      <x:c r="H55" s="38" t="inlineStr">
        <x:is>
          <x:t xml:space="preserve">abrir partitura</x:t>
        </x:is>
      </x:c>
    </x:row>
    <x:row r="56" s="29" customFormat="1" ht="15" customHeight="1">
      <x:c r="A56" s="33" t="inlineStr">
        <x:is>
          <x:t xml:space="preserve">Vol. 1</x:t>
        </x:is>
      </x:c>
      <x:c r="B56" s="33" t="inlineStr">
        <x:is>
          <x:t xml:space="preserve">II-9</x:t>
        </x:is>
      </x:c>
      <x:c r="C56" s="34" t="inlineStr">
        <x:is>
          <x:t xml:space="preserve">Hinos diversos – Ó vinde, Espírito Criador (Veni Creator)</x:t>
        </x:is>
      </x:c>
      <x:c r="D56" s="34" t="n"/>
      <x:c r="E56" s="34" t="n"/>
      <x:c r="F56" s="34" t="n"/>
      <x:c r="G56" s="34" t="inlineStr">
        <x:is>
          <x:t xml:space="preserve">Pentecostes + Espírito Santo + Crisma – Vésperas</x:t>
        </x:is>
      </x:c>
      <x:c r="H56" s="35" t="inlineStr">
        <x:is>
          <x:t xml:space="preserve">abrir partitura</x:t>
        </x:is>
      </x:c>
    </x:row>
    <x:row r="57" s="29" customFormat="1" ht="15" customHeight="1">
      <x:c r="A57" s="33" t="inlineStr">
        <x:is>
          <x:t xml:space="preserve">Vol. 2</x:t>
        </x:is>
      </x:c>
      <x:c r="B57" s="33" t="inlineStr">
        <x:is>
          <x:t xml:space="preserve">01</x:t>
        </x:is>
      </x:c>
      <x:c r="C57" s="34" t="inlineStr">
        <x:is>
          <x:t xml:space="preserve">Em vosso meio está Alguém</x:t>
        </x:is>
      </x:c>
      <x:c r="D57" s="34" t="inlineStr">
        <x:is>
          <x:t xml:space="preserve">Jo 1,26</x:t>
        </x:is>
      </x:c>
      <x:c r="E57" s="34" t="n"/>
      <x:c r="F57" s="34" t="n"/>
      <x:c r="G57" s="34" t="inlineStr">
        <x:is>
          <x:t xml:space="preserve">Comunhão · 3º Domingo do Advento · ano C</x:t>
        </x:is>
      </x:c>
      <x:c r="H57" s="35" t="inlineStr">
        <x:is>
          <x:t xml:space="preserve">abrir partitura</x:t>
        </x:is>
      </x:c>
    </x:row>
    <x:row r="58" s="29" customFormat="1" ht="23.850000381469727" customHeight="1">
      <x:c r="A58" s="33" t="inlineStr">
        <x:is>
          <x:t xml:space="preserve">Vol. 2</x:t>
        </x:is>
      </x:c>
      <x:c r="B58" s="33" t="inlineStr">
        <x:is>
          <x:t xml:space="preserve">02</x:t>
        </x:is>
      </x:c>
      <x:c r="C58" s="34" t="inlineStr">
        <x:is>
          <x:t xml:space="preserve">Emanuel Deus-conosco</x:t>
        </x:is>
      </x:c>
      <x:c r="D58" s="34" t="inlineStr">
        <x:is>
          <x:t xml:space="preserve">Mt 1,23</x:t>
        </x:is>
      </x:c>
      <x:c r="E58" s="34" t="n"/>
      <x:c r="F58" s="34" t="n"/>
      <x:c r="G58" s="34" t="inlineStr">
        <x:is>
          <x:t xml:space="preserve">Comunhão · 4º Domingo do Advento · ano A, B, C</x:t>
        </x:is>
      </x:c>
      <x:c r="H58" s="35" t="inlineStr">
        <x:is>
          <x:t xml:space="preserve">abrir partitura</x:t>
        </x:is>
      </x:c>
    </x:row>
    <x:row r="59" s="29" customFormat="1" ht="15" customHeight="1">
      <x:c r="A59" s="33" t="inlineStr">
        <x:is>
          <x:t xml:space="preserve">Vol. 2</x:t>
        </x:is>
      </x:c>
      <x:c r="B59" s="33" t="inlineStr">
        <x:is>
          <x:t xml:space="preserve">03</x:t>
        </x:is>
      </x:c>
      <x:c r="C59" s="34" t="inlineStr">
        <x:is>
          <x:t xml:space="preserve">Nasceu hoje</x:t>
        </x:is>
      </x:c>
      <x:c r="D59" s="34" t="inlineStr">
        <x:is>
          <x:t xml:space="preserve">Lc 2,11</x:t>
        </x:is>
      </x:c>
      <x:c r="E59" s="34" t="n"/>
      <x:c r="F59" s="34" t="n"/>
      <x:c r="G59" s="34" t="inlineStr">
        <x:is>
          <x:t xml:space="preserve">Comunhão · Natal · ano A, B, C</x:t>
        </x:is>
      </x:c>
      <x:c r="H59" s="35" t="inlineStr">
        <x:is>
          <x:t xml:space="preserve">abrir partitura</x:t>
        </x:is>
      </x:c>
    </x:row>
    <x:row r="60" s="29" customFormat="1" ht="23.850000381469727" customHeight="1">
      <x:c r="A60" s="33" t="inlineStr">
        <x:is>
          <x:t xml:space="preserve">Vol. 2</x:t>
        </x:is>
      </x:c>
      <x:c r="B60" s="33" t="inlineStr">
        <x:is>
          <x:t xml:space="preserve">04</x:t>
        </x:is>
      </x:c>
      <x:c r="C60" s="34" t="inlineStr">
        <x:is>
          <x:t xml:space="preserve">Uma voz do céu ressoa</x:t>
        </x:is>
      </x:c>
      <x:c r="D60" s="34" t="inlineStr">
        <x:is>
          <x:t xml:space="preserve">Lc 3,22; Lc 9,35</x:t>
        </x:is>
      </x:c>
      <x:c r="E60" s="34" t="n"/>
      <x:c r="F60" s="34" t="n"/>
      <x:c r="G60" s="34" t="inlineStr">
        <x:is>
          <x:t xml:space="preserve">Comunhão · Batismo do Senhor · ano B, C</x:t>
        </x:is>
      </x:c>
      <x:c r="H60" s="35" t="inlineStr">
        <x:is>
          <x:t xml:space="preserve">abrir partitura</x:t>
        </x:is>
      </x:c>
    </x:row>
    <x:row r="61" s="29" customFormat="1" ht="23.850000381469727" customHeight="1">
      <x:c r="A61" s="33" t="inlineStr">
        <x:is>
          <x:t xml:space="preserve">Vol. 2</x:t>
        </x:is>
      </x:c>
      <x:c r="B61" s="33" t="inlineStr">
        <x:is>
          <x:t xml:space="preserve">05</x:t>
        </x:is>
      </x:c>
      <x:c r="C61" s="34" t="inlineStr">
        <x:is>
          <x:t xml:space="preserve">O Senhor mandou seus anjos</x:t>
        </x:is>
      </x:c>
      <x:c r="D61" s="34" t="inlineStr">
        <x:is>
          <x:t xml:space="preserve">Lc 4,10</x:t>
        </x:is>
      </x:c>
      <x:c r="E61" s="34" t="n"/>
      <x:c r="F61" s="34" t="n"/>
      <x:c r="G61" s="34" t="inlineStr">
        <x:is>
          <x:t xml:space="preserve">Comunhão · 1º Domingo da Quaresma · ano A, B, C</x:t>
        </x:is>
      </x:c>
      <x:c r="H61" s="35" t="inlineStr">
        <x:is>
          <x:t xml:space="preserve">abrir partitura</x:t>
        </x:is>
      </x:c>
    </x:row>
    <x:row r="62" s="29" customFormat="1" ht="15" customHeight="1">
      <x:c r="A62" s="33" t="inlineStr">
        <x:is>
          <x:t xml:space="preserve">Vol. 2</x:t>
        </x:is>
      </x:c>
      <x:c r="B62" s="33" t="inlineStr">
        <x:is>
          <x:t xml:space="preserve">06</x:t>
        </x:is>
      </x:c>
      <x:c r="C62" s="34" t="inlineStr">
        <x:is>
          <x:t xml:space="preserve">O homem chamado Jesus</x:t>
        </x:is>
      </x:c>
      <x:c r="D62" s="34" t="inlineStr">
        <x:is>
          <x:t xml:space="preserve">Jo 9,11</x:t>
        </x:is>
      </x:c>
      <x:c r="E62" s="34" t="n"/>
      <x:c r="F62" s="34" t="n"/>
      <x:c r="G62" s="34" t="inlineStr">
        <x:is>
          <x:t xml:space="preserve">Comunhão · 4º Domingo da Quaresma · ano A</x:t>
        </x:is>
      </x:c>
      <x:c r="H62" s="35" t="inlineStr">
        <x:is>
          <x:t xml:space="preserve">abrir partitura</x:t>
        </x:is>
      </x:c>
    </x:row>
    <x:row r="63" s="29" customFormat="1" ht="15" customHeight="1">
      <x:c r="A63" s="33" t="inlineStr">
        <x:is>
          <x:t xml:space="preserve">Vol. 2</x:t>
        </x:is>
      </x:c>
      <x:c r="B63" s="33" t="inlineStr">
        <x:is>
          <x:t xml:space="preserve">07</x:t>
        </x:is>
      </x:c>
      <x:c r="C63" s="34" t="inlineStr">
        <x:is>
          <x:t xml:space="preserve">Homens da Galileia</x:t>
        </x:is>
      </x:c>
      <x:c r="D63" s="34" t="n"/>
      <x:c r="E63" s="34" t="inlineStr">
        <x:is>
          <x:t xml:space="preserve">At 1,11</x:t>
        </x:is>
      </x:c>
      <x:c r="F63" s="34" t="n"/>
      <x:c r="G63" s="34" t="inlineStr">
        <x:is>
          <x:t xml:space="preserve">Comunhão · Ascensão do Senhor · ano A, B, C</x:t>
        </x:is>
      </x:c>
      <x:c r="H63" s="35" t="inlineStr">
        <x:is>
          <x:t xml:space="preserve">abrir partitura</x:t>
        </x:is>
      </x:c>
    </x:row>
    <x:row r="64" s="29" customFormat="1" ht="15" customHeight="1">
      <x:c r="A64" s="33" t="inlineStr">
        <x:is>
          <x:t xml:space="preserve">Vol. 2</x:t>
        </x:is>
      </x:c>
      <x:c r="B64" s="33" t="inlineStr">
        <x:is>
          <x:t xml:space="preserve">08</x:t>
        </x:is>
      </x:c>
      <x:c r="C64" s="34" t="inlineStr">
        <x:is>
          <x:t xml:space="preserve">Este é o dia</x:t>
        </x:is>
      </x:c>
      <x:c r="D64" s="34" t="n"/>
      <x:c r="E64" s="34" t="inlineStr">
        <x:is>
          <x:t xml:space="preserve">Sl 118,24</x:t>
        </x:is>
      </x:c>
      <x:c r="F64" s="34" t="n"/>
      <x:c r="G64" s="34" t="inlineStr">
        <x:is>
          <x:t xml:space="preserve">Comunhão · Domingo da Páscoa · ano A, B, C</x:t>
        </x:is>
      </x:c>
      <x:c r="H64" s="35" t="inlineStr">
        <x:is>
          <x:t xml:space="preserve">abrir partitura</x:t>
        </x:is>
      </x:c>
    </x:row>
    <x:row r="65" s="29" customFormat="1" ht="15" customHeight="1">
      <x:c r="A65" s="33" t="inlineStr">
        <x:is>
          <x:t xml:space="preserve">Vol. 2</x:t>
        </x:is>
      </x:c>
      <x:c r="B65" s="33" t="inlineStr">
        <x:is>
          <x:t xml:space="preserve">09</x:t>
        </x:is>
      </x:c>
      <x:c r="C65" s="34" t="inlineStr">
        <x:is>
          <x:t xml:space="preserve">Não sejas um incrédulo</x:t>
        </x:is>
      </x:c>
      <x:c r="D65" s="34" t="inlineStr">
        <x:is>
          <x:t xml:space="preserve">Jo 20,27</x:t>
        </x:is>
      </x:c>
      <x:c r="E65" s="34" t="n"/>
      <x:c r="F65" s="34" t="n"/>
      <x:c r="G65" s="34" t="inlineStr">
        <x:is>
          <x:t xml:space="preserve">Comunhão · 2º Domingo da Páscoa · ano A, B, C</x:t>
        </x:is>
      </x:c>
      <x:c r="H65" s="35" t="inlineStr">
        <x:is>
          <x:t xml:space="preserve">abrir partitura</x:t>
        </x:is>
      </x:c>
    </x:row>
    <x:row r="66" s="29" customFormat="1" ht="15" customHeight="1">
      <x:c r="A66" s="33" t="inlineStr">
        <x:is>
          <x:t xml:space="preserve">Vol. 2</x:t>
        </x:is>
      </x:c>
      <x:c r="B66" s="33" t="inlineStr">
        <x:is>
          <x:t xml:space="preserve">10</x:t>
        </x:is>
      </x:c>
      <x:c r="C66" s="34" t="inlineStr">
        <x:is>
          <x:t xml:space="preserve">Sequência de Pentecostes</x:t>
        </x:is>
      </x:c>
      <x:c r="D66" s="34" t="n"/>
      <x:c r="E66" s="34" t="n"/>
      <x:c r="F66" s="34" t="n"/>
      <x:c r="G66" s="34" t="inlineStr">
        <x:is>
          <x:t xml:space="preserve">Sequência · Pentecostes · ano A, B, C</x:t>
        </x:is>
      </x:c>
      <x:c r="H66" s="35" t="inlineStr">
        <x:is>
          <x:t xml:space="preserve">abrir partitura</x:t>
        </x:is>
      </x:c>
    </x:row>
    <x:row r="67" s="29" customFormat="1" ht="15" customHeight="1">
      <x:c r="A67" s="33" t="inlineStr">
        <x:is>
          <x:t xml:space="preserve">Vol. 2</x:t>
        </x:is>
      </x:c>
      <x:c r="B67" s="33" t="inlineStr">
        <x:is>
          <x:t xml:space="preserve">11</x:t>
        </x:is>
      </x:c>
      <x:c r="C67" s="34" t="inlineStr">
        <x:is>
          <x:t xml:space="preserve">Glória ao Pai...</x:t>
        </x:is>
      </x:c>
      <x:c r="D67" s="34" t="n"/>
      <x:c r="E67" s="34" t="n"/>
      <x:c r="F67" s="34" t="n"/>
      <x:c r="G67" s="34" t="inlineStr">
        <x:is>
          <x:t xml:space="preserve">Comunhão · Santíssima Trindade · ano A, B, C</x:t>
        </x:is>
      </x:c>
      <x:c r="H67" s="35" t="inlineStr">
        <x:is>
          <x:t xml:space="preserve">abrir partitura</x:t>
        </x:is>
      </x:c>
    </x:row>
    <x:row r="68" s="29" customFormat="1" ht="15" customHeight="1">
      <x:c r="A68" s="33" t="inlineStr">
        <x:is>
          <x:t xml:space="preserve">Vol. 2</x:t>
        </x:is>
      </x:c>
      <x:c r="B68" s="33" t="inlineStr">
        <x:is>
          <x:t xml:space="preserve">12</x:t>
        </x:is>
      </x:c>
      <x:c r="C68" s="34" t="inlineStr">
        <x:is>
          <x:t xml:space="preserve">Eu sou o pão vivo</x:t>
        </x:is>
      </x:c>
      <x:c r="D68" s="34" t="inlineStr">
        <x:is>
          <x:t xml:space="preserve">Jo 6,51</x:t>
        </x:is>
      </x:c>
      <x:c r="E68" s="34" t="n"/>
      <x:c r="F68" s="34" t="n"/>
      <x:c r="G68" s="34" t="inlineStr">
        <x:is>
          <x:t xml:space="preserve">Comunhão · Corpus Christi · ano A, B, C</x:t>
        </x:is>
      </x:c>
      <x:c r="H68" s="35" t="inlineStr">
        <x:is>
          <x:t xml:space="preserve">abrir partitura</x:t>
        </x:is>
      </x:c>
    </x:row>
    <x:row r="69" s="29" customFormat="1" ht="15" customHeight="1">
      <x:c r="A69" s="33" t="inlineStr">
        <x:is>
          <x:t xml:space="preserve">Vol. 2</x:t>
        </x:is>
      </x:c>
      <x:c r="B69" s="33" t="inlineStr">
        <x:is>
          <x:t xml:space="preserve">13</x:t>
        </x:is>
      </x:c>
      <x:c r="C69" s="34" t="inlineStr">
        <x:is>
          <x:t xml:space="preserve">Sequência de Corpus Christi</x:t>
        </x:is>
      </x:c>
      <x:c r="D69" s="34" t="n"/>
      <x:c r="E69" s="34" t="n"/>
      <x:c r="F69" s="34" t="n"/>
      <x:c r="G69" s="34" t="inlineStr">
        <x:is>
          <x:t xml:space="preserve">Sequência · Corpus Christi · ano A, B, C</x:t>
        </x:is>
      </x:c>
      <x:c r="H69" s="35" t="inlineStr">
        <x:is>
          <x:t xml:space="preserve">abrir partitura</x:t>
        </x:is>
      </x:c>
    </x:row>
    <x:row r="70" s="29" customFormat="1" ht="15" customHeight="1">
      <x:c r="A70" s="33" t="inlineStr">
        <x:is>
          <x:t xml:space="preserve">Vol. 2</x:t>
        </x:is>
      </x:c>
      <x:c r="B70" s="33" t="inlineStr">
        <x:is>
          <x:t xml:space="preserve">14</x:t>
        </x:is>
      </x:c>
      <x:c r="C70" s="34" t="inlineStr">
        <x:is>
          <x:t xml:space="preserve">Falar é fácil, fazer é difícil</x:t>
        </x:is>
      </x:c>
      <x:c r="D70" s="34" t="inlineStr">
        <x:is>
          <x:t xml:space="preserve">Mt 23,3</x:t>
        </x:is>
      </x:c>
      <x:c r="E70" s="34" t="n"/>
      <x:c r="F70" s="34" t="n"/>
      <x:c r="G70" s="34" t="inlineStr">
        <x:is>
          <x:t xml:space="preserve">Comunhão · 9º Domingo do Tempo Comum · ano A</x:t>
        </x:is>
      </x:c>
      <x:c r="H70" s="35" t="inlineStr">
        <x:is>
          <x:t xml:space="preserve">abrir partitura</x:t>
        </x:is>
      </x:c>
    </x:row>
    <x:row r="71" s="29" customFormat="1" ht="23.850000381469727" customHeight="1">
      <x:c r="A71" s="33" t="inlineStr">
        <x:is>
          <x:t xml:space="preserve">Vol. 2</x:t>
        </x:is>
      </x:c>
      <x:c r="B71" s="33" t="inlineStr">
        <x:is>
          <x:t xml:space="preserve">15</x:t>
        </x:is>
      </x:c>
      <x:c r="C71" s="34" t="inlineStr">
        <x:is>
          <x:t xml:space="preserve">Misericórdia, sim; sacrifício, não!</x:t>
        </x:is>
      </x:c>
      <x:c r="D71" s="34" t="inlineStr">
        <x:is>
          <x:t xml:space="preserve">Mt 9,13</x:t>
        </x:is>
      </x:c>
      <x:c r="E71" s="34" t="n"/>
      <x:c r="F71" s="34" t="n"/>
      <x:c r="G71" s="34" t="inlineStr">
        <x:is>
          <x:t xml:space="preserve">Comunhão · 10º Domingo do Tempo Comum · ano A</x:t>
        </x:is>
      </x:c>
      <x:c r="H71" s="35" t="inlineStr">
        <x:is>
          <x:t xml:space="preserve">abrir partitura</x:t>
        </x:is>
      </x:c>
    </x:row>
    <x:row r="72" s="29" customFormat="1" ht="15" customHeight="1">
      <x:c r="A72" s="33" t="inlineStr">
        <x:is>
          <x:t xml:space="preserve">Vol. 2</x:t>
        </x:is>
      </x:c>
      <x:c r="B72" s="33" t="inlineStr">
        <x:is>
          <x:t xml:space="preserve">16</x:t>
        </x:is>
      </x:c>
      <x:c r="C72" s="34" t="inlineStr">
        <x:is>
          <x:t xml:space="preserve">Senhor, filho de Davi, tem piedade de mim!</x:t>
        </x:is>
      </x:c>
      <x:c r="D72" s="34" t="inlineStr">
        <x:is>
          <x:t xml:space="preserve">Mt 20,30; Mc 10,47; Lc 18,38</x:t>
        </x:is>
      </x:c>
      <x:c r="E72" s="34" t="n"/>
      <x:c r="F72" s="34" t="n"/>
      <x:c r="G72" s="34" t="inlineStr">
        <x:is>
          <x:t xml:space="preserve">Comunhão · 20º Domingo do Tempo Comum · ano A</x:t>
        </x:is>
      </x:c>
      <x:c r="H72" s="35" t="inlineStr">
        <x:is>
          <x:t xml:space="preserve">abrir partitura</x:t>
        </x:is>
      </x:c>
    </x:row>
    <x:row r="73" s="29" customFormat="1" ht="15" customHeight="1">
      <x:c r="A73" s="33" t="inlineStr">
        <x:is>
          <x:t xml:space="preserve">Vol. 2</x:t>
        </x:is>
      </x:c>
      <x:c r="B73" s="33" t="inlineStr">
        <x:is>
          <x:t xml:space="preserve">17</x:t>
        </x:is>
      </x:c>
      <x:c r="C73" s="34" t="inlineStr">
        <x:is>
          <x:t xml:space="preserve">És o Messias, o Filho do Deus vivo!</x:t>
        </x:is>
      </x:c>
      <x:c r="D73" s="34" t="inlineStr">
        <x:is>
          <x:t xml:space="preserve">Mt 16,16</x:t>
        </x:is>
      </x:c>
      <x:c r="E73" s="34" t="n"/>
      <x:c r="F73" s="34" t="n"/>
      <x:c r="G73" s="34" t="inlineStr">
        <x:is>
          <x:t xml:space="preserve">Comunhão · 21º Domingo do Tempo Comum · ano A</x:t>
        </x:is>
      </x:c>
      <x:c r="H73" s="35" t="inlineStr">
        <x:is>
          <x:t xml:space="preserve">abrir partitura</x:t>
        </x:is>
      </x:c>
    </x:row>
    <x:row r="74" s="29" customFormat="1" ht="23.850000381469727" customHeight="1">
      <x:c r="A74" s="33" t="inlineStr">
        <x:is>
          <x:t xml:space="preserve">Vol. 2</x:t>
        </x:is>
      </x:c>
      <x:c r="B74" s="33" t="inlineStr">
        <x:is>
          <x:t xml:space="preserve">18</x:t>
        </x:is>
      </x:c>
      <x:c r="C74" s="34" t="inlineStr">
        <x:is>
          <x:t xml:space="preserve">O que ligares, o que desligares...</x:t>
        </x:is>
      </x:c>
      <x:c r="D74" s="34" t="inlineStr">
        <x:is>
          <x:t xml:space="preserve">Mt 16,19; Mt 18,18</x:t>
        </x:is>
      </x:c>
      <x:c r="E74" s="34" t="n"/>
      <x:c r="F74" s="34" t="n"/>
      <x:c r="G74" s="34" t="inlineStr">
        <x:is>
          <x:t xml:space="preserve">Comunhão · 21º Domingo do Tempo Comum · São Pedro e São Paulo · ano A</x:t>
        </x:is>
      </x:c>
      <x:c r="H74" s="35" t="inlineStr">
        <x:is>
          <x:t xml:space="preserve">abrir partitura</x:t>
        </x:is>
      </x:c>
    </x:row>
    <x:row r="75" s="29" customFormat="1" ht="23.850000381469727" customHeight="1">
      <x:c r="A75" s="33" t="inlineStr">
        <x:is>
          <x:t xml:space="preserve">Vol. 2</x:t>
        </x:is>
      </x:c>
      <x:c r="B75" s="33" t="inlineStr">
        <x:is>
          <x:t xml:space="preserve">19</x:t>
        </x:is>
      </x:c>
      <x:c r="C75" s="34" t="inlineStr">
        <x:is>
          <x:t xml:space="preserve">Perdoar sete vezes é pouco; mas setenta vezes sete</x:t>
        </x:is>
      </x:c>
      <x:c r="D75" s="34" t="inlineStr">
        <x:is>
          <x:t xml:space="preserve">Mt 18,22</x:t>
        </x:is>
      </x:c>
      <x:c r="E75" s="34" t="n"/>
      <x:c r="F75" s="34" t="n"/>
      <x:c r="G75" s="34" t="inlineStr">
        <x:is>
          <x:t xml:space="preserve">Comunhão · 24º Domingo do Tempo Comum · ano A</x:t>
        </x:is>
      </x:c>
      <x:c r="H75" s="35" t="inlineStr">
        <x:is>
          <x:t xml:space="preserve">abrir partitura</x:t>
        </x:is>
      </x:c>
    </x:row>
    <x:row r="76" s="29" customFormat="1" ht="23.850000381469727" customHeight="1">
      <x:c r="A76" s="33" t="inlineStr">
        <x:is>
          <x:t xml:space="preserve">Vol. 2</x:t>
        </x:is>
      </x:c>
      <x:c r="B76" s="33" t="inlineStr">
        <x:is>
          <x:t xml:space="preserve">20</x:t>
        </x:is>
      </x:c>
      <x:c r="C76" s="34" t="inlineStr">
        <x:is>
          <x:t xml:space="preserve">Os dois filhos: o sim e o não</x:t>
        </x:is>
      </x:c>
      <x:c r="D76" s="34" t="inlineStr">
        <x:is>
          <x:t xml:space="preserve">Mt 21,28-32</x:t>
        </x:is>
      </x:c>
      <x:c r="E76" s="34" t="n"/>
      <x:c r="F76" s="34" t="n"/>
      <x:c r="G76" s="34" t="inlineStr">
        <x:is>
          <x:t xml:space="preserve">Comunhão · 26º Domingo do Tempo Comum · ano A</x:t>
        </x:is>
      </x:c>
      <x:c r="H76" s="35" t="inlineStr">
        <x:is>
          <x:t xml:space="preserve">abrir partitura</x:t>
        </x:is>
      </x:c>
    </x:row>
    <x:row r="77" s="29" customFormat="1" ht="23.850000381469727" customHeight="1">
      <x:c r="A77" s="33" t="inlineStr">
        <x:is>
          <x:t xml:space="preserve">Vol. 2</x:t>
        </x:is>
      </x:c>
      <x:c r="B77" s="33" t="inlineStr">
        <x:is>
          <x:t xml:space="preserve">21</x:t>
        </x:is>
      </x:c>
      <x:c r="C77" s="34" t="inlineStr">
        <x:is>
          <x:t xml:space="preserve">Os vinhateiros infiéis</x:t>
        </x:is>
      </x:c>
      <x:c r="D77" s="34" t="inlineStr">
        <x:is>
          <x:t xml:space="preserve">Mt 21,33-43</x:t>
        </x:is>
      </x:c>
      <x:c r="E77" s="34" t="n"/>
      <x:c r="F77" s="34" t="n"/>
      <x:c r="G77" s="34" t="inlineStr">
        <x:is>
          <x:t xml:space="preserve">Comunhão · 27º Domingo do Tempo Comum · ano A</x:t>
        </x:is>
      </x:c>
      <x:c r="H77" s="35" t="inlineStr">
        <x:is>
          <x:t xml:space="preserve">abrir partitura</x:t>
        </x:is>
      </x:c>
    </x:row>
    <x:row r="78" s="29" customFormat="1" ht="15" customHeight="1">
      <x:c r="A78" s="33" t="inlineStr">
        <x:is>
          <x:t xml:space="preserve">Vol. 2</x:t>
        </x:is>
      </x:c>
      <x:c r="B78" s="33" t="inlineStr">
        <x:is>
          <x:t xml:space="preserve">22</x:t>
        </x:is>
      </x:c>
      <x:c r="C78" s="34" t="inlineStr">
        <x:is>
          <x:t xml:space="preserve">A veste nupcial</x:t>
        </x:is>
      </x:c>
      <x:c r="D78" s="34" t="inlineStr">
        <x:is>
          <x:t xml:space="preserve">Mt 22,1-14</x:t>
        </x:is>
      </x:c>
      <x:c r="E78" s="34" t="n"/>
      <x:c r="F78" s="34" t="n"/>
      <x:c r="G78" s="34" t="inlineStr">
        <x:is>
          <x:t xml:space="preserve">Comunhão · 28º Domingo do Tempo Comum · ano A</x:t>
        </x:is>
      </x:c>
      <x:c r="H78" s="35" t="inlineStr">
        <x:is>
          <x:t xml:space="preserve">abrir partitura</x:t>
        </x:is>
      </x:c>
    </x:row>
    <x:row r="79" s="29" customFormat="1" ht="23.850000381469727" customHeight="1">
      <x:c r="A79" s="33" t="inlineStr">
        <x:is>
          <x:t xml:space="preserve">Vol. 2</x:t>
        </x:is>
      </x:c>
      <x:c r="B79" s="33" t="inlineStr">
        <x:is>
          <x:t xml:space="preserve">23</x:t>
        </x:is>
      </x:c>
      <x:c r="C79" s="34" t="inlineStr">
        <x:is>
          <x:t xml:space="preserve">Jesus único mestre e guia; todos nós somos irmãos</x:t>
        </x:is>
      </x:c>
      <x:c r="D79" s="34" t="inlineStr">
        <x:is>
          <x:t xml:space="preserve">Mt 23,8-10</x:t>
        </x:is>
      </x:c>
      <x:c r="E79" s="34" t="n"/>
      <x:c r="F79" s="34" t="n"/>
      <x:c r="G79" s="34" t="inlineStr">
        <x:is>
          <x:t xml:space="preserve">Comunhão · 31º Domingo do Tempo Comum · ano A</x:t>
        </x:is>
      </x:c>
      <x:c r="H79" s="35" t="inlineStr">
        <x:is>
          <x:t xml:space="preserve">abrir partitura</x:t>
        </x:is>
      </x:c>
    </x:row>
    <x:row r="80" s="29" customFormat="1" ht="15" customHeight="1">
      <x:c r="A80" s="33" t="inlineStr">
        <x:is>
          <x:t xml:space="preserve">Vol. 2</x:t>
        </x:is>
      </x:c>
      <x:c r="B80" s="33" t="inlineStr">
        <x:is>
          <x:t xml:space="preserve">24</x:t>
        </x:is>
      </x:c>
      <x:c r="C80" s="34" t="inlineStr">
        <x:is>
          <x:t xml:space="preserve">Vinde, benditos do meu Pai</x:t>
        </x:is>
      </x:c>
      <x:c r="D80" s="34" t="inlineStr">
        <x:is>
          <x:t xml:space="preserve">Mt 25,34</x:t>
        </x:is>
      </x:c>
      <x:c r="E80" s="34" t="n"/>
      <x:c r="F80" s="34" t="n"/>
      <x:c r="G80" s="34" t="inlineStr">
        <x:is>
          <x:t xml:space="preserve">Comunhão · 34º Domingo do Tempo Comum · ano A</x:t>
        </x:is>
      </x:c>
      <x:c r="H80" s="35" t="inlineStr">
        <x:is>
          <x:t xml:space="preserve">abrir partitura</x:t>
        </x:is>
      </x:c>
    </x:row>
    <x:row r="81" s="29" customFormat="1" ht="15" customHeight="1">
      <x:c r="A81" s="33" t="inlineStr">
        <x:is>
          <x:t xml:space="preserve">Vol. 2</x:t>
        </x:is>
      </x:c>
      <x:c r="B81" s="33" t="inlineStr">
        <x:is>
          <x:t xml:space="preserve">25</x:t>
        </x:is>
      </x:c>
      <x:c r="C81" s="34" t="inlineStr">
        <x:is>
          <x:t xml:space="preserve">Jesus é o sinal do amor do Pai</x:t>
        </x:is>
      </x:c>
      <x:c r="D81" s="34" t="inlineStr">
        <x:is>
          <x:t xml:space="preserve">Jo 3,16</x:t>
        </x:is>
      </x:c>
      <x:c r="E81" s="34" t="n"/>
      <x:c r="F81" s="34" t="n"/>
      <x:c r="G81" s="34" t="inlineStr">
        <x:is>
          <x:t xml:space="preserve">Comunhão · Santíssima Trindade · ano A, B, C</x:t>
        </x:is>
      </x:c>
      <x:c r="H81" s="35" t="inlineStr">
        <x:is>
          <x:t xml:space="preserve">abrir partitura</x:t>
        </x:is>
      </x:c>
    </x:row>
    <x:row r="82" s="29" customFormat="1" ht="23.850000381469727" customHeight="1">
      <x:c r="A82" s="33" t="inlineStr">
        <x:is>
          <x:t xml:space="preserve">Vol. 2</x:t>
        </x:is>
      </x:c>
      <x:c r="B82" s="33" t="inlineStr">
        <x:is>
          <x:t xml:space="preserve">26</x:t>
        </x:is>
      </x:c>
      <x:c r="C82" s="34" t="inlineStr">
        <x:is>
          <x:t xml:space="preserve">O cordeiro de Deus</x:t>
        </x:is>
      </x:c>
      <x:c r="D82" s="34" t="inlineStr">
        <x:is>
          <x:t xml:space="preserve">Jo 1,29</x:t>
        </x:is>
      </x:c>
      <x:c r="E82" s="34" t="n"/>
      <x:c r="F82" s="34" t="n"/>
      <x:c r="G82" s="34" t="inlineStr">
        <x:is>
          <x:t xml:space="preserve">Comunhão · 2º Domingo do Tempo Comum · ano B</x:t>
        </x:is>
      </x:c>
      <x:c r="H82" s="35" t="inlineStr">
        <x:is>
          <x:t xml:space="preserve">abrir partitura</x:t>
        </x:is>
      </x:c>
    </x:row>
    <x:row r="83" s="29" customFormat="1" ht="15" customHeight="1">
      <x:c r="A83" s="33" t="inlineStr">
        <x:is>
          <x:t xml:space="preserve">Vol. 2</x:t>
        </x:is>
      </x:c>
      <x:c r="B83" s="33" t="inlineStr">
        <x:is>
          <x:t xml:space="preserve">27</x:t>
        </x:is>
      </x:c>
      <x:c r="C83" s="34" t="inlineStr">
        <x:is>
          <x:t xml:space="preserve">Se queres, Senhor</x:t>
        </x:is>
      </x:c>
      <x:c r="D83" s="34" t="inlineStr">
        <x:is>
          <x:t xml:space="preserve">Mc 1,40</x:t>
        </x:is>
      </x:c>
      <x:c r="E83" s="34" t="n"/>
      <x:c r="F83" s="34" t="n"/>
      <x:c r="G83" s="34" t="inlineStr">
        <x:is>
          <x:t xml:space="preserve">Comunhão · 6º Domingo do Tempo Comum · ano B</x:t>
        </x:is>
      </x:c>
      <x:c r="H83" s="35" t="inlineStr">
        <x:is>
          <x:t xml:space="preserve">abrir partitura</x:t>
        </x:is>
      </x:c>
    </x:row>
    <x:row r="84" s="29" customFormat="1" ht="15" customHeight="1">
      <x:c r="A84" s="33" t="inlineStr">
        <x:is>
          <x:t xml:space="preserve">Vol. 2</x:t>
        </x:is>
      </x:c>
      <x:c r="B84" s="33" t="inlineStr">
        <x:is>
          <x:t xml:space="preserve">28</x:t>
        </x:is>
      </x:c>
      <x:c r="C84" s="34" t="inlineStr">
        <x:is>
          <x:t xml:space="preserve">Ninguém põe remendo</x:t>
        </x:is>
      </x:c>
      <x:c r="D84" s="34" t="inlineStr">
        <x:is>
          <x:t xml:space="preserve">Mc 2,21</x:t>
        </x:is>
      </x:c>
      <x:c r="E84" s="34" t="n"/>
      <x:c r="F84" s="34" t="n"/>
      <x:c r="G84" s="34" t="inlineStr">
        <x:is>
          <x:t xml:space="preserve">Comunhão · 8º Domingo do Tempo Comum · ano B</x:t>
        </x:is>
      </x:c>
      <x:c r="H84" s="35" t="inlineStr">
        <x:is>
          <x:t xml:space="preserve">abrir partitura</x:t>
        </x:is>
      </x:c>
    </x:row>
    <x:row r="85" s="29" customFormat="1" ht="15" customHeight="1">
      <x:c r="A85" s="33" t="inlineStr">
        <x:is>
          <x:t xml:space="preserve">Vol. 2</x:t>
        </x:is>
      </x:c>
      <x:c r="B85" s="33" t="inlineStr">
        <x:is>
          <x:t xml:space="preserve">29</x:t>
        </x:is>
      </x:c>
      <x:c r="C85" s="34" t="inlineStr">
        <x:is>
          <x:t xml:space="preserve">O Reino de Deus é como a semente</x:t>
        </x:is>
      </x:c>
      <x:c r="D85" s="34" t="inlineStr">
        <x:is>
          <x:t xml:space="preserve">Mc 4,26</x:t>
        </x:is>
      </x:c>
      <x:c r="E85" s="34" t="n"/>
      <x:c r="F85" s="34" t="n"/>
      <x:c r="G85" s="34" t="inlineStr">
        <x:is>
          <x:t xml:space="preserve">Comunhão · 11º Domingo do Tempo Comum · ano B</x:t>
        </x:is>
      </x:c>
      <x:c r="H85" s="35" t="inlineStr">
        <x:is>
          <x:t xml:space="preserve">abrir partitura</x:t>
        </x:is>
      </x:c>
    </x:row>
    <x:row r="86" s="29" customFormat="1" ht="23.850000381469727" customHeight="1">
      <x:c r="A86" s="33" t="inlineStr">
        <x:is>
          <x:t xml:space="preserve">Vol. 2</x:t>
        </x:is>
      </x:c>
      <x:c r="B86" s="33" t="inlineStr">
        <x:is>
          <x:t xml:space="preserve">30</x:t>
        </x:is>
      </x:c>
      <x:c r="C86" s="34" t="inlineStr">
        <x:is>
          <x:t xml:space="preserve">Menina, eu te digo</x:t>
        </x:is>
      </x:c>
      <x:c r="D86" s="34" t="inlineStr">
        <x:is>
          <x:t xml:space="preserve">Mc 5,41</x:t>
        </x:is>
      </x:c>
      <x:c r="E86" s="34" t="n"/>
      <x:c r="F86" s="34" t="n"/>
      <x:c r="G86" s="34" t="inlineStr">
        <x:is>
          <x:t xml:space="preserve">Comunhão · 13º Domingo do Tempo Comum · ano B</x:t>
        </x:is>
      </x:c>
      <x:c r="H86" s="35" t="inlineStr">
        <x:is>
          <x:t xml:space="preserve">abrir partitura</x:t>
        </x:is>
      </x:c>
    </x:row>
    <x:row r="87" s="29" customFormat="1" ht="15" customHeight="1">
      <x:c r="A87" s="33" t="inlineStr">
        <x:is>
          <x:t xml:space="preserve">Vol. 2</x:t>
        </x:is>
      </x:c>
      <x:c r="B87" s="33" t="inlineStr">
        <x:is>
          <x:t xml:space="preserve">31</x:t>
        </x:is>
      </x:c>
      <x:c r="C87" s="34" t="inlineStr">
        <x:is>
          <x:t xml:space="preserve">Eu sou o pão da vida</x:t>
        </x:is>
      </x:c>
      <x:c r="D87" s="34" t="inlineStr">
        <x:is>
          <x:t xml:space="preserve">Jo 6,35</x:t>
        </x:is>
      </x:c>
      <x:c r="E87" s="34" t="n"/>
      <x:c r="F87" s="34" t="n"/>
      <x:c r="G87" s="34" t="inlineStr">
        <x:is>
          <x:t xml:space="preserve">Comunhão · 18º Domingo do Tempo Comum · ano B</x:t>
        </x:is>
      </x:c>
      <x:c r="H87" s="35" t="inlineStr">
        <x:is>
          <x:t xml:space="preserve">abrir partitura</x:t>
        </x:is>
      </x:c>
    </x:row>
    <x:row r="88" s="29" customFormat="1" ht="23.850000381469727" customHeight="1">
      <x:c r="A88" s="33" t="inlineStr">
        <x:is>
          <x:t xml:space="preserve">Vol. 2</x:t>
        </x:is>
      </x:c>
      <x:c r="B88" s="33" t="inlineStr">
        <x:is>
          <x:t xml:space="preserve">32</x:t>
        </x:is>
      </x:c>
      <x:c r="C88" s="34" t="inlineStr">
        <x:is>
          <x:t xml:space="preserve">Jesus fez muito bem</x:t>
        </x:is>
      </x:c>
      <x:c r="D88" s="34" t="inlineStr">
        <x:is>
          <x:t xml:space="preserve">Mc 7,37</x:t>
        </x:is>
      </x:c>
      <x:c r="E88" s="34" t="n"/>
      <x:c r="F88" s="34" t="n"/>
      <x:c r="G88" s="34" t="inlineStr">
        <x:is>
          <x:t xml:space="preserve">Comunhão · 23º Domingo do Tempo Comum · ano B</x:t>
        </x:is>
      </x:c>
      <x:c r="H88" s="35" t="inlineStr">
        <x:is>
          <x:t xml:space="preserve">abrir partitura</x:t>
        </x:is>
      </x:c>
    </x:row>
    <x:row r="89" s="29" customFormat="1" ht="35.04999923706055" customHeight="1">
      <x:c r="A89" s="33" t="inlineStr">
        <x:is>
          <x:t xml:space="preserve">Vol. 2</x:t>
        </x:is>
      </x:c>
      <x:c r="B89" s="33" t="inlineStr">
        <x:is>
          <x:t xml:space="preserve">33</x:t>
        </x:is>
      </x:c>
      <x:c r="C89" s="34" t="inlineStr">
        <x:is>
          <x:t xml:space="preserve">Seguimento de Cristo: renúncia e cruz</x:t>
        </x:is>
      </x:c>
      <x:c r="D89" s="34" t="inlineStr">
        <x:is>
          <x:t xml:space="preserve">Mc 8,34</x:t>
        </x:is>
      </x:c>
      <x:c r="E89" s="34" t="n"/>
      <x:c r="F89" s="34" t="n"/>
      <x:c r="G89" s="34" t="inlineStr">
        <x:is>
          <x:t xml:space="preserve">Comunhão · 24º Domingo do Tempo Comum · ano B</x:t>
        </x:is>
      </x:c>
      <x:c r="H89" s="35" t="inlineStr">
        <x:is>
          <x:t xml:space="preserve">abrir partitura</x:t>
        </x:is>
      </x:c>
    </x:row>
    <x:row r="90" s="29" customFormat="1" ht="15" customHeight="1">
      <x:c r="A90" s="33" t="inlineStr">
        <x:is>
          <x:t xml:space="preserve">Vol. 2</x:t>
        </x:is>
      </x:c>
      <x:c r="B90" s="33" t="inlineStr">
        <x:is>
          <x:t xml:space="preserve">34</x:t>
        </x:is>
      </x:c>
      <x:c r="C90" s="34" t="inlineStr">
        <x:is>
          <x:t xml:space="preserve">O maior mandamento</x:t>
        </x:is>
      </x:c>
      <x:c r="D90" s="34" t="inlineStr">
        <x:is>
          <x:t xml:space="preserve">Mc 12,28-31</x:t>
        </x:is>
      </x:c>
      <x:c r="E90" s="34" t="n"/>
      <x:c r="F90" s="34" t="n"/>
      <x:c r="G90" s="34" t="inlineStr">
        <x:is>
          <x:t xml:space="preserve">Comunhão · 31º Domingo do Tempo Comum · ano B</x:t>
        </x:is>
      </x:c>
      <x:c r="H90" s="35" t="inlineStr">
        <x:is>
          <x:t xml:space="preserve">abrir partitura</x:t>
        </x:is>
      </x:c>
    </x:row>
    <x:row r="91" s="29" customFormat="1" ht="15" customHeight="1">
      <x:c r="A91" s="33" t="inlineStr">
        <x:is>
          <x:t xml:space="preserve">Vol. 2</x:t>
        </x:is>
      </x:c>
      <x:c r="B91" s="33" t="inlineStr">
        <x:is>
          <x:t xml:space="preserve">35</x:t>
        </x:is>
      </x:c>
      <x:c r="C91" s="34" t="inlineStr">
        <x:is>
          <x:t xml:space="preserve">Único Deus, um só Senhor</x:t>
        </x:is>
      </x:c>
      <x:c r="D91" s="34" t="inlineStr">
        <x:is>
          <x:t xml:space="preserve">Mc 12,29</x:t>
        </x:is>
      </x:c>
      <x:c r="E91" s="34" t="n"/>
      <x:c r="F91" s="34" t="n"/>
      <x:c r="G91" s="34" t="inlineStr">
        <x:is>
          <x:t xml:space="preserve">Comunhão · 31º Domingo do Tempo Comum · ano B</x:t>
        </x:is>
      </x:c>
      <x:c r="H91" s="35" t="inlineStr">
        <x:is>
          <x:t xml:space="preserve">abrir partitura</x:t>
        </x:is>
      </x:c>
    </x:row>
    <x:row r="92" s="29" customFormat="1" ht="15" customHeight="1">
      <x:c r="A92" s="33" t="inlineStr">
        <x:is>
          <x:t xml:space="preserve">Vol. 2</x:t>
        </x:is>
      </x:c>
      <x:c r="B92" s="33" t="inlineStr">
        <x:is>
          <x:t xml:space="preserve">36</x:t>
        </x:is>
      </x:c>
      <x:c r="C92" s="34" t="inlineStr">
        <x:is>
          <x:t xml:space="preserve">O céu e a terra passarão; mas minhas palavras não passarão</x:t>
        </x:is>
      </x:c>
      <x:c r="D92" s="34" t="inlineStr">
        <x:is>
          <x:t xml:space="preserve">Mc 13,31</x:t>
        </x:is>
      </x:c>
      <x:c r="E92" s="34" t="n"/>
      <x:c r="F92" s="34" t="n"/>
      <x:c r="G92" s="34" t="inlineStr">
        <x:is>
          <x:t xml:space="preserve">Comunhão · 33º Domingo do Tempo Comum · ano B</x:t>
        </x:is>
      </x:c>
      <x:c r="H92" s="35" t="inlineStr">
        <x:is>
          <x:t xml:space="preserve">abrir partitura</x:t>
        </x:is>
      </x:c>
    </x:row>
    <x:row r="93" s="29" customFormat="1" ht="15" customHeight="1">
      <x:c r="A93" s="33" t="inlineStr">
        <x:is>
          <x:t xml:space="preserve">Vol. 2</x:t>
        </x:is>
      </x:c>
      <x:c r="B93" s="33" t="inlineStr">
        <x:is>
          <x:t xml:space="preserve">37</x:t>
        </x:is>
      </x:c>
      <x:c r="C93" s="34" t="inlineStr">
        <x:is>
          <x:t xml:space="preserve">Senhor, deixa a figueira</x:t>
        </x:is>
      </x:c>
      <x:c r="D93" s="34" t="inlineStr">
        <x:is>
          <x:t xml:space="preserve">Lc 13,8</x:t>
        </x:is>
      </x:c>
      <x:c r="E93" s="34" t="n"/>
      <x:c r="F93" s="34" t="n"/>
      <x:c r="G93" s="34" t="inlineStr">
        <x:is>
          <x:t xml:space="preserve">Comunhão · 3º Domingo da Quaresma · ano C</x:t>
        </x:is>
      </x:c>
      <x:c r="H93" s="35" t="inlineStr">
        <x:is>
          <x:t xml:space="preserve">abrir partitura</x:t>
        </x:is>
      </x:c>
    </x:row>
    <x:row r="94" s="29" customFormat="1" ht="15" customHeight="1">
      <x:c r="A94" s="33" t="inlineStr">
        <x:is>
          <x:t xml:space="preserve">Vol. 2</x:t>
        </x:is>
      </x:c>
      <x:c r="B94" s="33" t="inlineStr">
        <x:is>
          <x:t xml:space="preserve">38</x:t>
        </x:is>
      </x:c>
      <x:c r="C94" s="34" t="inlineStr">
        <x:is>
          <x:t xml:space="preserve">É necessário festejar</x:t>
        </x:is>
      </x:c>
      <x:c r="D94" s="34" t="inlineStr">
        <x:is>
          <x:t xml:space="preserve">Lc 15,32</x:t>
        </x:is>
      </x:c>
      <x:c r="E94" s="34" t="n"/>
      <x:c r="F94" s="34" t="n"/>
      <x:c r="G94" s="34" t="inlineStr">
        <x:is>
          <x:t xml:space="preserve">Comunhão · 4º Domingo da Quaresma · ano C</x:t>
        </x:is>
      </x:c>
      <x:c r="H94" s="35" t="inlineStr">
        <x:is>
          <x:t xml:space="preserve">abrir partitura</x:t>
        </x:is>
      </x:c>
    </x:row>
    <x:row r="95" s="29" customFormat="1" ht="23.850000381469727" customHeight="1">
      <x:c r="A95" s="33" t="inlineStr">
        <x:is>
          <x:t xml:space="preserve">Vol. 2</x:t>
        </x:is>
      </x:c>
      <x:c r="B95" s="33" t="inlineStr">
        <x:is>
          <x:t xml:space="preserve">39</x:t>
        </x:is>
      </x:c>
      <x:c r="C95" s="34" t="inlineStr">
        <x:is>
          <x:t xml:space="preserve">Tu me amas, Simão Pedro</x:t>
        </x:is>
      </x:c>
      <x:c r="D95" s="34" t="inlineStr">
        <x:is>
          <x:t xml:space="preserve">Jo 21,15-17</x:t>
        </x:is>
      </x:c>
      <x:c r="E95" s="34" t="n"/>
      <x:c r="F95" s="34" t="n"/>
      <x:c r="G95" s="34" t="inlineStr">
        <x:is>
          <x:t xml:space="preserve">Comunhão · 3º Domingo da Páscoa · ano C</x:t>
        </x:is>
      </x:c>
      <x:c r="H95" s="35" t="inlineStr">
        <x:is>
          <x:t xml:space="preserve">abrir partitura</x:t>
        </x:is>
      </x:c>
    </x:row>
    <x:row r="96" s="29" customFormat="1" ht="15" customHeight="1">
      <x:c r="A96" s="33" t="inlineStr">
        <x:is>
          <x:t xml:space="preserve">Vol. 2</x:t>
        </x:is>
      </x:c>
      <x:c r="B96" s="33" t="inlineStr">
        <x:is>
          <x:t xml:space="preserve">40</x:t>
        </x:is>
      </x:c>
      <x:c r="C96" s="34" t="inlineStr">
        <x:is>
          <x:t xml:space="preserve">O profeta rejeitado pelos homens e aceito por Deus</x:t>
        </x:is>
      </x:c>
      <x:c r="D96" s="34" t="inlineStr">
        <x:is>
          <x:t xml:space="preserve">Lc 4,24</x:t>
        </x:is>
      </x:c>
      <x:c r="E96" s="34" t="n"/>
      <x:c r="F96" s="34" t="n"/>
      <x:c r="G96" s="34" t="inlineStr">
        <x:is>
          <x:t xml:space="preserve">Comunhão · 3º Domingo do Tempo Comum · ano C</x:t>
        </x:is>
      </x:c>
      <x:c r="H96" s="35" t="inlineStr">
        <x:is>
          <x:t xml:space="preserve">abrir partitura</x:t>
        </x:is>
      </x:c>
    </x:row>
    <x:row r="97" s="29" customFormat="1" ht="15" customHeight="1">
      <x:c r="A97" s="33" t="inlineStr">
        <x:is>
          <x:t xml:space="preserve">Vol. 2</x:t>
        </x:is>
      </x:c>
      <x:c r="B97" s="33" t="inlineStr">
        <x:is>
          <x:t xml:space="preserve">41</x:t>
        </x:is>
      </x:c>
      <x:c r="C97" s="34" t="inlineStr">
        <x:is>
          <x:t xml:space="preserve">Pelos frutos se conhece a árvore</x:t>
        </x:is>
      </x:c>
      <x:c r="D97" s="34" t="inlineStr">
        <x:is>
          <x:t xml:space="preserve">Lc 6,44</x:t>
        </x:is>
      </x:c>
      <x:c r="E97" s="34" t="n"/>
      <x:c r="F97" s="34" t="n"/>
      <x:c r="G97" s="34" t="inlineStr">
        <x:is>
          <x:t xml:space="preserve">Comunhão · 8º Domingo do Tempo Comum · ano C</x:t>
        </x:is>
      </x:c>
      <x:c r="H97" s="35" t="inlineStr">
        <x:is>
          <x:t xml:space="preserve">abrir partitura</x:t>
        </x:is>
      </x:c>
    </x:row>
    <x:row r="98" s="29" customFormat="1" ht="15" customHeight="1">
      <x:c r="A98" s="33" t="inlineStr">
        <x:is>
          <x:t xml:space="preserve">Vol. 2</x:t>
        </x:is>
      </x:c>
      <x:c r="B98" s="33" t="inlineStr">
        <x:is>
          <x:t xml:space="preserve">42</x:t>
        </x:is>
      </x:c>
      <x:c r="C98" s="34" t="inlineStr">
        <x:is>
          <x:t xml:space="preserve">O mistério pascal da morte e ressurreição de Cristo</x:t>
        </x:is>
      </x:c>
      <x:c r="D98" s="34" t="inlineStr">
        <x:is>
          <x:t xml:space="preserve">Lc 9,22</x:t>
        </x:is>
      </x:c>
      <x:c r="E98" s="34" t="n"/>
      <x:c r="F98" s="34" t="n"/>
      <x:c r="G98" s="34" t="inlineStr">
        <x:is>
          <x:t xml:space="preserve">Comunhão · 12º Domingo do Tempo Comum · ano C</x:t>
        </x:is>
      </x:c>
      <x:c r="H98" s="35" t="inlineStr">
        <x:is>
          <x:t xml:space="preserve">abrir partitura</x:t>
        </x:is>
      </x:c>
    </x:row>
    <x:row r="99" s="29" customFormat="1" ht="15" customHeight="1">
      <x:c r="A99" s="33" t="inlineStr">
        <x:is>
          <x:t xml:space="preserve">Vol. 2</x:t>
        </x:is>
      </x:c>
      <x:c r="B99" s="33" t="inlineStr">
        <x:is>
          <x:t xml:space="preserve">43</x:t>
        </x:is>
      </x:c>
      <x:c r="C99" s="34" t="inlineStr">
        <x:is>
          <x:t xml:space="preserve">Maria escolheu a parte melhor</x:t>
        </x:is>
      </x:c>
      <x:c r="D99" s="34" t="inlineStr">
        <x:is>
          <x:t xml:space="preserve">Lc 10,42</x:t>
        </x:is>
      </x:c>
      <x:c r="E99" s="34" t="n"/>
      <x:c r="F99" s="34" t="n"/>
      <x:c r="G99" s="34" t="inlineStr">
        <x:is>
          <x:t xml:space="preserve">Comunhão · 16º Domingo do Tempo Comum · ano C</x:t>
        </x:is>
      </x:c>
      <x:c r="H99" s="35" t="inlineStr">
        <x:is>
          <x:t xml:space="preserve">abrir partitura</x:t>
        </x:is>
      </x:c>
    </x:row>
    <x:row r="100" s="29" customFormat="1" ht="23.850000381469727" customHeight="1">
      <x:c r="A100" s="33" t="inlineStr">
        <x:is>
          <x:t xml:space="preserve">Vol. 2</x:t>
        </x:is>
      </x:c>
      <x:c r="B100" s="33" t="inlineStr">
        <x:is>
          <x:t xml:space="preserve">44</x:t>
        </x:is>
      </x:c>
      <x:c r="C100" s="34" t="inlineStr">
        <x:is>
          <x:t xml:space="preserve">Estando Jesus a rezar</x:t>
        </x:is>
      </x:c>
      <x:c r="D100" s="34" t="inlineStr">
        <x:is>
          <x:t xml:space="preserve">Lc 11,1</x:t>
        </x:is>
      </x:c>
      <x:c r="E100" s="34" t="n"/>
      <x:c r="F100" s="34" t="n"/>
      <x:c r="G100" s="34" t="inlineStr">
        <x:is>
          <x:t xml:space="preserve">Comunhão · 17º Domingo do Tempo Comum · ano C</x:t>
        </x:is>
      </x:c>
      <x:c r="H100" s="35" t="inlineStr">
        <x:is>
          <x:t xml:space="preserve">abrir partitura</x:t>
        </x:is>
      </x:c>
    </x:row>
    <x:row r="101" s="29" customFormat="1" ht="15" customHeight="1">
      <x:c r="A101" s="33" t="inlineStr">
        <x:is>
          <x:t xml:space="preserve">Vol. 2</x:t>
        </x:is>
      </x:c>
      <x:c r="B101" s="33" t="inlineStr">
        <x:is>
          <x:t xml:space="preserve">45</x:t>
        </x:is>
      </x:c>
      <x:c r="C101" s="34" t="inlineStr">
        <x:is>
          <x:t xml:space="preserve">Todos vós que estais cansados</x:t>
        </x:is>
      </x:c>
      <x:c r="D101" s="34" t="inlineStr">
        <x:is>
          <x:t xml:space="preserve">Mt 11,28</x:t>
        </x:is>
      </x:c>
      <x:c r="E101" s="34" t="n"/>
      <x:c r="F101" s="34" t="n"/>
      <x:c r="G101" s="34" t="inlineStr">
        <x:is>
          <x:t xml:space="preserve">Comunhão · Sagrado Coração de Jesus · ano A, B</x:t>
        </x:is>
      </x:c>
      <x:c r="H101" s="35" t="inlineStr">
        <x:is>
          <x:t xml:space="preserve">abrir partitura</x:t>
        </x:is>
      </x:c>
    </x:row>
    <x:row r="102" s="29" customFormat="1" ht="15" customHeight="1">
      <x:c r="A102" s="33" t="inlineStr">
        <x:is>
          <x:t xml:space="preserve">Vol. 2</x:t>
        </x:is>
      </x:c>
      <x:c r="B102" s="33" t="inlineStr">
        <x:is>
          <x:t xml:space="preserve">46</x:t>
        </x:is>
      </x:c>
      <x:c r="C102" s="34" t="inlineStr">
        <x:is>
          <x:t xml:space="preserve">O tesouro que a traça e a ferrugem não estragam</x:t>
        </x:is>
      </x:c>
      <x:c r="D102" s="34" t="inlineStr">
        <x:is>
          <x:t xml:space="preserve">Lc 12,33; Mt 6,20</x:t>
        </x:is>
      </x:c>
      <x:c r="E102" s="34" t="n"/>
      <x:c r="F102" s="34" t="n"/>
      <x:c r="G102" s="34" t="inlineStr">
        <x:is>
          <x:t xml:space="preserve">Comunhão · 18º Domingo do Tempo Comum · ano C</x:t>
        </x:is>
      </x:c>
      <x:c r="H102" s="35" t="inlineStr">
        <x:is>
          <x:t xml:space="preserve">abrir partitura</x:t>
        </x:is>
      </x:c>
    </x:row>
    <x:row r="103" s="29" customFormat="1" ht="15" customHeight="1">
      <x:c r="A103" s="33" t="inlineStr">
        <x:is>
          <x:t xml:space="preserve">Vol. 2</x:t>
        </x:is>
      </x:c>
      <x:c r="B103" s="33" t="inlineStr">
        <x:is>
          <x:t xml:space="preserve">47</x:t>
        </x:is>
      </x:c>
      <x:c r="C103" s="34" t="inlineStr">
        <x:is>
          <x:t xml:space="preserve">O tesouro e o coração</x:t>
        </x:is>
      </x:c>
      <x:c r="D103" s="34" t="inlineStr">
        <x:is>
          <x:t xml:space="preserve">Lc 12,34</x:t>
        </x:is>
      </x:c>
      <x:c r="E103" s="34" t="n"/>
      <x:c r="F103" s="34" t="n"/>
      <x:c r="G103" s="34" t="inlineStr">
        <x:is>
          <x:t xml:space="preserve">Comunhão · 19º Domingo do Tempo Comum · ano C</x:t>
        </x:is>
      </x:c>
      <x:c r="H103" s="35" t="inlineStr">
        <x:is>
          <x:t xml:space="preserve">abrir partitura</x:t>
        </x:is>
      </x:c>
    </x:row>
    <x:row r="104" s="29" customFormat="1" ht="23.850000381469727" customHeight="1">
      <x:c r="A104" s="33" t="inlineStr">
        <x:is>
          <x:t xml:space="preserve">Vol. 2</x:t>
        </x:is>
      </x:c>
      <x:c r="B104" s="33" t="inlineStr">
        <x:is>
          <x:t xml:space="preserve">48</x:t>
        </x:is>
      </x:c>
      <x:c r="C104" s="34" t="inlineStr">
        <x:is>
          <x:t xml:space="preserve">Confiança na salvação e esforço</x:t>
        </x:is>
      </x:c>
      <x:c r="D104" s="34" t="inlineStr">
        <x:is>
          <x:t xml:space="preserve">Lc 13,24</x:t>
        </x:is>
      </x:c>
      <x:c r="E104" s="34" t="n"/>
      <x:c r="F104" s="34" t="n"/>
      <x:c r="G104" s="34" t="inlineStr">
        <x:is>
          <x:t xml:space="preserve">Comunhão · 21º Domingo do Tempo Comum · ano C</x:t>
        </x:is>
      </x:c>
      <x:c r="H104" s="35" t="inlineStr">
        <x:is>
          <x:t xml:space="preserve">abrir partitura</x:t>
        </x:is>
      </x:c>
    </x:row>
    <x:row r="105" s="29" customFormat="1" ht="15" customHeight="1">
      <x:c r="A105" s="33" t="inlineStr">
        <x:is>
          <x:t xml:space="preserve">Vol. 2</x:t>
        </x:is>
      </x:c>
      <x:c r="B105" s="33" t="inlineStr">
        <x:is>
          <x:t xml:space="preserve">49</x:t>
        </x:is>
      </x:c>
      <x:c r="C105" s="34" t="inlineStr">
        <x:is>
          <x:t xml:space="preserve">Orgulho e humildade</x:t>
        </x:is>
      </x:c>
      <x:c r="D105" s="34" t="inlineStr">
        <x:is>
          <x:t xml:space="preserve">Lc 14,11</x:t>
        </x:is>
      </x:c>
      <x:c r="E105" s="34" t="n"/>
      <x:c r="F105" s="34" t="n"/>
      <x:c r="G105" s="34" t="inlineStr">
        <x:is>
          <x:t xml:space="preserve">Comunhão · 22º Domingo do Tempo Comum · ano C</x:t>
        </x:is>
      </x:c>
      <x:c r="H105" s="35" t="inlineStr">
        <x:is>
          <x:t xml:space="preserve">abrir partitura</x:t>
        </x:is>
      </x:c>
    </x:row>
    <x:row r="106" s="29" customFormat="1" ht="15" customHeight="1">
      <x:c r="A106" s="33" t="inlineStr">
        <x:is>
          <x:t xml:space="preserve">Vol. 2</x:t>
        </x:is>
      </x:c>
      <x:c r="B106" s="33" t="inlineStr">
        <x:is>
          <x:t xml:space="preserve">50</x:t>
        </x:is>
      </x:c>
      <x:c r="C106" s="34" t="inlineStr">
        <x:is>
          <x:t xml:space="preserve">Fidelidade no pouco e no muito</x:t>
        </x:is>
      </x:c>
      <x:c r="D106" s="34" t="inlineStr">
        <x:is>
          <x:t xml:space="preserve">Lc 16,10</x:t>
        </x:is>
      </x:c>
      <x:c r="E106" s="34" t="n"/>
      <x:c r="F106" s="34" t="n"/>
      <x:c r="G106" s="34" t="inlineStr">
        <x:is>
          <x:t xml:space="preserve">Comunhão · 25º Domingo do Tempo Comum · ano C</x:t>
        </x:is>
      </x:c>
      <x:c r="H106" s="35" t="inlineStr">
        <x:is>
          <x:t xml:space="preserve">abrir partitura</x:t>
        </x:is>
      </x:c>
    </x:row>
    <x:row r="107" s="29" customFormat="1" ht="15" customHeight="1">
      <x:c r="A107" s="33" t="inlineStr">
        <x:is>
          <x:t xml:space="preserve">Vol. 2</x:t>
        </x:is>
      </x:c>
      <x:c r="B107" s="33" t="inlineStr">
        <x:is>
          <x:t xml:space="preserve">51</x:t>
        </x:is>
      </x:c>
      <x:c r="C107" s="34" t="inlineStr">
        <x:is>
          <x:t xml:space="preserve">Orar sempre</x:t>
        </x:is>
      </x:c>
      <x:c r="D107" s="34" t="inlineStr">
        <x:is>
          <x:t xml:space="preserve">Lc 18,1</x:t>
        </x:is>
      </x:c>
      <x:c r="E107" s="34" t="n"/>
      <x:c r="F107" s="34" t="n"/>
      <x:c r="G107" s="34" t="inlineStr">
        <x:is>
          <x:t xml:space="preserve">Comunhão · 29º Domingo do Tempo Comum · ano C</x:t>
        </x:is>
      </x:c>
      <x:c r="H107" s="35" t="inlineStr">
        <x:is>
          <x:t xml:space="preserve">abrir partitura</x:t>
        </x:is>
      </x:c>
    </x:row>
    <x:row r="108" s="29" customFormat="1" ht="15" customHeight="1">
      <x:c r="A108" s="33" t="inlineStr">
        <x:is>
          <x:t xml:space="preserve">Vol. 2</x:t>
        </x:is>
      </x:c>
      <x:c r="B108" s="33" t="inlineStr">
        <x:is>
          <x:t xml:space="preserve">52</x:t>
        </x:is>
      </x:c>
      <x:c r="C108" s="34" t="inlineStr">
        <x:is>
          <x:t xml:space="preserve">Ó meu Deus, tende piedade!</x:t>
        </x:is>
      </x:c>
      <x:c r="D108" s="34" t="inlineStr">
        <x:is>
          <x:t xml:space="preserve">Lc 18,13</x:t>
        </x:is>
      </x:c>
      <x:c r="E108" s="34" t="n"/>
      <x:c r="F108" s="34" t="n"/>
      <x:c r="G108" s="34" t="inlineStr">
        <x:is>
          <x:t xml:space="preserve">Comunhão · 30º Domingo do Tempo Comum · ano C</x:t>
        </x:is>
      </x:c>
      <x:c r="H108" s="35" t="inlineStr">
        <x:is>
          <x:t xml:space="preserve">abrir partitura</x:t>
        </x:is>
      </x:c>
    </x:row>
    <x:row r="109" s="29" customFormat="1" ht="15" customHeight="1">
      <x:c r="A109" s="33" t="inlineStr">
        <x:is>
          <x:t xml:space="preserve">Vol. 2</x:t>
        </x:is>
      </x:c>
      <x:c r="B109" s="33" t="inlineStr">
        <x:is>
          <x:t xml:space="preserve">53</x:t>
        </x:is>
      </x:c>
      <x:c r="C109" s="34" t="inlineStr">
        <x:is>
          <x:t xml:space="preserve">Zaqueu, vem depressa</x:t>
        </x:is>
      </x:c>
      <x:c r="D109" s="34" t="inlineStr">
        <x:is>
          <x:t xml:space="preserve">Lc 19,5</x:t>
        </x:is>
      </x:c>
      <x:c r="E109" s="34" t="n"/>
      <x:c r="F109" s="34" t="n"/>
      <x:c r="G109" s="34" t="inlineStr">
        <x:is>
          <x:t xml:space="preserve">Comunhão · 31º Domingo do Tempo Comum · ano C</x:t>
        </x:is>
      </x:c>
      <x:c r="H109" s="35" t="inlineStr">
        <x:is>
          <x:t xml:space="preserve">abrir partitura</x:t>
        </x:is>
      </x:c>
    </x:row>
    <x:row r="110" s="29" customFormat="1" ht="15" customHeight="1">
      <x:c r="A110" s="33" t="inlineStr">
        <x:is>
          <x:t xml:space="preserve">Vol. 2</x:t>
        </x:is>
      </x:c>
      <x:c r="B110" s="33" t="inlineStr">
        <x:is>
          <x:t xml:space="preserve">54</x:t>
        </x:is>
      </x:c>
      <x:c r="C110" s="34" t="inlineStr">
        <x:is>
          <x:t xml:space="preserve">Esperança + falecidos</x:t>
        </x:is>
      </x:c>
      <x:c r="D110" s="34" t="inlineStr">
        <x:is>
          <x:t xml:space="preserve">Lc 20,38</x:t>
        </x:is>
      </x:c>
      <x:c r="E110" s="34" t="n"/>
      <x:c r="F110" s="34" t="n"/>
      <x:c r="G110" s="34" t="inlineStr">
        <x:is>
          <x:t xml:space="preserve">Comunhão · 32º Domingo do Tempo Comum · Falecidos · ano C</x:t>
        </x:is>
      </x:c>
      <x:c r="H110" s="35" t="inlineStr">
        <x:is>
          <x:t xml:space="preserve">abrir partitura</x:t>
        </x:is>
      </x:c>
    </x:row>
    <x:row r="111" s="29" customFormat="1" ht="15" customHeight="1">
      <x:c r="A111" s="33" t="inlineStr">
        <x:is>
          <x:t xml:space="preserve">Vol. 2</x:t>
        </x:is>
      </x:c>
      <x:c r="B111" s="33" t="inlineStr">
        <x:is>
          <x:t xml:space="preserve">55</x:t>
        </x:is>
      </x:c>
      <x:c r="C111" s="34" t="inlineStr">
        <x:is>
          <x:t xml:space="preserve">Confiança, perseverança</x:t>
        </x:is>
      </x:c>
      <x:c r="D111" s="34" t="inlineStr">
        <x:is>
          <x:t xml:space="preserve">Lc 21,19</x:t>
        </x:is>
      </x:c>
      <x:c r="E111" s="34" t="n"/>
      <x:c r="F111" s="34" t="n"/>
      <x:c r="G111" s="34" t="inlineStr">
        <x:is>
          <x:t xml:space="preserve">Comunhão · 33º Domingo do Tempo Comum · ano C</x:t>
        </x:is>
      </x:c>
      <x:c r="H111" s="35" t="inlineStr">
        <x:is>
          <x:t xml:space="preserve">abrir partitura</x:t>
        </x:is>
      </x:c>
    </x:row>
    <x:row r="112" s="29" customFormat="1" ht="15" customHeight="1">
      <x:c r="A112" s="33" t="inlineStr">
        <x:is>
          <x:t xml:space="preserve">Vol. 2</x:t>
        </x:is>
      </x:c>
      <x:c r="B112" s="33" t="inlineStr">
        <x:is>
          <x:t xml:space="preserve">56</x:t>
        </x:is>
      </x:c>
      <x:c r="C112" s="34" t="inlineStr">
        <x:is>
          <x:t xml:space="preserve">Bendita sejais</x:t>
        </x:is>
      </x:c>
      <x:c r="D112" s="34" t="inlineStr">
        <x:is>
          <x:t xml:space="preserve">Lc 1,42</x:t>
        </x:is>
      </x:c>
      <x:c r="E112" s="34" t="n"/>
      <x:c r="F112" s="34" t="n"/>
      <x:c r="G112" s="34" t="inlineStr">
        <x:is>
          <x:t xml:space="preserve">Comunhão · Festas de Nossa Senhora · ano A, B, C</x:t>
        </x:is>
      </x:c>
      <x:c r="H112" s="35" t="inlineStr">
        <x:is>
          <x:t xml:space="preserve">abrir partitura</x:t>
        </x:is>
      </x:c>
    </x:row>
    <x:row r="113" s="29" customFormat="1" ht="23.850000381469727" customHeight="1">
      <x:c r="A113" s="36" t="inlineStr">
        <x:is>
          <x:t xml:space="preserve">Vol. 3</x:t>
        </x:is>
      </x:c>
      <x:c r="B113" s="36" t="inlineStr">
        <x:is>
          <x:t xml:space="preserve">1</x:t>
        </x:is>
      </x:c>
      <x:c r="C113" s="37" t="inlineStr">
        <x:is>
          <x:t xml:space="preserve">A Palavra da verdade, o Evangelho da salvação... a marca do Espírito</x:t>
        </x:is>
      </x:c>
      <x:c r="D113" s="37" t="n"/>
      <x:c r="E113" s="37" t="inlineStr">
        <x:is>
          <x:t xml:space="preserve">Ef 1,13-14</x:t>
        </x:is>
      </x:c>
      <x:c r="F113" s="37" t="n"/>
      <x:c r="G113" s="37" t="n"/>
      <x:c r="H113" s="38" t="inlineStr">
        <x:is>
          <x:t xml:space="preserve">abrir partitura</x:t>
        </x:is>
      </x:c>
    </x:row>
    <x:row r="114" s="29" customFormat="1" ht="15" customHeight="1">
      <x:c r="A114" s="33" t="inlineStr">
        <x:is>
          <x:t xml:space="preserve">Vol. 3</x:t>
        </x:is>
      </x:c>
      <x:c r="B114" s="33" t="inlineStr">
        <x:is>
          <x:t xml:space="preserve">2</x:t>
        </x:is>
      </x:c>
      <x:c r="C114" s="34" t="inlineStr">
        <x:is>
          <x:t xml:space="preserve">A salvação pela graça e pela fé em Cristo: não é obra nossa, mas de Deus</x:t>
        </x:is>
      </x:c>
      <x:c r="D114" s="34" t="n"/>
      <x:c r="E114" s="34" t="inlineStr">
        <x:is>
          <x:t xml:space="preserve">Ef 2,8</x:t>
        </x:is>
      </x:c>
      <x:c r="F114" s="34" t="n"/>
      <x:c r="G114" s="34" t="n"/>
      <x:c r="H114" s="35" t="inlineStr">
        <x:is>
          <x:t xml:space="preserve">abrir partitura</x:t>
        </x:is>
      </x:c>
    </x:row>
    <x:row r="115" s="29" customFormat="1" ht="15" customHeight="1">
      <x:c r="A115" s="36" t="inlineStr">
        <x:is>
          <x:t xml:space="preserve">Vol. 3</x:t>
        </x:is>
      </x:c>
      <x:c r="B115" s="36" t="inlineStr">
        <x:is>
          <x:t xml:space="preserve">3</x:t>
        </x:is>
      </x:c>
      <x:c r="C115" s="37" t="inlineStr">
        <x:is>
          <x:t xml:space="preserve">Outrora distantes, agora perto graças ao sangue de Cristo</x:t>
        </x:is>
      </x:c>
      <x:c r="D115" s="37" t="n"/>
      <x:c r="E115" s="37" t="inlineStr">
        <x:is>
          <x:t xml:space="preserve">Ef 2,13</x:t>
        </x:is>
      </x:c>
      <x:c r="F115" s="37" t="n"/>
      <x:c r="G115" s="37" t="n"/>
      <x:c r="H115" s="38" t="inlineStr">
        <x:is>
          <x:t xml:space="preserve">abrir partitura</x:t>
        </x:is>
      </x:c>
    </x:row>
    <x:row r="116" s="29" customFormat="1" ht="15" customHeight="1">
      <x:c r="A116" s="33" t="inlineStr">
        <x:is>
          <x:t xml:space="preserve">Vol. 3</x:t>
        </x:is>
      </x:c>
      <x:c r="B116" s="33" t="inlineStr">
        <x:is>
          <x:t xml:space="preserve">4</x:t>
        </x:is>
      </x:c>
      <x:c r="C116" s="34" t="inlineStr">
        <x:is>
          <x:t xml:space="preserve">Jesus Cristo é nossa paz</x:t>
        </x:is>
      </x:c>
      <x:c r="D116" s="34" t="n"/>
      <x:c r="E116" s="34" t="inlineStr">
        <x:is>
          <x:t xml:space="preserve">Ef 2,14-16</x:t>
        </x:is>
      </x:c>
      <x:c r="F116" s="34" t="n"/>
      <x:c r="G116" s="34" t="n"/>
      <x:c r="H116" s="35" t="inlineStr">
        <x:is>
          <x:t xml:space="preserve">abrir partitura</x:t>
        </x:is>
      </x:c>
    </x:row>
    <x:row r="117" s="29" customFormat="1" ht="15" customHeight="1">
      <x:c r="A117" s="36" t="inlineStr">
        <x:is>
          <x:t xml:space="preserve">Vol. 3</x:t>
        </x:is>
      </x:c>
      <x:c r="B117" s="36" t="inlineStr">
        <x:is>
          <x:t xml:space="preserve">5</x:t>
        </x:is>
      </x:c>
      <x:c r="C117" s="37" t="inlineStr">
        <x:is>
          <x:t xml:space="preserve">Cristo veio anunciar a paz</x:t>
        </x:is>
      </x:c>
      <x:c r="D117" s="37" t="n"/>
      <x:c r="E117" s="37" t="inlineStr">
        <x:is>
          <x:t xml:space="preserve">Ef 2,17</x:t>
        </x:is>
      </x:c>
      <x:c r="F117" s="37" t="n"/>
      <x:c r="G117" s="37" t="n"/>
      <x:c r="H117" s="38" t="inlineStr">
        <x:is>
          <x:t xml:space="preserve">abrir partitura</x:t>
        </x:is>
      </x:c>
    </x:row>
    <x:row r="118" s="29" customFormat="1" ht="23.850000381469727" customHeight="1">
      <x:c r="A118" s="33" t="inlineStr">
        <x:is>
          <x:t xml:space="preserve">Vol. 3</x:t>
        </x:is>
      </x:c>
      <x:c r="B118" s="33" t="inlineStr">
        <x:is>
          <x:t xml:space="preserve">6</x:t>
        </x:is>
      </x:c>
      <x:c r="C118" s="34" t="inlineStr">
        <x:is>
          <x:t xml:space="preserve">Temos acesso ao Pai através de um só Espírito</x:t>
        </x:is>
      </x:c>
      <x:c r="D118" s="34" t="n"/>
      <x:c r="E118" s="34" t="inlineStr">
        <x:is>
          <x:t xml:space="preserve">Ef 2,18</x:t>
        </x:is>
      </x:c>
      <x:c r="F118" s="34" t="n"/>
      <x:c r="G118" s="34" t="n"/>
      <x:c r="H118" s="35" t="inlineStr">
        <x:is>
          <x:t xml:space="preserve">abrir partitura</x:t>
        </x:is>
      </x:c>
    </x:row>
    <x:row r="119" s="29" customFormat="1" ht="23.850000381469727" customHeight="1">
      <x:c r="A119" s="36" t="inlineStr">
        <x:is>
          <x:t xml:space="preserve">Vol. 3</x:t>
        </x:is>
      </x:c>
      <x:c r="B119" s="36" t="inlineStr">
        <x:is>
          <x:t xml:space="preserve">7</x:t>
        </x:is>
      </x:c>
      <x:c r="C119" s="37" t="inlineStr">
        <x:is>
          <x:t xml:space="preserve">Quem são os cristãos: família, construção com alicerce, pedra angular, morada de Deus</x:t>
        </x:is>
      </x:c>
      <x:c r="D119" s="37" t="n"/>
      <x:c r="E119" s="37" t="inlineStr">
        <x:is>
          <x:t xml:space="preserve">Ef 2,19-22</x:t>
        </x:is>
      </x:c>
      <x:c r="F119" s="37" t="n"/>
      <x:c r="G119" s="37" t="n"/>
      <x:c r="H119" s="38" t="inlineStr">
        <x:is>
          <x:t xml:space="preserve">abrir partitura</x:t>
        </x:is>
      </x:c>
    </x:row>
    <x:row r="120" s="29" customFormat="1" ht="15" customHeight="1">
      <x:c r="A120" s="33" t="inlineStr">
        <x:is>
          <x:t xml:space="preserve">Vol. 3</x:t>
        </x:is>
      </x:c>
      <x:c r="B120" s="33" t="inlineStr">
        <x:is>
          <x:t xml:space="preserve">8</x:t>
        </x:is>
      </x:c>
      <x:c r="C120" s="34" t="inlineStr">
        <x:is>
          <x:t xml:space="preserve">Os judeus e os pagãos são iguais em Cristo</x:t>
        </x:is>
      </x:c>
      <x:c r="D120" s="34" t="n"/>
      <x:c r="E120" s="34" t="inlineStr">
        <x:is>
          <x:t xml:space="preserve">Ef 3,6</x:t>
        </x:is>
      </x:c>
      <x:c r="F120" s="34" t="inlineStr">
        <x:is>
          <x:t xml:space="preserve">Sl 116</x:t>
        </x:is>
      </x:c>
      <x:c r="G120" s="34" t="n"/>
      <x:c r="H120" s="35" t="inlineStr">
        <x:is>
          <x:t xml:space="preserve">abrir partitura</x:t>
        </x:is>
      </x:c>
    </x:row>
    <x:row r="121" s="29" customFormat="1" ht="15" customHeight="1">
      <x:c r="A121" s="36" t="inlineStr">
        <x:is>
          <x:t xml:space="preserve">Vol. 3</x:t>
        </x:is>
      </x:c>
      <x:c r="B121" s="36" t="inlineStr">
        <x:is>
          <x:t xml:space="preserve">9</x:t>
        </x:is>
      </x:c>
      <x:c r="C121" s="37" t="inlineStr">
        <x:is>
          <x:t xml:space="preserve">Em Cristo, na fé, temos a completa liberdade e a plena confiança de aproximar-nos de Deus</x:t>
        </x:is>
      </x:c>
      <x:c r="D121" s="37" t="n"/>
      <x:c r="E121" s="37" t="inlineStr">
        <x:is>
          <x:t xml:space="preserve">Ef 3,12</x:t>
        </x:is>
      </x:c>
      <x:c r="F121" s="37" t="n"/>
      <x:c r="G121" s="37" t="n"/>
      <x:c r="H121" s="38" t="inlineStr">
        <x:is>
          <x:t xml:space="preserve">abrir partitura</x:t>
        </x:is>
      </x:c>
    </x:row>
    <x:row r="122" s="29" customFormat="1" ht="23.850000381469727" customHeight="1">
      <x:c r="A122" s="33" t="inlineStr">
        <x:is>
          <x:t xml:space="preserve">Vol. 3</x:t>
        </x:is>
      </x:c>
      <x:c r="B122" s="33" t="inlineStr">
        <x:is>
          <x:t xml:space="preserve">10</x:t>
        </x:is>
      </x:c>
      <x:c r="C122" s="34" t="inlineStr">
        <x:is>
          <x:t xml:space="preserve">Oração de Paulo pela comunidade de Éfeso: as dimensões do amor de Cristo e a plenitude de Deus</x:t>
        </x:is>
      </x:c>
      <x:c r="D122" s="34" t="n"/>
      <x:c r="E122" s="34" t="inlineStr">
        <x:is>
          <x:t xml:space="preserve">Ef 3,16-19</x:t>
        </x:is>
      </x:c>
      <x:c r="F122" s="34" t="n"/>
      <x:c r="G122" s="34" t="n"/>
      <x:c r="H122" s="35" t="inlineStr">
        <x:is>
          <x:t xml:space="preserve">abrir partitura</x:t>
        </x:is>
      </x:c>
    </x:row>
    <x:row r="123" s="29" customFormat="1" ht="15" customHeight="1">
      <x:c r="A123" s="36" t="inlineStr">
        <x:is>
          <x:t xml:space="preserve">Vol. 3</x:t>
        </x:is>
      </x:c>
      <x:c r="B123" s="36" t="inlineStr">
        <x:is>
          <x:t xml:space="preserve">11</x:t>
        </x:is>
      </x:c>
      <x:c r="C123" s="37" t="inlineStr">
        <x:is>
          <x:t xml:space="preserve">Doxologia: Glória a Deus na Igreja e em Cristo</x:t>
        </x:is>
      </x:c>
      <x:c r="D123" s="37" t="n"/>
      <x:c r="E123" s="37" t="inlineStr">
        <x:is>
          <x:t xml:space="preserve">Ef 3,21</x:t>
        </x:is>
      </x:c>
      <x:c r="F123" s="37" t="n"/>
      <x:c r="G123" s="37" t="n"/>
      <x:c r="H123" s="38" t="inlineStr">
        <x:is>
          <x:t xml:space="preserve">abrir partitura</x:t>
        </x:is>
      </x:c>
    </x:row>
    <x:row r="124" s="29" customFormat="1" ht="15" customHeight="1">
      <x:c r="A124" s="33" t="inlineStr">
        <x:is>
          <x:t xml:space="preserve">Vol. 3</x:t>
        </x:is>
      </x:c>
      <x:c r="B124" s="33" t="inlineStr">
        <x:is>
          <x:t xml:space="preserve">12</x:t>
        </x:is>
      </x:c>
      <x:c r="C124" s="34" t="inlineStr">
        <x:is>
          <x:t xml:space="preserve">Sede bondosos, compassivos, perdoai-vos</x:t>
        </x:is>
      </x:c>
      <x:c r="D124" s="34" t="n"/>
      <x:c r="E124" s="34" t="inlineStr">
        <x:is>
          <x:t xml:space="preserve">Ef 4,32</x:t>
        </x:is>
      </x:c>
      <x:c r="F124" s="34" t="n"/>
      <x:c r="G124" s="34" t="n"/>
      <x:c r="H124" s="35" t="inlineStr">
        <x:is>
          <x:t xml:space="preserve">abrir partitura</x:t>
        </x:is>
      </x:c>
    </x:row>
    <x:row r="125" s="29" customFormat="1" ht="15" customHeight="1">
      <x:c r="A125" s="36" t="inlineStr">
        <x:is>
          <x:t xml:space="preserve">Vol. 3</x:t>
        </x:is>
      </x:c>
      <x:c r="B125" s="36" t="inlineStr">
        <x:is>
          <x:t xml:space="preserve">13</x:t>
        </x:is>
      </x:c>
      <x:c r="C125" s="37" t="inlineStr">
        <x:is>
          <x:t xml:space="preserve">O que une os cristãos</x:t>
        </x:is>
      </x:c>
      <x:c r="D125" s="37" t="n"/>
      <x:c r="E125" s="37" t="inlineStr">
        <x:is>
          <x:t xml:space="preserve">Ef 4,4</x:t>
        </x:is>
      </x:c>
      <x:c r="F125" s="37" t="inlineStr">
        <x:is>
          <x:t xml:space="preserve">Sl 132</x:t>
        </x:is>
      </x:c>
      <x:c r="G125" s="37" t="n"/>
      <x:c r="H125" s="38" t="inlineStr">
        <x:is>
          <x:t xml:space="preserve">abrir partitura</x:t>
        </x:is>
      </x:c>
    </x:row>
    <x:row r="126" s="29" customFormat="1" ht="15" customHeight="1">
      <x:c r="A126" s="33" t="inlineStr">
        <x:is>
          <x:t xml:space="preserve">Vol. 3</x:t>
        </x:is>
      </x:c>
      <x:c r="B126" s="33" t="inlineStr">
        <x:is>
          <x:t xml:space="preserve">14</x:t>
        </x:is>
      </x:c>
      <x:c r="C126" s="34" t="inlineStr">
        <x:is>
          <x:t xml:space="preserve">O crescimento do Corpo de Cristo</x:t>
        </x:is>
      </x:c>
      <x:c r="D126" s="34" t="n"/>
      <x:c r="E126" s="34" t="inlineStr">
        <x:is>
          <x:t xml:space="preserve">Ef 4,15-16</x:t>
        </x:is>
      </x:c>
      <x:c r="F126" s="34" t="n"/>
      <x:c r="G126" s="34" t="n"/>
      <x:c r="H126" s="35" t="inlineStr">
        <x:is>
          <x:t xml:space="preserve">abrir partitura</x:t>
        </x:is>
      </x:c>
    </x:row>
    <x:row r="127" s="29" customFormat="1" ht="15" customHeight="1">
      <x:c r="A127" s="36" t="inlineStr">
        <x:is>
          <x:t xml:space="preserve">Vol. 3</x:t>
        </x:is>
      </x:c>
      <x:c r="B127" s="36" t="inlineStr">
        <x:is>
          <x:t xml:space="preserve">15</x:t>
        </x:is>
      </x:c>
      <x:c r="C127" s="37" t="inlineStr">
        <x:is>
          <x:t xml:space="preserve">Renovai-vos, transformai-vos</x:t>
        </x:is>
      </x:c>
      <x:c r="D127" s="37" t="n"/>
      <x:c r="E127" s="37" t="inlineStr">
        <x:is>
          <x:t xml:space="preserve">Ef 4,23-24</x:t>
        </x:is>
      </x:c>
      <x:c r="F127" s="37" t="inlineStr">
        <x:is>
          <x:t xml:space="preserve">Sl 129</x:t>
        </x:is>
      </x:c>
      <x:c r="G127" s="37" t="n"/>
      <x:c r="H127" s="38" t="inlineStr">
        <x:is>
          <x:t xml:space="preserve">abrir partitura</x:t>
        </x:is>
      </x:c>
    </x:row>
    <x:row r="128" s="29" customFormat="1" ht="23.850000381469727" customHeight="1">
      <x:c r="A128" s="33" t="inlineStr">
        <x:is>
          <x:t xml:space="preserve">Vol. 3</x:t>
        </x:is>
      </x:c>
      <x:c r="B128" s="33" t="inlineStr">
        <x:is>
          <x:t xml:space="preserve">16</x:t>
        </x:is>
      </x:c>
      <x:c r="C128" s="34" t="inlineStr">
        <x:is>
          <x:t xml:space="preserve">Caminhai como filhos da luz</x:t>
        </x:is>
      </x:c>
      <x:c r="D128" s="34" t="n"/>
      <x:c r="E128" s="34" t="inlineStr">
        <x:is>
          <x:t xml:space="preserve">Ef 5,8</x:t>
        </x:is>
      </x:c>
      <x:c r="F128" s="34" t="inlineStr">
        <x:is>
          <x:t xml:space="preserve">Sl 129</x:t>
        </x:is>
      </x:c>
      <x:c r="G128" s="34" t="n"/>
      <x:c r="H128" s="35" t="inlineStr">
        <x:is>
          <x:t xml:space="preserve">abrir partitura</x:t>
        </x:is>
      </x:c>
    </x:row>
    <x:row r="129" s="29" customFormat="1" ht="15" customHeight="1">
      <x:c r="A129" s="36" t="inlineStr">
        <x:is>
          <x:t xml:space="preserve">Vol. 3</x:t>
        </x:is>
      </x:c>
      <x:c r="B129" s="36" t="inlineStr">
        <x:is>
          <x:t xml:space="preserve">16a</x:t>
        </x:is>
      </x:c>
      <x:c r="C129" s="37" t="inlineStr">
        <x:is>
          <x:t xml:space="preserve">Caminhai como filhos da luz (outra opção)</x:t>
        </x:is>
      </x:c>
      <x:c r="D129" s="37" t="n"/>
      <x:c r="E129" s="37" t="inlineStr">
        <x:is>
          <x:t xml:space="preserve">Ef 5,8</x:t>
        </x:is>
      </x:c>
      <x:c r="F129" s="37" t="n"/>
      <x:c r="G129" s="37" t="n"/>
      <x:c r="H129" s="38" t="inlineStr">
        <x:is>
          <x:t xml:space="preserve">abrir partitura</x:t>
        </x:is>
      </x:c>
    </x:row>
    <x:row r="130" s="29" customFormat="1" ht="23.850000381469727" customHeight="1">
      <x:c r="A130" s="33" t="inlineStr">
        <x:is>
          <x:t xml:space="preserve">Vol. 3</x:t>
        </x:is>
      </x:c>
      <x:c r="B130" s="33" t="inlineStr">
        <x:is>
          <x:t xml:space="preserve">17</x:t>
        </x:is>
      </x:c>
      <x:c r="C130" s="34" t="inlineStr">
        <x:is>
          <x:t xml:space="preserve">Desperta, levanta-te: o Cristo te ilumina!</x:t>
        </x:is>
      </x:c>
      <x:c r="D130" s="34" t="n"/>
      <x:c r="E130" s="34" t="inlineStr">
        <x:is>
          <x:t xml:space="preserve">Ef 5,14</x:t>
        </x:is>
      </x:c>
      <x:c r="F130" s="34" t="inlineStr">
        <x:is>
          <x:t xml:space="preserve">Sl 26</x:t>
        </x:is>
      </x:c>
      <x:c r="G130" s="34" t="n"/>
      <x:c r="H130" s="35" t="inlineStr">
        <x:is>
          <x:t xml:space="preserve">abrir partitura</x:t>
        </x:is>
      </x:c>
    </x:row>
    <x:row r="131" s="29" customFormat="1" ht="15" customHeight="1">
      <x:c r="A131" s="36" t="inlineStr">
        <x:is>
          <x:t xml:space="preserve">Vol. 3</x:t>
        </x:is>
      </x:c>
      <x:c r="B131" s="36" t="inlineStr">
        <x:is>
          <x:t xml:space="preserve">18</x:t>
        </x:is>
      </x:c>
      <x:c r="C131" s="37" t="inlineStr">
        <x:is>
          <x:t xml:space="preserve">Usar bem o tempo presente</x:t>
        </x:is>
      </x:c>
      <x:c r="D131" s="37" t="n"/>
      <x:c r="E131" s="37" t="inlineStr">
        <x:is>
          <x:t xml:space="preserve">Ef 5,15</x:t>
        </x:is>
      </x:c>
      <x:c r="F131" s="37" t="n"/>
      <x:c r="G131" s="37" t="n"/>
      <x:c r="H131" s="38" t="inlineStr">
        <x:is>
          <x:t xml:space="preserve">abrir partitura</x:t>
        </x:is>
      </x:c>
    </x:row>
    <x:row r="132" s="29" customFormat="1" ht="23.850000381469727" customHeight="1">
      <x:c r="A132" s="33" t="inlineStr">
        <x:is>
          <x:t xml:space="preserve">Vol. 3</x:t>
        </x:is>
      </x:c>
      <x:c r="B132" s="33" t="inlineStr">
        <x:is>
          <x:t xml:space="preserve">19</x:t>
        </x:is>
      </x:c>
      <x:c r="C132" s="34" t="inlineStr">
        <x:is>
          <x:t xml:space="preserve">Cantai salmos, hinos e cantos inspirados! Cantai para o Senhor de todo o coração...</x:t>
        </x:is>
      </x:c>
      <x:c r="D132" s="34" t="n"/>
      <x:c r="E132" s="34" t="inlineStr">
        <x:is>
          <x:t xml:space="preserve">Ef 5,18-20</x:t>
        </x:is>
      </x:c>
      <x:c r="F132" s="34" t="n"/>
      <x:c r="G132" s="34" t="n"/>
      <x:c r="H132" s="35" t="inlineStr">
        <x:is>
          <x:t xml:space="preserve">abrir partitura</x:t>
        </x:is>
      </x:c>
    </x:row>
    <x:row r="133" s="29" customFormat="1" ht="15" customHeight="1">
      <x:c r="A133" s="36" t="inlineStr">
        <x:is>
          <x:t xml:space="preserve">Vol. 3</x:t>
        </x:is>
      </x:c>
      <x:c r="B133" s="36" t="inlineStr">
        <x:is>
          <x:t xml:space="preserve">20</x:t>
        </x:is>
      </x:c>
      <x:c r="C133" s="37" t="inlineStr">
        <x:is>
          <x:t xml:space="preserve">A Igreja para as esposas; Cristo para os maridos</x:t>
        </x:is>
      </x:c>
      <x:c r="D133" s="37" t="n"/>
      <x:c r="E133" s="37" t="inlineStr">
        <x:is>
          <x:t xml:space="preserve">Ef 5,22-25</x:t>
        </x:is>
      </x:c>
      <x:c r="F133" s="37" t="n"/>
      <x:c r="G133" s="37" t="n"/>
      <x:c r="H133" s="38" t="inlineStr">
        <x:is>
          <x:t xml:space="preserve">abrir partitura</x:t>
        </x:is>
      </x:c>
    </x:row>
    <x:row r="134" s="29" customFormat="1" ht="23.850000381469727" customHeight="1">
      <x:c r="A134" s="33" t="inlineStr">
        <x:is>
          <x:t xml:space="preserve">Vol. 3</x:t>
        </x:is>
      </x:c>
      <x:c r="B134" s="33" t="inlineStr">
        <x:is>
          <x:t xml:space="preserve">21</x:t>
        </x:is>
      </x:c>
      <x:c r="C134" s="34" t="inlineStr">
        <x:is>
          <x:t xml:space="preserve">O 4º mandamento: Filhos, obedecei a vossos pais!</x:t>
        </x:is>
      </x:c>
      <x:c r="D134" s="34" t="n"/>
      <x:c r="E134" s="34" t="inlineStr">
        <x:is>
          <x:t xml:space="preserve">Ef 6,1</x:t>
        </x:is>
      </x:c>
      <x:c r="F134" s="34" t="n"/>
      <x:c r="G134" s="34" t="n"/>
      <x:c r="H134" s="35" t="inlineStr">
        <x:is>
          <x:t xml:space="preserve">abrir partitura</x:t>
        </x:is>
      </x:c>
    </x:row>
    <x:row r="135" s="29" customFormat="1" ht="23.850000381469727" customHeight="1">
      <x:c r="A135" s="36" t="inlineStr">
        <x:is>
          <x:t xml:space="preserve">Vol. 3</x:t>
        </x:is>
      </x:c>
      <x:c r="B135" s="36" t="inlineStr">
        <x:is>
          <x:t xml:space="preserve">22</x:t>
        </x:is>
      </x:c>
      <x:c r="C135" s="37" t="inlineStr">
        <x:is>
          <x:t xml:space="preserve">Lembrai-vos de mim, Senhor</x:t>
        </x:is>
      </x:c>
      <x:c r="D135" s="37" t="inlineStr">
        <x:is>
          <x:t xml:space="preserve">Lc 23,42</x:t>
        </x:is>
      </x:c>
      <x:c r="E135" s="37" t="n"/>
      <x:c r="F135" s="37" t="inlineStr">
        <x:is>
          <x:t xml:space="preserve">Sl 50</x:t>
        </x:is>
      </x:c>
      <x:c r="G135" s="37" t="inlineStr">
        <x:is>
          <x:t xml:space="preserve">Para penitência e/ou falecidos</x:t>
        </x:is>
      </x:c>
      <x:c r="H135" s="38" t="inlineStr">
        <x:is>
          <x:t xml:space="preserve">abrir partitura</x:t>
        </x:is>
      </x:c>
    </x:row>
    <x:row r="136" s="29" customFormat="1" ht="15" customHeight="1">
      <x:c r="A136" s="33" t="inlineStr">
        <x:is>
          <x:t xml:space="preserve">Vol. 3</x:t>
        </x:is>
      </x:c>
      <x:c r="B136" s="33" t="inlineStr">
        <x:is>
          <x:t xml:space="preserve">23</x:t>
        </x:is>
      </x:c>
      <x:c r="C136" s="34" t="inlineStr">
        <x:is>
          <x:t xml:space="preserve">Quero ouvir tua palavra... (Aclamação)</x:t>
        </x:is>
      </x:c>
      <x:c r="D136" s="34" t="inlineStr">
        <x:is>
          <x:t xml:space="preserve">Mt 13,8.23 ‖ Mc 4,8.20 ‖ Lc 8,8.15</x:t>
        </x:is>
      </x:c>
      <x:c r="E136" s="34" t="n"/>
      <x:c r="F136" s="34" t="n"/>
      <x:c r="G136" s="34" t="inlineStr">
        <x:is>
          <x:t xml:space="preserve">Aclamação</x:t>
        </x:is>
      </x:c>
      <x:c r="H136" s="35" t="inlineStr">
        <x:is>
          <x:t xml:space="preserve">abrir partitura</x:t>
        </x:is>
      </x:c>
    </x:row>
    <x:row r="137" s="29" customFormat="1" ht="15" customHeight="1">
      <x:c r="A137" s="36" t="inlineStr">
        <x:is>
          <x:t xml:space="preserve">Vol. 3</x:t>
        </x:is>
      </x:c>
      <x:c r="B137" s="36" t="inlineStr">
        <x:is>
          <x:t xml:space="preserve">24</x:t>
        </x:is>
      </x:c>
      <x:c r="C137" s="37" t="inlineStr">
        <x:is>
          <x:t xml:space="preserve">O céu e a terra passarão, mas minhas palavras, não!</x:t>
        </x:is>
      </x:c>
      <x:c r="D137" s="37" t="inlineStr">
        <x:is>
          <x:t xml:space="preserve">Mt 24,35 ‖ Mc 13,31 ‖ Lc 21,33</x:t>
        </x:is>
      </x:c>
      <x:c r="E137" s="37" t="n"/>
      <x:c r="F137" s="37" t="n"/>
      <x:c r="G137" s="37" t="n"/>
      <x:c r="H137" s="38" t="inlineStr">
        <x:is>
          <x:t xml:space="preserve">abrir partitura</x:t>
        </x:is>
      </x:c>
    </x:row>
    <x:row r="138" s="29" customFormat="1" ht="15" customHeight="1">
      <x:c r="A138" s="33" t="inlineStr">
        <x:is>
          <x:t xml:space="preserve">Vol. 3</x:t>
        </x:is>
      </x:c>
      <x:c r="B138" s="33" t="inlineStr">
        <x:is>
          <x:t xml:space="preserve">25</x:t>
        </x:is>
      </x:c>
      <x:c r="C138" s="34" t="inlineStr">
        <x:is>
          <x:t xml:space="preserve">A quem iremos, Senhor?! Só tu tens palavras de vida eterna!</x:t>
        </x:is>
      </x:c>
      <x:c r="D138" s="34" t="inlineStr">
        <x:is>
          <x:t xml:space="preserve">Jo 6,68</x:t>
        </x:is>
      </x:c>
      <x:c r="E138" s="34" t="n"/>
      <x:c r="F138" s="34" t="n"/>
      <x:c r="G138" s="34" t="inlineStr">
        <x:is>
          <x:t xml:space="preserve">Canto da Palavra</x:t>
        </x:is>
      </x:c>
      <x:c r="H138" s="35" t="inlineStr">
        <x:is>
          <x:t xml:space="preserve">abrir partitura</x:t>
        </x:is>
      </x:c>
    </x:row>
    <x:row r="139" s="29" customFormat="1" ht="15" customHeight="1">
      <x:c r="A139" s="36" t="inlineStr">
        <x:is>
          <x:t xml:space="preserve">Vol. 3</x:t>
        </x:is>
      </x:c>
      <x:c r="B139" s="36" t="inlineStr">
        <x:is>
          <x:t xml:space="preserve">26</x:t>
        </x:is>
      </x:c>
      <x:c r="C139" s="37" t="inlineStr">
        <x:is>
          <x:t xml:space="preserve">Hino: Vem nos conduzir como aos irmãos de Emaús</x:t>
        </x:is>
      </x:c>
      <x:c r="D139" s="37" t="inlineStr">
        <x:is>
          <x:t xml:space="preserve">Lc 24,29-31</x:t>
        </x:is>
      </x:c>
      <x:c r="E139" s="37" t="n"/>
      <x:c r="F139" s="37" t="n"/>
      <x:c r="G139" s="37" t="inlineStr">
        <x:is>
          <x:t xml:space="preserve">da tarde</x:t>
        </x:is>
      </x:c>
      <x:c r="H139" s="38" t="inlineStr">
        <x:is>
          <x:t xml:space="preserve">abrir partitura</x:t>
        </x:is>
      </x:c>
    </x:row>
    <x:row r="140" s="29" customFormat="1" ht="15" customHeight="1">
      <x:c r="A140" s="33" t="inlineStr">
        <x:is>
          <x:t xml:space="preserve">Vol. 3</x:t>
        </x:is>
      </x:c>
      <x:c r="B140" s="33" t="inlineStr">
        <x:is>
          <x:t xml:space="preserve">27</x:t>
        </x:is>
      </x:c>
      <x:c r="C140" s="34" t="inlineStr">
        <x:is>
          <x:t xml:space="preserve">Aclamação da consagração: Anunciamos...</x:t>
        </x:is>
      </x:c>
      <x:c r="D140" s="34" t="n"/>
      <x:c r="E140" s="34" t="n"/>
      <x:c r="F140" s="34" t="n"/>
      <x:c r="G140" s="34" t="inlineStr">
        <x:is>
          <x:t xml:space="preserve">Aclamação da consagração</x:t>
        </x:is>
      </x:c>
      <x:c r="H140" s="35" t="inlineStr">
        <x:is>
          <x:t xml:space="preserve">abrir partitura</x:t>
        </x:is>
      </x:c>
    </x:row>
    <x:row r="141" s="29" customFormat="1" ht="15" customHeight="1">
      <x:c r="A141" s="36" t="inlineStr">
        <x:is>
          <x:t xml:space="preserve">Vol. 3</x:t>
        </x:is>
      </x:c>
      <x:c r="B141" s="36" t="inlineStr">
        <x:is>
          <x:t xml:space="preserve">28</x:t>
        </x:is>
      </x:c>
      <x:c r="C141" s="37" t="inlineStr">
        <x:is>
          <x:t xml:space="preserve">Quaresma: Caminho para a Páscoa</x:t>
        </x:is>
      </x:c>
      <x:c r="D141" s="37" t="inlineStr">
        <x:is>
          <x:t xml:space="preserve">Lc 13,5</x:t>
        </x:is>
      </x:c>
      <x:c r="E141" s="37" t="inlineStr">
        <x:is>
          <x:t xml:space="preserve">2Cor 6,2</x:t>
        </x:is>
      </x:c>
      <x:c r="F141" s="37" t="n"/>
      <x:c r="G141" s="37" t="inlineStr">
        <x:is>
          <x:t xml:space="preserve">Quaresma · Ato penitencial</x:t>
        </x:is>
      </x:c>
      <x:c r="H141" s="38" t="inlineStr">
        <x:is>
          <x:t xml:space="preserve">abrir partitura</x:t>
        </x:is>
      </x:c>
    </x:row>
    <x:row r="142" s="29" customFormat="1" ht="15" customHeight="1">
      <x:c r="A142" s="33" t="inlineStr">
        <x:is>
          <x:t xml:space="preserve">Vol. 3</x:t>
        </x:is>
      </x:c>
      <x:c r="B142" s="33" t="inlineStr">
        <x:is>
          <x:t xml:space="preserve">29</x:t>
        </x:is>
      </x:c>
      <x:c r="C142" s="34" t="inlineStr">
        <x:is>
          <x:t xml:space="preserve">Ato penitencial da Missa nº 2</x:t>
        </x:is>
      </x:c>
      <x:c r="D142" s="34" t="n"/>
      <x:c r="E142" s="34" t="inlineStr">
        <x:is>
          <x:t xml:space="preserve">Sl 84,8</x:t>
        </x:is>
      </x:c>
      <x:c r="F142" s="34" t="n"/>
      <x:c r="G142" s="34" t="inlineStr">
        <x:is>
          <x:t xml:space="preserve">Ato penitencial</x:t>
        </x:is>
      </x:c>
      <x:c r="H142" s="35" t="inlineStr">
        <x:is>
          <x:t xml:space="preserve">abrir partitura</x:t>
        </x:is>
      </x:c>
    </x:row>
    <x:row r="143" s="29" customFormat="1" ht="15" customHeight="1">
      <x:c r="A143" s="36" t="inlineStr">
        <x:is>
          <x:t xml:space="preserve">Vol. 3</x:t>
        </x:is>
      </x:c>
      <x:c r="B143" s="36" t="inlineStr">
        <x:is>
          <x:t xml:space="preserve">30</x:t>
        </x:is>
      </x:c>
      <x:c r="C143" s="37" t="inlineStr">
        <x:is>
          <x:t xml:space="preserve">Natal em segredo, revelado por Deus, adorado pelos cristãos</x:t>
        </x:is>
      </x:c>
      <x:c r="D143" s="37" t="inlineStr">
        <x:is>
          <x:t xml:space="preserve">Mt 2,1-11</x:t>
        </x:is>
      </x:c>
      <x:c r="E143" s="37" t="n"/>
      <x:c r="F143" s="37" t="inlineStr">
        <x:is>
          <x:t xml:space="preserve">Sl 97</x:t>
        </x:is>
      </x:c>
      <x:c r="G143" s="37" t="inlineStr">
        <x:is>
          <x:t xml:space="preserve">Natal · Comunhão ou Entrada</x:t>
        </x:is>
      </x:c>
      <x:c r="H143" s="38" t="inlineStr">
        <x:is>
          <x:t xml:space="preserve">abrir partitura</x:t>
        </x:is>
      </x:c>
    </x:row>
    <x:row r="144" s="29" customFormat="1" ht="15" customHeight="1">
      <x:c r="A144" s="33" t="inlineStr">
        <x:is>
          <x:t xml:space="preserve">Vol. 3</x:t>
        </x:is>
      </x:c>
      <x:c r="B144" s="33" t="inlineStr">
        <x:is>
          <x:t xml:space="preserve">31</x:t>
        </x:is>
      </x:c>
      <x:c r="C144" s="34" t="inlineStr">
        <x:is>
          <x:t xml:space="preserve">O amor consiste nisto</x:t>
        </x:is>
      </x:c>
      <x:c r="D144" s="34" t="n"/>
      <x:c r="E144" s="34" t="inlineStr">
        <x:is>
          <x:t xml:space="preserve">1Jo 4,10</x:t>
        </x:is>
      </x:c>
      <x:c r="F144" s="34" t="inlineStr">
        <x:is>
          <x:t xml:space="preserve">Sl 17</x:t>
        </x:is>
      </x:c>
      <x:c r="G144" s="34" t="n"/>
      <x:c r="H144" s="35" t="inlineStr">
        <x:is>
          <x:t xml:space="preserve">abrir partitura</x:t>
        </x:is>
      </x:c>
    </x:row>
    <x:row r="145" s="29" customFormat="1" ht="15" customHeight="1">
      <x:c r="A145" s="36" t="inlineStr">
        <x:is>
          <x:t xml:space="preserve">Vol. 3</x:t>
        </x:is>
      </x:c>
      <x:c r="B145" s="36" t="inlineStr">
        <x:is>
          <x:t xml:space="preserve">32</x:t>
        </x:is>
      </x:c>
      <x:c r="C145" s="37" t="inlineStr">
        <x:is>
          <x:t xml:space="preserve">A pessoa justa diante de Deus e do próximo</x:t>
        </x:is>
      </x:c>
      <x:c r="D145" s="37" t="n"/>
      <x:c r="E145" s="37" t="inlineStr">
        <x:is>
          <x:t xml:space="preserve">Sl 91,13</x:t>
        </x:is>
      </x:c>
      <x:c r="F145" s="37" t="inlineStr">
        <x:is>
          <x:t xml:space="preserve">Sl 111</x:t>
        </x:is>
      </x:c>
      <x:c r="G145" s="37" t="n"/>
      <x:c r="H145" s="38" t="inlineStr">
        <x:is>
          <x:t xml:space="preserve">abrir partitura</x:t>
        </x:is>
      </x:c>
    </x:row>
    <x:row r="146" s="29" customFormat="1" ht="15" customHeight="1">
      <x:c r="A146" s="33" t="inlineStr">
        <x:is>
          <x:t xml:space="preserve">Vol. 3</x:t>
        </x:is>
      </x:c>
      <x:c r="B146" s="33" t="inlineStr">
        <x:is>
          <x:t xml:space="preserve">33</x:t>
        </x:is>
      </x:c>
      <x:c r="C146" s="34" t="inlineStr">
        <x:is>
          <x:t xml:space="preserve">A recompensa do servo bom e fiel</x:t>
        </x:is>
      </x:c>
      <x:c r="D146" s="34" t="inlineStr">
        <x:is>
          <x:t xml:space="preserve">Mt 25,21 ‖ Lc 19,17</x:t>
        </x:is>
      </x:c>
      <x:c r="E146" s="34" t="n"/>
      <x:c r="F146" s="34" t="inlineStr">
        <x:is>
          <x:t xml:space="preserve">Sl 111</x:t>
        </x:is>
      </x:c>
      <x:c r="G146" s="34" t="n"/>
      <x:c r="H146" s="35" t="inlineStr">
        <x:is>
          <x:t xml:space="preserve">abrir partitura</x:t>
        </x:is>
      </x:c>
    </x:row>
    <x:row r="147" s="29" customFormat="1" ht="35.04999923706055" customHeight="1">
      <x:c r="A147" s="33" t="inlineStr">
        <x:is>
          <x:t xml:space="preserve">Vol. 4</x:t>
        </x:is>
      </x:c>
      <x:c r="B147" s="33" t="inlineStr">
        <x:is>
          <x:t xml:space="preserve">01</x:t>
        </x:is>
      </x:c>
      <x:c r="C147" s="34" t="inlineStr">
        <x:is>
          <x:t xml:space="preserve">O Senhor que começou, vai terminar a obra</x:t>
        </x:is>
      </x:c>
      <x:c r="D147" s="34" t="n"/>
      <x:c r="E147" s="34" t="inlineStr">
        <x:is>
          <x:t xml:space="preserve">Fl 1,6</x:t>
        </x:is>
      </x:c>
      <x:c r="F147" s="34" t="n"/>
      <x:c r="G147" s="34" t="n"/>
      <x:c r="H147" s="35" t="inlineStr">
        <x:is>
          <x:t xml:space="preserve">abrir partitura</x:t>
        </x:is>
      </x:c>
    </x:row>
    <x:row r="148" s="29" customFormat="1" ht="15" customHeight="1">
      <x:c r="A148" s="33" t="inlineStr">
        <x:is>
          <x:t xml:space="preserve">Vol. 4</x:t>
        </x:is>
      </x:c>
      <x:c r="B148" s="33" t="inlineStr">
        <x:is>
          <x:t xml:space="preserve">02</x:t>
        </x:is>
      </x:c>
      <x:c r="C148" s="34" t="inlineStr">
        <x:is>
          <x:t xml:space="preserve">Para mim viver é Cristo e morrer é uma vantagem</x:t>
        </x:is>
      </x:c>
      <x:c r="D148" s="34" t="n"/>
      <x:c r="E148" s="34" t="inlineStr">
        <x:is>
          <x:t xml:space="preserve">Fl 1,21</x:t>
        </x:is>
      </x:c>
      <x:c r="F148" s="34" t="n"/>
      <x:c r="G148" s="34" t="inlineStr">
        <x:is>
          <x:t xml:space="preserve">Refrão orante</x:t>
        </x:is>
      </x:c>
      <x:c r="H148" s="35" t="inlineStr">
        <x:is>
          <x:t xml:space="preserve">abrir partitura</x:t>
        </x:is>
      </x:c>
    </x:row>
    <x:row r="149" s="29" customFormat="1" ht="15" customHeight="1">
      <x:c r="A149" s="33" t="inlineStr">
        <x:is>
          <x:t xml:space="preserve">Vol. 4</x:t>
        </x:is>
      </x:c>
      <x:c r="B149" s="33" t="inlineStr">
        <x:is>
          <x:t xml:space="preserve">03</x:t>
        </x:is>
      </x:c>
      <x:c r="C149" s="34" t="inlineStr">
        <x:is>
          <x:t xml:space="preserve">Partir ou ficar...</x:t>
        </x:is>
      </x:c>
      <x:c r="D149" s="34" t="n"/>
      <x:c r="E149" s="34" t="inlineStr">
        <x:is>
          <x:t xml:space="preserve">Fl 1,23-24</x:t>
        </x:is>
      </x:c>
      <x:c r="F149" s="34" t="n"/>
      <x:c r="G149" s="34" t="n"/>
      <x:c r="H149" s="35" t="inlineStr">
        <x:is>
          <x:t xml:space="preserve">abrir partitura</x:t>
        </x:is>
      </x:c>
    </x:row>
    <x:row r="150" s="29" customFormat="1" ht="15" customHeight="1">
      <x:c r="A150" s="33" t="inlineStr">
        <x:is>
          <x:t xml:space="preserve">Vol. 4</x:t>
        </x:is>
      </x:c>
      <x:c r="B150" s="33" t="inlineStr">
        <x:is>
          <x:t xml:space="preserve">04</x:t>
        </x:is>
      </x:c>
      <x:c r="C150" s="34" t="inlineStr">
        <x:is>
          <x:t xml:space="preserve">A graça de crer e sofrer por Cristo</x:t>
        </x:is>
      </x:c>
      <x:c r="D150" s="34" t="n"/>
      <x:c r="E150" s="34" t="inlineStr">
        <x:is>
          <x:t xml:space="preserve">Fl 1,29</x:t>
        </x:is>
      </x:c>
      <x:c r="F150" s="34" t="n"/>
      <x:c r="G150" s="34" t="n"/>
      <x:c r="H150" s="35" t="inlineStr">
        <x:is>
          <x:t xml:space="preserve">abrir partitura</x:t>
        </x:is>
      </x:c>
    </x:row>
    <x:row r="151" s="29" customFormat="1" ht="15" customHeight="1">
      <x:c r="A151" s="33" t="inlineStr">
        <x:is>
          <x:t xml:space="preserve">Vol. 4</x:t>
        </x:is>
      </x:c>
      <x:c r="B151" s="33" t="inlineStr">
        <x:is>
          <x:t xml:space="preserve">05</x:t>
        </x:is>
      </x:c>
      <x:c r="C151" s="34" t="inlineStr">
        <x:is>
          <x:t xml:space="preserve">As virtudes cristãs</x:t>
        </x:is>
      </x:c>
      <x:c r="D151" s="34" t="n"/>
      <x:c r="E151" s="34" t="inlineStr">
        <x:is>
          <x:t xml:space="preserve">Fl 2,3-5</x:t>
        </x:is>
      </x:c>
      <x:c r="F151" s="34" t="n"/>
      <x:c r="G151" s="34" t="n"/>
      <x:c r="H151" s="35" t="inlineStr">
        <x:is>
          <x:t xml:space="preserve">abrir partitura</x:t>
        </x:is>
      </x:c>
    </x:row>
    <x:row r="152" s="29" customFormat="1" ht="23.850000381469727" customHeight="1">
      <x:c r="A152" s="33" t="inlineStr">
        <x:is>
          <x:t xml:space="preserve">Vol. 4</x:t>
        </x:is>
      </x:c>
      <x:c r="B152" s="33" t="inlineStr">
        <x:is>
          <x:t xml:space="preserve">06</x:t>
        </x:is>
      </x:c>
      <x:c r="C152" s="34" t="inlineStr">
        <x:is>
          <x:t xml:space="preserve">Realizai a obra da salvação com temor e tremor</x:t>
        </x:is>
      </x:c>
      <x:c r="D152" s="34" t="n"/>
      <x:c r="E152" s="34" t="inlineStr">
        <x:is>
          <x:t xml:space="preserve">Fl 2,12-13</x:t>
        </x:is>
      </x:c>
      <x:c r="F152" s="34" t="n"/>
      <x:c r="G152" s="34" t="n"/>
      <x:c r="H152" s="35" t="inlineStr">
        <x:is>
          <x:t xml:space="preserve">abrir partitura</x:t>
        </x:is>
      </x:c>
    </x:row>
    <x:row r="153" s="29" customFormat="1" ht="15" customHeight="1">
      <x:c r="A153" s="33" t="inlineStr">
        <x:is>
          <x:t xml:space="preserve">Vol. 4</x:t>
        </x:is>
      </x:c>
      <x:c r="B153" s="33" t="inlineStr">
        <x:is>
          <x:t xml:space="preserve">07</x:t>
        </x:is>
      </x:c>
      <x:c r="C153" s="34" t="inlineStr">
        <x:is>
          <x:t xml:space="preserve">O lucro, o prejuízo e o lixo</x:t>
        </x:is>
      </x:c>
      <x:c r="D153" s="34" t="n"/>
      <x:c r="E153" s="34" t="inlineStr">
        <x:is>
          <x:t xml:space="preserve">Fl 3,7-8</x:t>
        </x:is>
      </x:c>
      <x:c r="F153" s="34" t="n"/>
      <x:c r="G153" s="34" t="n"/>
      <x:c r="H153" s="35" t="inlineStr">
        <x:is>
          <x:t xml:space="preserve">abrir partitura</x:t>
        </x:is>
      </x:c>
    </x:row>
    <x:row r="154" s="29" customFormat="1" ht="15" customHeight="1">
      <x:c r="A154" s="33" t="inlineStr">
        <x:is>
          <x:t xml:space="preserve">Vol. 4</x:t>
        </x:is>
      </x:c>
      <x:c r="B154" s="33" t="inlineStr">
        <x:is>
          <x:t xml:space="preserve">08</x:t>
        </x:is>
      </x:c>
      <x:c r="C154" s="34" t="inlineStr">
        <x:is>
          <x:t xml:space="preserve">O que eu fiz e o que falta fazer</x:t>
        </x:is>
      </x:c>
      <x:c r="D154" s="34" t="n"/>
      <x:c r="E154" s="34" t="inlineStr">
        <x:is>
          <x:t xml:space="preserve">Fl 3,12-14</x:t>
        </x:is>
      </x:c>
      <x:c r="F154" s="34" t="n"/>
      <x:c r="G154" s="34" t="n"/>
      <x:c r="H154" s="35" t="inlineStr">
        <x:is>
          <x:t xml:space="preserve">abrir partitura</x:t>
        </x:is>
      </x:c>
    </x:row>
    <x:row r="155" s="29" customFormat="1" ht="15" customHeight="1">
      <x:c r="A155" s="33" t="inlineStr">
        <x:is>
          <x:t xml:space="preserve">Vol. 4</x:t>
        </x:is>
      </x:c>
      <x:c r="B155" s="33" t="inlineStr">
        <x:is>
          <x:t xml:space="preserve">09</x:t>
        </x:is>
      </x:c>
      <x:c r="C155" s="34" t="inlineStr">
        <x:is>
          <x:t xml:space="preserve">Os inimigos da Cruz de Jesus Cristo</x:t>
        </x:is>
      </x:c>
      <x:c r="D155" s="34" t="n"/>
      <x:c r="E155" s="34" t="inlineStr">
        <x:is>
          <x:t xml:space="preserve">Fl 3,18</x:t>
        </x:is>
      </x:c>
      <x:c r="F155" s="34" t="n"/>
      <x:c r="G155" s="34" t="n"/>
      <x:c r="H155" s="35" t="inlineStr">
        <x:is>
          <x:t xml:space="preserve">abrir partitura</x:t>
        </x:is>
      </x:c>
    </x:row>
    <x:row r="156" s="29" customFormat="1" ht="15" customHeight="1">
      <x:c r="A156" s="33" t="inlineStr">
        <x:is>
          <x:t xml:space="preserve">Vol. 4</x:t>
        </x:is>
      </x:c>
      <x:c r="B156" s="33" t="inlineStr">
        <x:is>
          <x:t xml:space="preserve">10</x:t>
        </x:is>
      </x:c>
      <x:c r="C156" s="34" t="inlineStr">
        <x:is>
          <x:t xml:space="preserve">Nós somos cidadãos do céu</x:t>
        </x:is>
      </x:c>
      <x:c r="D156" s="34" t="n"/>
      <x:c r="E156" s="34" t="inlineStr">
        <x:is>
          <x:t xml:space="preserve">Fl 3,20</x:t>
        </x:is>
      </x:c>
      <x:c r="F156" s="34" t="n"/>
      <x:c r="G156" s="34" t="n"/>
      <x:c r="H156" s="35" t="inlineStr">
        <x:is>
          <x:t xml:space="preserve">abrir partitura</x:t>
        </x:is>
      </x:c>
    </x:row>
    <x:row r="157" s="29" customFormat="1" ht="23.850000381469727" customHeight="1">
      <x:c r="A157" s="33" t="inlineStr">
        <x:is>
          <x:t xml:space="preserve">Vol. 4</x:t>
        </x:is>
      </x:c>
      <x:c r="B157" s="33" t="inlineStr">
        <x:is>
          <x:t xml:space="preserve">11</x:t>
        </x:is>
      </x:c>
      <x:c r="C157" s="34" t="inlineStr">
        <x:is>
          <x:t xml:space="preserve">Alegrai-vos no Senhor!</x:t>
        </x:is>
      </x:c>
      <x:c r="D157" s="34" t="n"/>
      <x:c r="E157" s="34" t="inlineStr">
        <x:is>
          <x:t xml:space="preserve">Fl 4,4-6</x:t>
        </x:is>
      </x:c>
      <x:c r="F157" s="34" t="n"/>
      <x:c r="G157" s="34" t="n"/>
      <x:c r="H157" s="35" t="inlineStr">
        <x:is>
          <x:t xml:space="preserve">abrir partitura</x:t>
        </x:is>
      </x:c>
    </x:row>
    <x:row r="158" s="29" customFormat="1" ht="15" customHeight="1">
      <x:c r="A158" s="33" t="inlineStr">
        <x:is>
          <x:t xml:space="preserve">Vol. 4</x:t>
        </x:is>
      </x:c>
      <x:c r="B158" s="33" t="inlineStr">
        <x:is>
          <x:t xml:space="preserve">12</x:t>
        </x:is>
      </x:c>
      <x:c r="C158" s="34" t="inlineStr">
        <x:is>
          <x:t xml:space="preserve">Tudo posso naquele que me dá força</x:t>
        </x:is>
      </x:c>
      <x:c r="D158" s="34" t="n"/>
      <x:c r="E158" s="34" t="inlineStr">
        <x:is>
          <x:t xml:space="preserve">Fl 4,12-13</x:t>
        </x:is>
      </x:c>
      <x:c r="F158" s="34" t="n"/>
      <x:c r="G158" s="34" t="inlineStr">
        <x:is>
          <x:t xml:space="preserve">Doxologia</x:t>
        </x:is>
      </x:c>
      <x:c r="H158" s="35" t="inlineStr">
        <x:is>
          <x:t xml:space="preserve">abrir partitura</x:t>
        </x:is>
      </x:c>
    </x:row>
    <x:row r="159" s="29" customFormat="1" ht="15" customHeight="1">
      <x:c r="A159" s="33" t="inlineStr">
        <x:is>
          <x:t xml:space="preserve">Vol. 4</x:t>
        </x:is>
      </x:c>
      <x:c r="B159" s="33" t="inlineStr">
        <x:is>
          <x:t xml:space="preserve">13</x:t>
        </x:is>
      </x:c>
      <x:c r="C159" s="34" t="inlineStr">
        <x:is>
          <x:t xml:space="preserve">Doxologia: A nosso Deus e Pai seja louvor</x:t>
        </x:is>
      </x:c>
      <x:c r="D159" s="34" t="n"/>
      <x:c r="E159" s="34" t="inlineStr">
        <x:is>
          <x:t xml:space="preserve">Fl 4,20</x:t>
        </x:is>
      </x:c>
      <x:c r="F159" s="34" t="n"/>
      <x:c r="G159" s="34" t="n"/>
      <x:c r="H159" s="35" t="inlineStr">
        <x:is>
          <x:t xml:space="preserve">abrir partitura</x:t>
        </x:is>
      </x:c>
    </x:row>
    <x:row r="160" s="29" customFormat="1" ht="15" customHeight="1">
      <x:c r="A160" s="33" t="inlineStr">
        <x:is>
          <x:t xml:space="preserve">Vol. 4</x:t>
        </x:is>
      </x:c>
      <x:c r="B160" s="33" t="inlineStr">
        <x:is>
          <x:t xml:space="preserve">14</x:t>
        </x:is>
      </x:c>
      <x:c r="C160" s="34" t="inlineStr">
        <x:is>
          <x:t xml:space="preserve">À pregação do Evangelho, eu me dedico e me afadigo...</x:t>
        </x:is>
      </x:c>
      <x:c r="D160" s="34" t="n"/>
      <x:c r="E160" s="34" t="inlineStr">
        <x:is>
          <x:t xml:space="preserve">Cl 1,29</x:t>
        </x:is>
      </x:c>
      <x:c r="F160" s="34" t="n"/>
      <x:c r="G160" s="34" t="n"/>
      <x:c r="H160" s="35" t="inlineStr">
        <x:is>
          <x:t xml:space="preserve">abrir partitura</x:t>
        </x:is>
      </x:c>
    </x:row>
    <x:row r="161" s="29" customFormat="1" ht="15" customHeight="1">
      <x:c r="A161" s="33" t="inlineStr">
        <x:is>
          <x:t xml:space="preserve">Vol. 4</x:t>
        </x:is>
      </x:c>
      <x:c r="B161" s="33" t="inlineStr">
        <x:is>
          <x:t xml:space="preserve">15</x:t>
        </x:is>
      </x:c>
      <x:c r="C161" s="34" t="inlineStr">
        <x:is>
          <x:t xml:space="preserve">Jesus Cristo, o tesouro da ciência e do sábio conhecimento</x:t>
        </x:is>
      </x:c>
      <x:c r="D161" s="34" t="n"/>
      <x:c r="E161" s="34" t="inlineStr">
        <x:is>
          <x:t xml:space="preserve">Cl 2,3</x:t>
        </x:is>
      </x:c>
      <x:c r="F161" s="34" t="n"/>
      <x:c r="G161" s="34" t="n"/>
      <x:c r="H161" s="35" t="inlineStr">
        <x:is>
          <x:t xml:space="preserve">abrir partitura</x:t>
        </x:is>
      </x:c>
    </x:row>
    <x:row r="162" s="29" customFormat="1" ht="15" customHeight="1">
      <x:c r="A162" s="33" t="inlineStr">
        <x:is>
          <x:t xml:space="preserve">Vol. 4</x:t>
        </x:is>
      </x:c>
      <x:c r="B162" s="33" t="inlineStr">
        <x:is>
          <x:t xml:space="preserve">16</x:t>
        </x:is>
      </x:c>
      <x:c r="C162" s="34" t="inlineStr">
        <x:is>
          <x:t xml:space="preserve">Enraizados no Senhor, ficai firmes nesta fé</x:t>
        </x:is>
      </x:c>
      <x:c r="D162" s="34" t="n"/>
      <x:c r="E162" s="34" t="inlineStr">
        <x:is>
          <x:t xml:space="preserve">Cl 2,7</x:t>
        </x:is>
      </x:c>
      <x:c r="F162" s="34" t="n"/>
      <x:c r="G162" s="34" t="n"/>
      <x:c r="H162" s="35" t="inlineStr">
        <x:is>
          <x:t xml:space="preserve">abrir partitura</x:t>
        </x:is>
      </x:c>
    </x:row>
    <x:row r="163" s="29" customFormat="1" ht="15" customHeight="1">
      <x:c r="A163" s="33" t="inlineStr">
        <x:is>
          <x:t xml:space="preserve">Vol. 4</x:t>
        </x:is>
      </x:c>
      <x:c r="B163" s="33" t="inlineStr">
        <x:is>
          <x:t xml:space="preserve">17</x:t>
        </x:is>
      </x:c>
      <x:c r="C163" s="34" t="inlineStr">
        <x:is>
          <x:t xml:space="preserve">Deus pregou na cruz o documento</x:t>
        </x:is>
      </x:c>
      <x:c r="D163" s="34" t="n"/>
      <x:c r="E163" s="34" t="inlineStr">
        <x:is>
          <x:t xml:space="preserve">Cl 2,14</x:t>
        </x:is>
      </x:c>
      <x:c r="F163" s="34" t="n"/>
      <x:c r="G163" s="34" t="n"/>
      <x:c r="H163" s="35" t="inlineStr">
        <x:is>
          <x:t xml:space="preserve">abrir partitura</x:t>
        </x:is>
      </x:c>
    </x:row>
    <x:row r="164" s="29" customFormat="1" ht="15" customHeight="1">
      <x:c r="A164" s="33" t="inlineStr">
        <x:is>
          <x:t xml:space="preserve">Vol. 4</x:t>
        </x:is>
      </x:c>
      <x:c r="B164" s="33" t="inlineStr">
        <x:is>
          <x:t xml:space="preserve">18</x:t>
        </x:is>
      </x:c>
      <x:c r="C164" s="34" t="inlineStr">
        <x:is>
          <x:t xml:space="preserve">Vós vos despojastes do homem velho, vida nova em Cristo</x:t>
        </x:is>
      </x:c>
      <x:c r="D164" s="34" t="n"/>
      <x:c r="E164" s="34" t="inlineStr">
        <x:is>
          <x:t xml:space="preserve">Cl 3,9-10</x:t>
        </x:is>
      </x:c>
      <x:c r="F164" s="34" t="n"/>
      <x:c r="G164" s="34" t="n"/>
      <x:c r="H164" s="35" t="inlineStr">
        <x:is>
          <x:t xml:space="preserve">abrir partitura</x:t>
        </x:is>
      </x:c>
    </x:row>
    <x:row r="165" s="29" customFormat="1" ht="15" customHeight="1">
      <x:c r="A165" s="33" t="inlineStr">
        <x:is>
          <x:t xml:space="preserve">Vol. 4</x:t>
        </x:is>
      </x:c>
      <x:c r="B165" s="33" t="inlineStr">
        <x:is>
          <x:t xml:space="preserve">19</x:t>
        </x:is>
      </x:c>
      <x:c r="C165" s="34" t="inlineStr">
        <x:is>
          <x:t xml:space="preserve">Se com Cristo ressurgistes...</x:t>
        </x:is>
      </x:c>
      <x:c r="D165" s="34" t="n"/>
      <x:c r="E165" s="34" t="inlineStr">
        <x:is>
          <x:t xml:space="preserve">Cl 3,1</x:t>
        </x:is>
      </x:c>
      <x:c r="F165" s="34" t="n"/>
      <x:c r="G165" s="34" t="inlineStr">
        <x:is>
          <x:t xml:space="preserve">Páscoa</x:t>
        </x:is>
      </x:c>
      <x:c r="H165" s="35" t="inlineStr">
        <x:is>
          <x:t xml:space="preserve">abrir partitura</x:t>
        </x:is>
      </x:c>
    </x:row>
    <x:row r="166" s="29" customFormat="1" ht="15" customHeight="1">
      <x:c r="A166" s="33" t="inlineStr">
        <x:is>
          <x:t xml:space="preserve">Vol. 4</x:t>
        </x:is>
      </x:c>
      <x:c r="B166" s="33" t="inlineStr">
        <x:is>
          <x:t xml:space="preserve">20</x:t>
        </x:is>
      </x:c>
      <x:c r="C166" s="34" t="inlineStr">
        <x:is>
          <x:t xml:space="preserve">Quando Cristo, nossa vida...</x:t>
        </x:is>
      </x:c>
      <x:c r="D166" s="34" t="n"/>
      <x:c r="E166" s="34" t="inlineStr">
        <x:is>
          <x:t xml:space="preserve">Cl 3,4</x:t>
        </x:is>
      </x:c>
      <x:c r="F166" s="34" t="n"/>
      <x:c r="G166" s="34" t="n"/>
      <x:c r="H166" s="35" t="inlineStr">
        <x:is>
          <x:t xml:space="preserve">abrir partitura</x:t>
        </x:is>
      </x:c>
    </x:row>
    <x:row r="167" s="29" customFormat="1" ht="15" customHeight="1">
      <x:c r="A167" s="33" t="inlineStr">
        <x:is>
          <x:t xml:space="preserve">Vol. 4</x:t>
        </x:is>
      </x:c>
      <x:c r="B167" s="33" t="inlineStr">
        <x:is>
          <x:t xml:space="preserve">21</x:t>
        </x:is>
      </x:c>
      <x:c r="C167" s="34" t="inlineStr">
        <x:is>
          <x:t xml:space="preserve">Suportai-vos, perdoai-vos...</x:t>
        </x:is>
      </x:c>
      <x:c r="D167" s="34" t="n"/>
      <x:c r="E167" s="34" t="inlineStr">
        <x:is>
          <x:t xml:space="preserve">Cl 3,13</x:t>
        </x:is>
      </x:c>
      <x:c r="F167" s="34" t="n"/>
      <x:c r="G167" s="34" t="n"/>
      <x:c r="H167" s="35" t="inlineStr">
        <x:is>
          <x:t xml:space="preserve">abrir partitura</x:t>
        </x:is>
      </x:c>
    </x:row>
    <x:row r="168" s="29" customFormat="1" ht="15" customHeight="1">
      <x:c r="A168" s="33" t="inlineStr">
        <x:is>
          <x:t xml:space="preserve">Vol. 4</x:t>
        </x:is>
      </x:c>
      <x:c r="B168" s="33" t="inlineStr">
        <x:is>
          <x:t xml:space="preserve">22</x:t>
        </x:is>
      </x:c>
      <x:c r="C168" s="34" t="inlineStr">
        <x:is>
          <x:t xml:space="preserve">Eleitos de Deus, bem-amados e santos...</x:t>
        </x:is>
      </x:c>
      <x:c r="D168" s="34" t="n"/>
      <x:c r="E168" s="34" t="inlineStr">
        <x:is>
          <x:t xml:space="preserve">Cl 3,12-14</x:t>
        </x:is>
      </x:c>
      <x:c r="F168" s="34" t="n"/>
      <x:c r="G168" s="34" t="n"/>
      <x:c r="H168" s="35" t="inlineStr">
        <x:is>
          <x:t xml:space="preserve">abrir partitura</x:t>
        </x:is>
      </x:c>
    </x:row>
    <x:row r="169" s="29" customFormat="1" ht="15" customHeight="1">
      <x:c r="A169" s="33" t="inlineStr">
        <x:is>
          <x:t xml:space="preserve">Vol. 4</x:t>
        </x:is>
      </x:c>
      <x:c r="B169" s="33" t="inlineStr">
        <x:is>
          <x:t xml:space="preserve">23</x:t>
        </x:is>
      </x:c>
      <x:c r="C169" s="34" t="inlineStr">
        <x:is>
          <x:t xml:space="preserve">A paz de Jesus Cristo</x:t>
        </x:is>
      </x:c>
      <x:c r="D169" s="34" t="n"/>
      <x:c r="E169" s="34" t="inlineStr">
        <x:is>
          <x:t xml:space="preserve">Cl 3,15</x:t>
        </x:is>
      </x:c>
      <x:c r="F169" s="34" t="n"/>
      <x:c r="G169" s="34" t="inlineStr">
        <x:is>
          <x:t xml:space="preserve">Cristo Rei</x:t>
        </x:is>
      </x:c>
      <x:c r="H169" s="35" t="inlineStr">
        <x:is>
          <x:t xml:space="preserve">abrir partitura</x:t>
        </x:is>
      </x:c>
    </x:row>
    <x:row r="170" s="29" customFormat="1" ht="15" customHeight="1">
      <x:c r="A170" s="33" t="inlineStr">
        <x:is>
          <x:t xml:space="preserve">Vol. 4</x:t>
        </x:is>
      </x:c>
      <x:c r="B170" s="33" t="inlineStr">
        <x:is>
          <x:t xml:space="preserve">24</x:t>
        </x:is>
      </x:c>
      <x:c r="C170" s="34" t="inlineStr">
        <x:is>
          <x:t xml:space="preserve">A pregação do Evangelho, eu me dedico e me afadigo...</x:t>
        </x:is>
      </x:c>
      <x:c r="D170" s="34" t="n"/>
      <x:c r="E170" s="34" t="inlineStr">
        <x:is>
          <x:t xml:space="preserve">Cl 1,29; Cl 3,16</x:t>
        </x:is>
      </x:c>
      <x:c r="F170" s="34" t="n"/>
      <x:c r="G170" s="34" t="n"/>
      <x:c r="H170" s="35" t="inlineStr">
        <x:is>
          <x:t xml:space="preserve">abrir partitura</x:t>
        </x:is>
      </x:c>
    </x:row>
    <x:row r="171" s="29" customFormat="1" ht="15" customHeight="1">
      <x:c r="A171" s="33" t="inlineStr">
        <x:is>
          <x:t xml:space="preserve">Vol. 4</x:t>
        </x:is>
      </x:c>
      <x:c r="B171" s="33" t="inlineStr">
        <x:is>
          <x:t xml:space="preserve">25</x:t>
        </x:is>
      </x:c>
      <x:c r="C171" s="34" t="inlineStr">
        <x:is>
          <x:t xml:space="preserve">Dizer e fazer: tudo em nome do Senhor</x:t>
        </x:is>
      </x:c>
      <x:c r="D171" s="34" t="n"/>
      <x:c r="E171" s="34" t="inlineStr">
        <x:is>
          <x:t xml:space="preserve">Cl 3,17</x:t>
        </x:is>
      </x:c>
      <x:c r="F171" s="34" t="n"/>
      <x:c r="G171" s="34" t="n"/>
      <x:c r="H171" s="35" t="inlineStr">
        <x:is>
          <x:t xml:space="preserve">abrir partitura</x:t>
        </x:is>
      </x:c>
    </x:row>
    <x:row r="172" s="29" customFormat="1" ht="15" customHeight="1">
      <x:c r="A172" s="33" t="inlineStr">
        <x:is>
          <x:t xml:space="preserve">Vol. 4</x:t>
        </x:is>
      </x:c>
      <x:c r="B172" s="33" t="inlineStr">
        <x:is>
          <x:t xml:space="preserve">26</x:t>
        </x:is>
      </x:c>
      <x:c r="C172" s="34" t="inlineStr">
        <x:is>
          <x:t xml:space="preserve">Nem ganância ou ambição</x:t>
        </x:is>
      </x:c>
      <x:c r="D172" s="34" t="n"/>
      <x:c r="E172" s="34" t="inlineStr">
        <x:is>
          <x:t xml:space="preserve">1Ts 2,5</x:t>
        </x:is>
      </x:c>
      <x:c r="F172" s="34" t="n"/>
      <x:c r="G172" s="34" t="n"/>
      <x:c r="H172" s="35" t="inlineStr">
        <x:is>
          <x:t xml:space="preserve">abrir partitura</x:t>
        </x:is>
      </x:c>
    </x:row>
    <x:row r="173" s="29" customFormat="1" ht="15" customHeight="1">
      <x:c r="A173" s="33" t="inlineStr">
        <x:is>
          <x:t xml:space="preserve">Vol. 4</x:t>
        </x:is>
      </x:c>
      <x:c r="B173" s="33" t="inlineStr">
        <x:is>
          <x:t xml:space="preserve">27</x:t>
        </x:is>
      </x:c>
      <x:c r="C173" s="34" t="inlineStr">
        <x:is>
          <x:t xml:space="preserve">O amor pastoral e materno de Paulo</x:t>
        </x:is>
      </x:c>
      <x:c r="D173" s="34" t="n"/>
      <x:c r="E173" s="34" t="inlineStr">
        <x:is>
          <x:t xml:space="preserve">1Ts 2,7-8</x:t>
        </x:is>
      </x:c>
      <x:c r="F173" s="34" t="n"/>
      <x:c r="G173" s="34" t="n"/>
      <x:c r="H173" s="35" t="inlineStr">
        <x:is>
          <x:t xml:space="preserve">abrir partitura</x:t>
        </x:is>
      </x:c>
    </x:row>
    <x:row r="174" s="29" customFormat="1" ht="15" customHeight="1">
      <x:c r="A174" s="33" t="inlineStr">
        <x:is>
          <x:t xml:space="preserve">Vol. 4</x:t>
        </x:is>
      </x:c>
      <x:c r="B174" s="33" t="inlineStr">
        <x:is>
          <x:t xml:space="preserve">28</x:t>
        </x:is>
      </x:c>
      <x:c r="C174" s="34" t="inlineStr">
        <x:is>
          <x:t xml:space="preserve">Palavra de Deus e palavra humana</x:t>
        </x:is>
      </x:c>
      <x:c r="D174" s="34" t="n"/>
      <x:c r="E174" s="34" t="inlineStr">
        <x:is>
          <x:t xml:space="preserve">1Ts 2,13</x:t>
        </x:is>
      </x:c>
      <x:c r="F174" s="34" t="n"/>
      <x:c r="G174" s="34" t="n"/>
      <x:c r="H174" s="35" t="inlineStr">
        <x:is>
          <x:t xml:space="preserve">abrir partitura</x:t>
        </x:is>
      </x:c>
    </x:row>
    <x:row r="175" s="29" customFormat="1" ht="15" customHeight="1">
      <x:c r="A175" s="33" t="inlineStr">
        <x:is>
          <x:t xml:space="preserve">Vol. 4</x:t>
        </x:is>
      </x:c>
      <x:c r="B175" s="33" t="inlineStr">
        <x:is>
          <x:t xml:space="preserve">29</x:t>
        </x:is>
      </x:c>
      <x:c r="C175" s="34" t="inlineStr">
        <x:is>
          <x:t xml:space="preserve">A vocação do cristão à santidade</x:t>
        </x:is>
      </x:c>
      <x:c r="D175" s="34" t="n"/>
      <x:c r="E175" s="34" t="inlineStr">
        <x:is>
          <x:t xml:space="preserve">1Ts 4,3-7</x:t>
        </x:is>
      </x:c>
      <x:c r="F175" s="34" t="n"/>
      <x:c r="G175" s="34" t="n"/>
      <x:c r="H175" s="35" t="inlineStr">
        <x:is>
          <x:t xml:space="preserve">abrir partitura</x:t>
        </x:is>
      </x:c>
    </x:row>
    <x:row r="176" s="29" customFormat="1" ht="15" customHeight="1">
      <x:c r="A176" s="33" t="inlineStr">
        <x:is>
          <x:t xml:space="preserve">Vol. 4</x:t>
        </x:is>
      </x:c>
      <x:c r="B176" s="33" t="inlineStr">
        <x:is>
          <x:t xml:space="preserve">30</x:t>
        </x:is>
      </x:c>
      <x:c r="C176" s="34" t="inlineStr">
        <x:is>
          <x:t xml:space="preserve">Vida tranquila, trabalhando sem depender de ninguém</x:t>
        </x:is>
      </x:c>
      <x:c r="D176" s="34" t="n"/>
      <x:c r="E176" s="34" t="inlineStr">
        <x:is>
          <x:t xml:space="preserve">1Ts 4,11-12</x:t>
        </x:is>
      </x:c>
      <x:c r="F176" s="34" t="n"/>
      <x:c r="G176" s="34" t="n"/>
      <x:c r="H176" s="35" t="inlineStr">
        <x:is>
          <x:t xml:space="preserve">abrir partitura</x:t>
        </x:is>
      </x:c>
    </x:row>
    <x:row r="177" s="29" customFormat="1" ht="15" customHeight="1">
      <x:c r="A177" s="33" t="inlineStr">
        <x:is>
          <x:t xml:space="preserve">Vol. 4</x:t>
        </x:is>
      </x:c>
      <x:c r="B177" s="33" t="inlineStr">
        <x:is>
          <x:t xml:space="preserve">31</x:t>
        </x:is>
      </x:c>
      <x:c r="C177" s="34" t="inlineStr">
        <x:is>
          <x:t xml:space="preserve">Chegará o dia do Senhor</x:t>
        </x:is>
      </x:c>
      <x:c r="D177" s="34" t="n"/>
      <x:c r="E177" s="34" t="inlineStr">
        <x:is>
          <x:t xml:space="preserve">1Ts 5,2</x:t>
        </x:is>
      </x:c>
      <x:c r="F177" s="34" t="n"/>
      <x:c r="G177" s="34" t="n"/>
      <x:c r="H177" s="35" t="inlineStr">
        <x:is>
          <x:t xml:space="preserve">abrir partitura</x:t>
        </x:is>
      </x:c>
    </x:row>
    <x:row r="178" s="29" customFormat="1" ht="15" customHeight="1">
      <x:c r="A178" s="33" t="inlineStr">
        <x:is>
          <x:t xml:space="preserve">Vol. 4</x:t>
        </x:is>
      </x:c>
      <x:c r="B178" s="33" t="inlineStr">
        <x:is>
          <x:t xml:space="preserve">32</x:t>
        </x:is>
      </x:c>
      <x:c r="C178" s="34" t="inlineStr">
        <x:is>
          <x:t xml:space="preserve">Filhos da luz: sóbrios vigiemos!</x:t>
        </x:is>
      </x:c>
      <x:c r="D178" s="34" t="n"/>
      <x:c r="E178" s="34" t="inlineStr">
        <x:is>
          <x:t xml:space="preserve">1Ts 5,5-6</x:t>
        </x:is>
      </x:c>
      <x:c r="F178" s="34" t="n"/>
      <x:c r="G178" s="34" t="n"/>
      <x:c r="H178" s="35" t="inlineStr">
        <x:is>
          <x:t xml:space="preserve">abrir partitura</x:t>
        </x:is>
      </x:c>
    </x:row>
    <x:row r="179" s="29" customFormat="1" ht="15" customHeight="1">
      <x:c r="A179" s="33" t="inlineStr">
        <x:is>
          <x:t xml:space="preserve">Vol. 4</x:t>
        </x:is>
      </x:c>
      <x:c r="B179" s="33" t="inlineStr">
        <x:is>
          <x:t xml:space="preserve">33</x:t>
        </x:is>
      </x:c>
      <x:c r="C179" s="34" t="inlineStr">
        <x:is>
          <x:t xml:space="preserve">Por Cristo, Deus não nos destinou à perdição, mas à salvação</x:t>
        </x:is>
      </x:c>
      <x:c r="D179" s="34" t="n"/>
      <x:c r="E179" s="34" t="inlineStr">
        <x:is>
          <x:t xml:space="preserve">1Ts 5,9</x:t>
        </x:is>
      </x:c>
      <x:c r="F179" s="34" t="n"/>
      <x:c r="G179" s="34" t="n"/>
      <x:c r="H179" s="35" t="inlineStr">
        <x:is>
          <x:t xml:space="preserve">abrir partitura</x:t>
        </x:is>
      </x:c>
    </x:row>
    <x:row r="180" s="29" customFormat="1" ht="15" customHeight="1">
      <x:c r="A180" s="33" t="inlineStr">
        <x:is>
          <x:t xml:space="preserve">Vol. 4</x:t>
        </x:is>
      </x:c>
      <x:c r="B180" s="33" t="inlineStr">
        <x:is>
          <x:t xml:space="preserve">34</x:t>
        </x:is>
      </x:c>
      <x:c r="C180" s="34" t="inlineStr">
        <x:is>
          <x:t xml:space="preserve">Aos guias e dirigentes: estima e orações</x:t>
        </x:is>
      </x:c>
      <x:c r="D180" s="34" t="n"/>
      <x:c r="E180" s="34" t="inlineStr">
        <x:is>
          <x:t xml:space="preserve">1Ts 5,12-13</x:t>
        </x:is>
      </x:c>
      <x:c r="F180" s="34" t="n"/>
      <x:c r="G180" s="34" t="n"/>
      <x:c r="H180" s="35" t="inlineStr">
        <x:is>
          <x:t xml:space="preserve">abrir partitura</x:t>
        </x:is>
      </x:c>
    </x:row>
    <x:row r="181" s="29" customFormat="1" ht="15" customHeight="1">
      <x:c r="A181" s="33" t="inlineStr">
        <x:is>
          <x:t xml:space="preserve">Vol. 4</x:t>
        </x:is>
      </x:c>
      <x:c r="B181" s="33" t="inlineStr">
        <x:is>
          <x:t xml:space="preserve">35</x:t>
        </x:is>
      </x:c>
      <x:c r="C181" s="34" t="inlineStr">
        <x:is>
          <x:t xml:space="preserve">Procurar os desviados, animar os tímidos, sustentar os fracos, ser paciente</x:t>
        </x:is>
      </x:c>
      <x:c r="D181" s="34" t="n"/>
      <x:c r="E181" s="34" t="inlineStr">
        <x:is>
          <x:t xml:space="preserve">1Ts 5,14</x:t>
        </x:is>
      </x:c>
      <x:c r="F181" s="34" t="n"/>
      <x:c r="G181" s="34" t="n"/>
      <x:c r="H181" s="35" t="inlineStr">
        <x:is>
          <x:t xml:space="preserve">abrir partitura</x:t>
        </x:is>
      </x:c>
    </x:row>
    <x:row r="182" s="29" customFormat="1" ht="15" customHeight="1">
      <x:c r="A182" s="33" t="inlineStr">
        <x:is>
          <x:t xml:space="preserve">Vol. 4</x:t>
        </x:is>
      </x:c>
      <x:c r="B182" s="33" t="inlineStr">
        <x:is>
          <x:t xml:space="preserve">36</x:t>
        </x:is>
      </x:c>
      <x:c r="C182" s="34" t="inlineStr">
        <x:is>
          <x:t xml:space="preserve">Ficai com aquilo que é bom!</x:t>
        </x:is>
      </x:c>
      <x:c r="D182" s="34" t="n"/>
      <x:c r="E182" s="34" t="inlineStr">
        <x:is>
          <x:t xml:space="preserve">1Ts 5,21</x:t>
        </x:is>
      </x:c>
      <x:c r="F182" s="34" t="n"/>
      <x:c r="G182" s="34" t="n"/>
      <x:c r="H182" s="35" t="inlineStr">
        <x:is>
          <x:t xml:space="preserve">abrir partitura</x:t>
        </x:is>
      </x:c>
    </x:row>
    <x:row r="183" s="29" customFormat="1" ht="15" customHeight="1">
      <x:c r="A183" s="33" t="inlineStr">
        <x:is>
          <x:t xml:space="preserve">Vol. 4</x:t>
        </x:is>
      </x:c>
      <x:c r="B183" s="33" t="inlineStr">
        <x:is>
          <x:t xml:space="preserve">37</x:t>
        </x:is>
      </x:c>
      <x:c r="C183" s="34" t="inlineStr">
        <x:is>
          <x:t xml:space="preserve">Quem vos chamou é fiel: Ele cumpre o que promete</x:t>
        </x:is>
      </x:c>
      <x:c r="D183" s="34" t="n"/>
      <x:c r="E183" s="34" t="inlineStr">
        <x:is>
          <x:t xml:space="preserve">1Ts 5,24</x:t>
        </x:is>
      </x:c>
      <x:c r="F183" s="34" t="n"/>
      <x:c r="G183" s="34" t="n"/>
      <x:c r="H183" s="35" t="inlineStr">
        <x:is>
          <x:t xml:space="preserve">abrir partitura</x:t>
        </x:is>
      </x:c>
    </x:row>
    <x:row r="184" s="29" customFormat="1" ht="15" customHeight="1">
      <x:c r="A184" s="33" t="inlineStr">
        <x:is>
          <x:t xml:space="preserve">Vol. 4</x:t>
        </x:is>
      </x:c>
      <x:c r="B184" s="33" t="inlineStr">
        <x:is>
          <x:t xml:space="preserve">38</x:t>
        </x:is>
      </x:c>
      <x:c r="C184" s="34" t="inlineStr">
        <x:is>
          <x:t xml:space="preserve">Eu me confesso o maior dos pecadores</x:t>
        </x:is>
      </x:c>
      <x:c r="D184" s="34" t="n"/>
      <x:c r="E184" s="34" t="inlineStr">
        <x:is>
          <x:t xml:space="preserve">1Tm 1,15</x:t>
        </x:is>
      </x:c>
      <x:c r="F184" s="34" t="n"/>
      <x:c r="G184" s="34" t="inlineStr">
        <x:is>
          <x:t xml:space="preserve">Ato penitencial</x:t>
        </x:is>
      </x:c>
      <x:c r="H184" s="35" t="inlineStr">
        <x:is>
          <x:t xml:space="preserve">abrir partitura</x:t>
        </x:is>
      </x:c>
    </x:row>
    <x:row r="185" s="29" customFormat="1" ht="15" customHeight="1">
      <x:c r="A185" s="33" t="inlineStr">
        <x:is>
          <x:t xml:space="preserve">Vol. 4</x:t>
        </x:is>
      </x:c>
      <x:c r="B185" s="33" t="inlineStr">
        <x:is>
          <x:t xml:space="preserve">39</x:t>
        </x:is>
      </x:c>
      <x:c r="C185" s="34" t="inlineStr">
        <x:is>
          <x:t xml:space="preserve">Ao Rei dos séculos... (Doxologia)</x:t>
        </x:is>
      </x:c>
      <x:c r="D185" s="34" t="n"/>
      <x:c r="E185" s="34" t="inlineStr">
        <x:is>
          <x:t xml:space="preserve">1Tm 1,17</x:t>
        </x:is>
      </x:c>
      <x:c r="F185" s="34" t="n"/>
      <x:c r="G185" s="34" t="inlineStr">
        <x:is>
          <x:t xml:space="preserve">Doxologia</x:t>
        </x:is>
      </x:c>
      <x:c r="H185" s="35" t="inlineStr">
        <x:is>
          <x:t xml:space="preserve">abrir partitura</x:t>
        </x:is>
      </x:c>
    </x:row>
    <x:row r="186" s="29" customFormat="1" ht="15" customHeight="1">
      <x:c r="A186" s="33" t="inlineStr">
        <x:is>
          <x:t xml:space="preserve">Vol. 4</x:t>
        </x:is>
      </x:c>
      <x:c r="B186" s="33" t="inlineStr">
        <x:is>
          <x:t xml:space="preserve">40</x:t>
        </x:is>
      </x:c>
      <x:c r="C186" s="34" t="inlineStr">
        <x:is>
          <x:t xml:space="preserve">Deus quer que todos sejam salvos e conheçam a verdade do Evangelho</x:t>
        </x:is>
      </x:c>
      <x:c r="D186" s="34" t="n"/>
      <x:c r="E186" s="34" t="inlineStr">
        <x:is>
          <x:t xml:space="preserve">1Tm 2,4</x:t>
        </x:is>
      </x:c>
      <x:c r="F186" s="34" t="n"/>
      <x:c r="G186" s="34" t="n"/>
      <x:c r="H186" s="35" t="inlineStr">
        <x:is>
          <x:t xml:space="preserve">abrir partitura</x:t>
        </x:is>
      </x:c>
    </x:row>
    <x:row r="187" s="29" customFormat="1" ht="15" customHeight="1">
      <x:c r="A187" s="33" t="inlineStr">
        <x:is>
          <x:t xml:space="preserve">Vol. 4</x:t>
        </x:is>
      </x:c>
      <x:c r="B187" s="33" t="inlineStr">
        <x:is>
          <x:t xml:space="preserve">41</x:t>
        </x:is>
      </x:c>
      <x:c r="C187" s="34" t="inlineStr">
        <x:is>
          <x:t xml:space="preserve">Um só Deus, um só Mediador: Jesus Cristo</x:t>
        </x:is>
      </x:c>
      <x:c r="D187" s="34" t="n"/>
      <x:c r="E187" s="34" t="inlineStr">
        <x:is>
          <x:t xml:space="preserve">1Tm 2,5</x:t>
        </x:is>
      </x:c>
      <x:c r="F187" s="34" t="n"/>
      <x:c r="G187" s="34" t="n"/>
      <x:c r="H187" s="35" t="inlineStr">
        <x:is>
          <x:t xml:space="preserve">abrir partitura</x:t>
        </x:is>
      </x:c>
    </x:row>
    <x:row r="188" s="29" customFormat="1" ht="15" customHeight="1">
      <x:c r="A188" s="33" t="inlineStr">
        <x:is>
          <x:t xml:space="preserve">Vol. 4</x:t>
        </x:is>
      </x:c>
      <x:c r="B188" s="33" t="inlineStr">
        <x:is>
          <x:t xml:space="preserve">42</x:t>
        </x:is>
      </x:c>
      <x:c r="C188" s="34" t="inlineStr">
        <x:is>
          <x:t xml:space="preserve">Cristo manifestado, justificado, contemplado, proclamado...</x:t>
        </x:is>
      </x:c>
      <x:c r="D188" s="34" t="n"/>
      <x:c r="E188" s="34" t="inlineStr">
        <x:is>
          <x:t xml:space="preserve">1Tm 3,16</x:t>
        </x:is>
      </x:c>
      <x:c r="F188" s="34" t="n"/>
      <x:c r="G188" s="34" t="n"/>
      <x:c r="H188" s="35" t="inlineStr">
        <x:is>
          <x:t xml:space="preserve">abrir partitura</x:t>
        </x:is>
      </x:c>
    </x:row>
    <x:row r="189" s="29" customFormat="1" ht="15" customHeight="1">
      <x:c r="A189" s="33" t="inlineStr">
        <x:is>
          <x:t xml:space="preserve">Vol. 4</x:t>
        </x:is>
      </x:c>
      <x:c r="B189" s="33" t="inlineStr">
        <x:is>
          <x:t xml:space="preserve">43</x:t>
        </x:is>
      </x:c>
      <x:c r="C189" s="34" t="inlineStr">
        <x:is>
          <x:t xml:space="preserve">É bom tudo aquilo que Deus fez</x:t>
        </x:is>
      </x:c>
      <x:c r="D189" s="34" t="n"/>
      <x:c r="E189" s="34" t="inlineStr">
        <x:is>
          <x:t xml:space="preserve">1Tm 4,4</x:t>
        </x:is>
      </x:c>
      <x:c r="F189" s="34" t="n"/>
      <x:c r="G189" s="34" t="n"/>
      <x:c r="H189" s="35" t="inlineStr">
        <x:is>
          <x:t xml:space="preserve">abrir partitura</x:t>
        </x:is>
      </x:c>
    </x:row>
    <x:row r="190" s="29" customFormat="1" ht="15" customHeight="1">
      <x:c r="A190" s="33" t="inlineStr">
        <x:is>
          <x:t xml:space="preserve">Vol. 4</x:t>
        </x:is>
      </x:c>
      <x:c r="B190" s="33" t="inlineStr">
        <x:is>
          <x:t xml:space="preserve">44</x:t>
        </x:is>
      </x:c>
      <x:c r="C190" s="34" t="inlineStr">
        <x:is>
          <x:t xml:space="preserve">Ser modelo na Palavra, na conduta, no amor, fé e pureza</x:t>
        </x:is>
      </x:c>
      <x:c r="D190" s="34" t="n"/>
      <x:c r="E190" s="34" t="inlineStr">
        <x:is>
          <x:t xml:space="preserve">1Tm 4,12</x:t>
        </x:is>
      </x:c>
      <x:c r="F190" s="34" t="n"/>
      <x:c r="G190" s="34" t="n"/>
      <x:c r="H190" s="35" t="inlineStr">
        <x:is>
          <x:t xml:space="preserve">abrir partitura</x:t>
        </x:is>
      </x:c>
    </x:row>
    <x:row r="191" s="29" customFormat="1" ht="15" customHeight="1">
      <x:c r="A191" s="33" t="inlineStr">
        <x:is>
          <x:t xml:space="preserve">Vol. 4</x:t>
        </x:is>
      </x:c>
      <x:c r="B191" s="33" t="inlineStr">
        <x:is>
          <x:t xml:space="preserve">45</x:t>
        </x:is>
      </x:c>
      <x:c r="C191" s="34" t="inlineStr">
        <x:is>
          <x:t xml:space="preserve">Viver sóbrios, sem ganância</x:t>
        </x:is>
      </x:c>
      <x:c r="D191" s="34" t="n"/>
      <x:c r="E191" s="34" t="inlineStr">
        <x:is>
          <x:t xml:space="preserve">1Tm 6,6-10</x:t>
        </x:is>
      </x:c>
      <x:c r="F191" s="34" t="n"/>
      <x:c r="G191" s="34" t="n"/>
      <x:c r="H191" s="35" t="inlineStr">
        <x:is>
          <x:t xml:space="preserve">abrir partitura</x:t>
        </x:is>
      </x:c>
    </x:row>
    <x:row r="192" s="29" customFormat="1" ht="15" customHeight="1">
      <x:c r="A192" s="33" t="inlineStr">
        <x:is>
          <x:t xml:space="preserve">Vol. 4</x:t>
        </x:is>
      </x:c>
      <x:c r="B192" s="33" t="inlineStr">
        <x:is>
          <x:t xml:space="preserve">46</x:t>
        </x:is>
      </x:c>
      <x:c r="C192" s="34" t="inlineStr">
        <x:is>
          <x:t xml:space="preserve">Doxologia a Jesus Cristo, o único Senhor</x:t>
        </x:is>
      </x:c>
      <x:c r="D192" s="34" t="n"/>
      <x:c r="E192" s="34" t="inlineStr">
        <x:is>
          <x:t xml:space="preserve">1Tm 6,15-16</x:t>
        </x:is>
      </x:c>
      <x:c r="F192" s="34" t="n"/>
      <x:c r="G192" s="34" t="inlineStr">
        <x:is>
          <x:t xml:space="preserve">Doxologia</x:t>
        </x:is>
      </x:c>
      <x:c r="H192" s="35" t="inlineStr">
        <x:is>
          <x:t xml:space="preserve">abrir partitura</x:t>
        </x:is>
      </x:c>
    </x:row>
    <x:row r="193" s="29" customFormat="1" ht="15" customHeight="1">
      <x:c r="A193" s="33" t="inlineStr">
        <x:is>
          <x:t xml:space="preserve">Vol. 4</x:t>
        </x:is>
      </x:c>
      <x:c r="B193" s="33" t="inlineStr">
        <x:is>
          <x:t xml:space="preserve">47</x:t>
        </x:is>
      </x:c>
      <x:c r="C193" s="34" t="inlineStr">
        <x:is>
          <x:t xml:space="preserve">A graça de Cristo na sua encarnação e na pregação do Evangelho por Paulo</x:t>
        </x:is>
      </x:c>
      <x:c r="D193" s="34" t="n"/>
      <x:c r="E193" s="34" t="inlineStr">
        <x:is>
          <x:t xml:space="preserve">2Tm 1,9-11</x:t>
        </x:is>
      </x:c>
      <x:c r="F193" s="34" t="n"/>
      <x:c r="G193" s="34" t="n"/>
      <x:c r="H193" s="35" t="inlineStr">
        <x:is>
          <x:t xml:space="preserve">abrir partitura</x:t>
        </x:is>
      </x:c>
    </x:row>
    <x:row r="194" s="29" customFormat="1" ht="15" customHeight="1">
      <x:c r="A194" s="33" t="inlineStr">
        <x:is>
          <x:t xml:space="preserve">Vol. 4</x:t>
        </x:is>
      </x:c>
      <x:c r="B194" s="33" t="inlineStr">
        <x:is>
          <x:t xml:space="preserve">48</x:t>
        </x:is>
      </x:c>
      <x:c r="C194" s="34" t="inlineStr">
        <x:is>
          <x:t xml:space="preserve">Eu sei em quem eu coloquei a minha fé!</x:t>
        </x:is>
      </x:c>
      <x:c r="D194" s="34" t="n"/>
      <x:c r="E194" s="34" t="inlineStr">
        <x:is>
          <x:t xml:space="preserve">2Tm 1,12</x:t>
        </x:is>
      </x:c>
      <x:c r="F194" s="34" t="n"/>
      <x:c r="G194" s="34" t="n"/>
      <x:c r="H194" s="35" t="inlineStr">
        <x:is>
          <x:t xml:space="preserve">abrir partitura</x:t>
        </x:is>
      </x:c>
    </x:row>
    <x:row r="195" s="29" customFormat="1" ht="15" customHeight="1">
      <x:c r="A195" s="33" t="inlineStr">
        <x:is>
          <x:t xml:space="preserve">Vol. 4</x:t>
        </x:is>
      </x:c>
      <x:c r="B195" s="33" t="inlineStr">
        <x:is>
          <x:t xml:space="preserve">49</x:t>
        </x:is>
      </x:c>
      <x:c r="C195" s="34" t="inlineStr">
        <x:is>
          <x:t xml:space="preserve">Se com Cristo nós morremos, com Cristo viveremos</x:t>
        </x:is>
      </x:c>
      <x:c r="D195" s="34" t="n"/>
      <x:c r="E195" s="34" t="inlineStr">
        <x:is>
          <x:t xml:space="preserve">2Tm 2,11</x:t>
        </x:is>
      </x:c>
      <x:c r="F195" s="34" t="n"/>
      <x:c r="G195" s="34" t="n"/>
      <x:c r="H195" s="35" t="inlineStr">
        <x:is>
          <x:t xml:space="preserve">abrir partitura</x:t>
        </x:is>
      </x:c>
    </x:row>
    <x:row r="196" s="29" customFormat="1" ht="15" customHeight="1">
      <x:c r="A196" s="33" t="inlineStr">
        <x:is>
          <x:t xml:space="preserve">Vol. 4</x:t>
        </x:is>
      </x:c>
      <x:c r="B196" s="33" t="inlineStr">
        <x:is>
          <x:t xml:space="preserve">50</x:t>
        </x:is>
      </x:c>
      <x:c r="C196" s="34" t="inlineStr">
        <x:is>
          <x:t xml:space="preserve">A força da Bíblia, Palavra de Deus</x:t>
        </x:is>
      </x:c>
      <x:c r="D196" s="34" t="n"/>
      <x:c r="E196" s="34" t="inlineStr">
        <x:is>
          <x:t xml:space="preserve">2Tm 3,16</x:t>
        </x:is>
      </x:c>
      <x:c r="F196" s="34" t="n"/>
      <x:c r="G196" s="34" t="n"/>
      <x:c r="H196" s="35" t="inlineStr">
        <x:is>
          <x:t xml:space="preserve">abrir partitura</x:t>
        </x:is>
      </x:c>
    </x:row>
    <x:row r="197" s="29" customFormat="1" ht="15" customHeight="1">
      <x:c r="A197" s="33" t="inlineStr">
        <x:is>
          <x:t xml:space="preserve">Vol. 4</x:t>
        </x:is>
      </x:c>
      <x:c r="B197" s="33" t="inlineStr">
        <x:is>
          <x:t xml:space="preserve">51</x:t>
        </x:is>
      </x:c>
      <x:c r="C197" s="34" t="inlineStr">
        <x:is>
          <x:t xml:space="preserve">Minha vida está no fim, guardei a minha fé</x:t>
        </x:is>
      </x:c>
      <x:c r="D197" s="34" t="n"/>
      <x:c r="E197" s="34" t="inlineStr">
        <x:is>
          <x:t xml:space="preserve">2Tm 4,6-7</x:t>
        </x:is>
      </x:c>
      <x:c r="F197" s="34" t="n"/>
      <x:c r="G197" s="34" t="n"/>
      <x:c r="H197" s="35" t="inlineStr">
        <x:is>
          <x:t xml:space="preserve">abrir partitura</x:t>
        </x:is>
      </x:c>
    </x:row>
    <x:row r="198" s="29" customFormat="1" ht="15" customHeight="1">
      <x:c r="A198" s="33" t="inlineStr">
        <x:is>
          <x:t xml:space="preserve">Vol. 4</x:t>
        </x:is>
      </x:c>
      <x:c r="B198" s="33" t="inlineStr">
        <x:is>
          <x:t xml:space="preserve">52</x:t>
        </x:is>
      </x:c>
      <x:c r="C198" s="34" t="inlineStr">
        <x:is>
          <x:t xml:space="preserve">Deus falou-nos pelos profetas, mas agora, pelo próprio Filho</x:t>
        </x:is>
      </x:c>
      <x:c r="D198" s="34" t="n"/>
      <x:c r="E198" s="34" t="inlineStr">
        <x:is>
          <x:t xml:space="preserve">Hb 1,1-2</x:t>
        </x:is>
      </x:c>
      <x:c r="F198" s="34" t="n"/>
      <x:c r="G198" s="34" t="n"/>
      <x:c r="H198" s="35" t="inlineStr">
        <x:is>
          <x:t xml:space="preserve">abrir partitura</x:t>
        </x:is>
      </x:c>
    </x:row>
    <x:row r="199" s="29" customFormat="1" ht="23.850000381469727" customHeight="1">
      <x:c r="A199" s="33" t="inlineStr">
        <x:is>
          <x:t xml:space="preserve">Vol. 4</x:t>
        </x:is>
      </x:c>
      <x:c r="B199" s="33" t="inlineStr">
        <x:is>
          <x:t xml:space="preserve">53</x:t>
        </x:is>
      </x:c>
      <x:c r="C199" s="34" t="inlineStr">
        <x:is>
          <x:t xml:space="preserve">Jesus Cristo, Filho de Deus Todo-poderoso</x:t>
        </x:is>
      </x:c>
      <x:c r="D199" s="34" t="n"/>
      <x:c r="E199" s="34" t="inlineStr">
        <x:is>
          <x:t xml:space="preserve">Hb 1,3</x:t>
        </x:is>
      </x:c>
      <x:c r="F199" s="34" t="n"/>
      <x:c r="G199" s="34" t="n"/>
      <x:c r="H199" s="35" t="inlineStr">
        <x:is>
          <x:t xml:space="preserve">abrir partitura</x:t>
        </x:is>
      </x:c>
    </x:row>
    <x:row r="200" s="29" customFormat="1" ht="15" customHeight="1">
      <x:c r="A200" s="33" t="inlineStr">
        <x:is>
          <x:t xml:space="preserve">Vol. 4</x:t>
        </x:is>
      </x:c>
      <x:c r="B200" s="33" t="inlineStr">
        <x:is>
          <x:t xml:space="preserve">54</x:t>
        </x:is>
      </x:c>
      <x:c r="C200" s="34" t="inlineStr">
        <x:is>
          <x:t xml:space="preserve">Jesus Cristo tentado, vem nos socorrer nas tentações</x:t>
        </x:is>
      </x:c>
      <x:c r="D200" s="34" t="n"/>
      <x:c r="E200" s="34" t="inlineStr">
        <x:is>
          <x:t xml:space="preserve">Hb 2,18</x:t>
        </x:is>
      </x:c>
      <x:c r="F200" s="34" t="n"/>
      <x:c r="G200" s="34" t="n"/>
      <x:c r="H200" s="35" t="inlineStr">
        <x:is>
          <x:t xml:space="preserve">abrir partitura</x:t>
        </x:is>
      </x:c>
    </x:row>
    <x:row r="201" s="29" customFormat="1" ht="15" customHeight="1">
      <x:c r="A201" s="33" t="inlineStr">
        <x:is>
          <x:t xml:space="preserve">Vol. 4</x:t>
        </x:is>
      </x:c>
      <x:c r="B201" s="33" t="inlineStr">
        <x:is>
          <x:t xml:space="preserve">55</x:t>
        </x:is>
      </x:c>
      <x:c r="C201" s="34" t="inlineStr">
        <x:is>
          <x:t xml:space="preserve">Jesus Cristo, nosso Sumo Sacerdote</x:t>
        </x:is>
      </x:c>
      <x:c r="D201" s="34" t="n"/>
      <x:c r="E201" s="34" t="inlineStr">
        <x:is>
          <x:t xml:space="preserve">Hb 4,15</x:t>
        </x:is>
      </x:c>
      <x:c r="F201" s="34" t="n"/>
      <x:c r="G201" s="34" t="n"/>
      <x:c r="H201" s="35" t="inlineStr">
        <x:is>
          <x:t xml:space="preserve">abrir partitura</x:t>
        </x:is>
      </x:c>
    </x:row>
    <x:row r="202" s="29" customFormat="1" ht="15" customHeight="1">
      <x:c r="A202" s="33" t="inlineStr">
        <x:is>
          <x:t xml:space="preserve">Vol. 4</x:t>
        </x:is>
      </x:c>
      <x:c r="B202" s="33" t="inlineStr">
        <x:is>
          <x:t xml:space="preserve">56</x:t>
        </x:is>
      </x:c>
      <x:c r="C202" s="34" t="inlineStr">
        <x:is>
          <x:t xml:space="preserve">Confiança no Senhor, perdão e graça</x:t>
        </x:is>
      </x:c>
      <x:c r="D202" s="34" t="n"/>
      <x:c r="E202" s="34" t="inlineStr">
        <x:is>
          <x:t xml:space="preserve">Hb 4,16</x:t>
        </x:is>
      </x:c>
      <x:c r="F202" s="34" t="n"/>
      <x:c r="G202" s="34" t="n"/>
      <x:c r="H202" s="35" t="inlineStr">
        <x:is>
          <x:t xml:space="preserve">abrir partitura</x:t>
        </x:is>
      </x:c>
    </x:row>
    <x:row r="203" s="29" customFormat="1" ht="23.850000381469727" customHeight="1">
      <x:c r="A203" s="33" t="inlineStr">
        <x:is>
          <x:t xml:space="preserve">Vol. 4</x:t>
        </x:is>
      </x:c>
      <x:c r="B203" s="33" t="inlineStr">
        <x:is>
          <x:t xml:space="preserve">57</x:t>
        </x:is>
      </x:c>
      <x:c r="C203" s="34" t="inlineStr">
        <x:is>
          <x:t xml:space="preserve">Oração de Jesus Cristo ao Pai; Ele foi atendido por sua obediência</x:t>
        </x:is>
      </x:c>
      <x:c r="D203" s="34" t="n"/>
      <x:c r="E203" s="34" t="inlineStr">
        <x:is>
          <x:t xml:space="preserve">Hb 5,7</x:t>
        </x:is>
      </x:c>
      <x:c r="F203" s="34" t="n"/>
      <x:c r="G203" s="34" t="n"/>
      <x:c r="H203" s="35" t="inlineStr">
        <x:is>
          <x:t xml:space="preserve">abrir partitura</x:t>
        </x:is>
      </x:c>
    </x:row>
    <x:row r="204" s="29" customFormat="1" ht="15" customHeight="1">
      <x:c r="A204" s="33" t="inlineStr">
        <x:is>
          <x:t xml:space="preserve">Vol. 4</x:t>
        </x:is>
      </x:c>
      <x:c r="B204" s="33" t="inlineStr">
        <x:is>
          <x:t xml:space="preserve">58</x:t>
        </x:is>
      </x:c>
      <x:c r="C204" s="34" t="inlineStr">
        <x:is>
          <x:t xml:space="preserve">Cristo, Filho, Servo e sofredor, obediente e Salvador</x:t>
        </x:is>
      </x:c>
      <x:c r="D204" s="34" t="n"/>
      <x:c r="E204" s="34" t="inlineStr">
        <x:is>
          <x:t xml:space="preserve">Hb 5,8-9</x:t>
        </x:is>
      </x:c>
      <x:c r="F204" s="34" t="n"/>
      <x:c r="G204" s="34" t="n"/>
      <x:c r="H204" s="35" t="inlineStr">
        <x:is>
          <x:t xml:space="preserve">abrir partitura</x:t>
        </x:is>
      </x:c>
    </x:row>
    <x:row r="205" s="29" customFormat="1" ht="23.850000381469727" customHeight="1">
      <x:c r="A205" s="33" t="inlineStr">
        <x:is>
          <x:t xml:space="preserve">Vol. 4</x:t>
        </x:is>
      </x:c>
      <x:c r="B205" s="33" t="inlineStr">
        <x:is>
          <x:t xml:space="preserve">59</x:t>
        </x:is>
      </x:c>
      <x:c r="C205" s="34" t="inlineStr">
        <x:is>
          <x:t xml:space="preserve">Pela oferta do corpo de Cristo, fomos justificados e santificados</x:t>
        </x:is>
      </x:c>
      <x:c r="D205" s="34" t="n"/>
      <x:c r="E205" s="34" t="inlineStr">
        <x:is>
          <x:t xml:space="preserve">Hb 10,10</x:t>
        </x:is>
      </x:c>
      <x:c r="F205" s="34" t="n"/>
      <x:c r="G205" s="34" t="n"/>
      <x:c r="H205" s="35" t="inlineStr">
        <x:is>
          <x:t xml:space="preserve">abrir partitura</x:t>
        </x:is>
      </x:c>
    </x:row>
    <x:row r="206" s="29" customFormat="1" ht="15" customHeight="1">
      <x:c r="A206" s="33" t="inlineStr">
        <x:is>
          <x:t xml:space="preserve">Vol. 4</x:t>
        </x:is>
      </x:c>
      <x:c r="B206" s="33" t="inlineStr">
        <x:is>
          <x:t xml:space="preserve">60</x:t>
        </x:is>
      </x:c>
      <x:c r="C206" s="34" t="inlineStr">
        <x:is>
          <x:t xml:space="preserve">Pronto está meu coração pra servir e louvar...</x:t>
        </x:is>
      </x:c>
      <x:c r="D206" s="34" t="n"/>
      <x:c r="E206" s="34" t="inlineStr">
        <x:is>
          <x:t xml:space="preserve">Sl 57,8; Sl 108,2</x:t>
        </x:is>
      </x:c>
      <x:c r="F206" s="34" t="n"/>
      <x:c r="G206" s="34" t="n"/>
      <x:c r="H206" s="35" t="inlineStr">
        <x:is>
          <x:t xml:space="preserve">abrir partitura</x:t>
        </x:is>
      </x:c>
    </x:row>
    <x:row r="207" s="29" customFormat="1" ht="15" customHeight="1">
      <x:c r="A207" s="33" t="inlineStr">
        <x:is>
          <x:t xml:space="preserve">Vol. 4</x:t>
        </x:is>
      </x:c>
      <x:c r="B207" s="33" t="inlineStr">
        <x:is>
          <x:t xml:space="preserve">61</x:t>
        </x:is>
      </x:c>
      <x:c r="C207" s="34" t="inlineStr">
        <x:is>
          <x:t xml:space="preserve">Cristo, Luz do mundo, Luz da vida</x:t>
        </x:is>
      </x:c>
      <x:c r="D207" s="34" t="inlineStr">
        <x:is>
          <x:t xml:space="preserve">Jo 8,12</x:t>
        </x:is>
      </x:c>
      <x:c r="E207" s="34" t="n"/>
      <x:c r="F207" s="34" t="n"/>
      <x:c r="G207" s="34" t="n"/>
      <x:c r="H207" s="35" t="inlineStr">
        <x:is>
          <x:t xml:space="preserve">abrir partitura</x:t>
        </x:is>
      </x:c>
    </x:row>
    <x:row r="208" s="29" customFormat="1" ht="15" customHeight="1">
      <x:c r="A208" s="33" t="inlineStr">
        <x:is>
          <x:t xml:space="preserve">Vol. 4</x:t>
        </x:is>
      </x:c>
      <x:c r="B208" s="33" t="inlineStr">
        <x:is>
          <x:t xml:space="preserve">62</x:t>
        </x:is>
      </x:c>
      <x:c r="C208" s="34" t="inlineStr">
        <x:is>
          <x:t xml:space="preserve">Ave, Maria</x:t>
        </x:is>
      </x:c>
      <x:c r="D208" s="34" t="inlineStr">
        <x:is>
          <x:t xml:space="preserve">Lc 1,28</x:t>
        </x:is>
      </x:c>
      <x:c r="E208" s="34" t="n"/>
      <x:c r="F208" s="34" t="n"/>
      <x:c r="G208" s="34" t="n"/>
      <x:c r="H208" s="35" t="inlineStr">
        <x:is>
          <x:t xml:space="preserve">abrir partitura</x:t>
        </x:is>
      </x:c>
    </x:row>
    <x:row r="209" s="29" customFormat="1" ht="15" customHeight="1">
      <x:c r="A209" s="36" t="inlineStr">
        <x:is>
          <x:t xml:space="preserve">Vol. 5</x:t>
        </x:is>
      </x:c>
      <x:c r="B209" s="36" t="inlineStr">
        <x:is>
          <x:t xml:space="preserve">1</x:t>
        </x:is>
      </x:c>
      <x:c r="C209" s="37" t="inlineStr">
        <x:is>
          <x:t xml:space="preserve">As nuvens chovam o Justo</x:t>
        </x:is>
      </x:c>
      <x:c r="D209" s="37" t="n"/>
      <x:c r="E209" s="37" t="inlineStr">
        <x:is>
          <x:t xml:space="preserve">Is 45,8</x:t>
        </x:is>
      </x:c>
      <x:c r="F209" s="37" t="inlineStr">
        <x:is>
          <x:t xml:space="preserve">Sl 71</x:t>
        </x:is>
      </x:c>
      <x:c r="G209" s="37" t="inlineStr">
        <x:is>
          <x:t xml:space="preserve">Advento: entrada ou comunhão</x:t>
        </x:is>
      </x:c>
      <x:c r="H209" s="38" t="inlineStr">
        <x:is>
          <x:t xml:space="preserve">abrir partitura</x:t>
        </x:is>
      </x:c>
    </x:row>
    <x:row r="210" s="29" customFormat="1" ht="15" customHeight="1">
      <x:c r="A210" s="33" t="inlineStr">
        <x:is>
          <x:t xml:space="preserve">Vol. 5</x:t>
        </x:is>
      </x:c>
      <x:c r="B210" s="33" t="inlineStr">
        <x:is>
          <x:t xml:space="preserve">2</x:t>
        </x:is>
      </x:c>
      <x:c r="C210" s="34" t="inlineStr">
        <x:is>
          <x:t xml:space="preserve">Só Jesus é o Salvador</x:t>
        </x:is>
      </x:c>
      <x:c r="D210" s="34" t="n"/>
      <x:c r="E210" s="34" t="inlineStr">
        <x:is>
          <x:t xml:space="preserve">At 4,12</x:t>
        </x:is>
      </x:c>
      <x:c r="F210" s="34" t="inlineStr">
        <x:is>
          <x:t xml:space="preserve">Sl 117</x:t>
        </x:is>
      </x:c>
      <x:c r="G210" s="34" t="n"/>
      <x:c r="H210" s="35" t="inlineStr">
        <x:is>
          <x:t xml:space="preserve">abrir partitura</x:t>
        </x:is>
      </x:c>
    </x:row>
    <x:row r="211" s="29" customFormat="1" ht="15" customHeight="1">
      <x:c r="A211" s="36" t="inlineStr">
        <x:is>
          <x:t xml:space="preserve">Vol. 5</x:t>
        </x:is>
      </x:c>
      <x:c r="B211" s="36" t="inlineStr">
        <x:is>
          <x:t xml:space="preserve">3</x:t>
        </x:is>
      </x:c>
      <x:c r="C211" s="37" t="inlineStr">
        <x:is>
          <x:t xml:space="preserve">Dai-me mãos puras</x:t>
        </x:is>
      </x:c>
      <x:c r="D211" s="37" t="n"/>
      <x:c r="E211" s="37" t="inlineStr">
        <x:is>
          <x:t xml:space="preserve">Sl 23</x:t>
        </x:is>
      </x:c>
      <x:c r="F211" s="37" t="inlineStr">
        <x:is>
          <x:t xml:space="preserve">Sl 23</x:t>
        </x:is>
      </x:c>
      <x:c r="G211" s="37" t="inlineStr">
        <x:is>
          <x:t xml:space="preserve">Entrada para domingos do T.C.</x:t>
        </x:is>
      </x:c>
      <x:c r="H211" s="38" t="inlineStr">
        <x:is>
          <x:t xml:space="preserve">abrir partitura</x:t>
        </x:is>
      </x:c>
    </x:row>
    <x:row r="212" s="29" customFormat="1" ht="15" customHeight="1">
      <x:c r="A212" s="33" t="inlineStr">
        <x:is>
          <x:t xml:space="preserve">Vol. 5</x:t>
        </x:is>
      </x:c>
      <x:c r="B212" s="33" t="inlineStr">
        <x:is>
          <x:t xml:space="preserve">4</x:t>
        </x:is>
      </x:c>
      <x:c r="C212" s="34" t="inlineStr">
        <x:is>
          <x:t xml:space="preserve">Em voz alta...</x:t>
        </x:is>
      </x:c>
      <x:c r="D212" s="34" t="n"/>
      <x:c r="E212" s="34" t="inlineStr">
        <x:is>
          <x:t xml:space="preserve">Sl 141</x:t>
        </x:is>
      </x:c>
      <x:c r="F212" s="34" t="inlineStr">
        <x:is>
          <x:t xml:space="preserve">Sl 141</x:t>
        </x:is>
      </x:c>
      <x:c r="G212" s="34" t="inlineStr">
        <x:is>
          <x:t xml:space="preserve">Canto de entrada ou comunhão para o Tempo Comum</x:t>
        </x:is>
      </x:c>
      <x:c r="H212" s="35" t="inlineStr">
        <x:is>
          <x:t xml:space="preserve">abrir partitura</x:t>
        </x:is>
      </x:c>
    </x:row>
    <x:row r="213" s="29" customFormat="1" ht="35.04999923706055" customHeight="1">
      <x:c r="A213" s="36" t="inlineStr">
        <x:is>
          <x:t xml:space="preserve">Vol. 5</x:t>
        </x:is>
      </x:c>
      <x:c r="B213" s="36" t="inlineStr">
        <x:is>
          <x:t xml:space="preserve">5</x:t>
        </x:is>
      </x:c>
      <x:c r="C213" s="37" t="inlineStr">
        <x:is>
          <x:t xml:space="preserve">Cristo Rei e Senhor</x:t>
        </x:is>
      </x:c>
      <x:c r="D213" s="37" t="n"/>
      <x:c r="E213" s="37" t="inlineStr">
        <x:is>
          <x:t xml:space="preserve">Ap 4,11; 5,9.12-13</x:t>
        </x:is>
      </x:c>
      <x:c r="F213" s="37" t="n"/>
      <x:c r="G213" s="37" t="n"/>
      <x:c r="H213" s="38" t="inlineStr">
        <x:is>
          <x:t xml:space="preserve">abrir partitura</x:t>
        </x:is>
      </x:c>
    </x:row>
    <x:row r="214" s="29" customFormat="1" ht="23.850000381469727" customHeight="1">
      <x:c r="A214" s="33" t="inlineStr">
        <x:is>
          <x:t xml:space="preserve">Vol. 5</x:t>
        </x:is>
      </x:c>
      <x:c r="B214" s="33" t="inlineStr">
        <x:is>
          <x:t xml:space="preserve">6</x:t>
        </x:is>
      </x:c>
      <x:c r="C214" s="34" t="inlineStr">
        <x:is>
          <x:t xml:space="preserve">O Verbo era no princípio</x:t>
        </x:is>
      </x:c>
      <x:c r="D214" s="34" t="inlineStr">
        <x:is>
          <x:t xml:space="preserve">Jo 1,1-16</x:t>
        </x:is>
      </x:c>
      <x:c r="E214" s="34" t="n"/>
      <x:c r="F214" s="34" t="n"/>
      <x:c r="G214" s="34" t="n"/>
      <x:c r="H214" s="35" t="inlineStr">
        <x:is>
          <x:t xml:space="preserve">abrir partitura</x:t>
        </x:is>
      </x:c>
    </x:row>
    <x:row r="215" s="29" customFormat="1" ht="15" customHeight="1">
      <x:c r="A215" s="36" t="inlineStr">
        <x:is>
          <x:t xml:space="preserve">Vol. 5</x:t>
        </x:is>
      </x:c>
      <x:c r="B215" s="36" t="inlineStr">
        <x:is>
          <x:t xml:space="preserve">7</x:t>
        </x:is>
      </x:c>
      <x:c r="C215" s="37" t="inlineStr">
        <x:is>
          <x:t xml:space="preserve">Amém!</x:t>
        </x:is>
      </x:c>
      <x:c r="D215" s="37" t="n"/>
      <x:c r="E215" s="37" t="n"/>
      <x:c r="F215" s="37" t="n"/>
      <x:c r="G215" s="37" t="inlineStr">
        <x:is>
          <x:t xml:space="preserve">Doxologia</x:t>
        </x:is>
      </x:c>
      <x:c r="H215" s="38" t="inlineStr">
        <x:is>
          <x:t xml:space="preserve">abrir partitura</x:t>
        </x:is>
      </x:c>
    </x:row>
    <x:row r="216" s="29" customFormat="1" ht="15" customHeight="1">
      <x:c r="A216" s="33" t="inlineStr">
        <x:is>
          <x:t xml:space="preserve">Vol. 5</x:t>
        </x:is>
      </x:c>
      <x:c r="B216" s="33" t="inlineStr">
        <x:is>
          <x:t xml:space="preserve">8</x:t>
        </x:is>
      </x:c>
      <x:c r="C216" s="34" t="inlineStr">
        <x:is>
          <x:t xml:space="preserve">Cristo provou seu amor dando a vida por nós...</x:t>
        </x:is>
      </x:c>
      <x:c r="D216" s="34" t="n"/>
      <x:c r="E216" s="34" t="inlineStr">
        <x:is>
          <x:t xml:space="preserve">1Jo 3,16</x:t>
        </x:is>
      </x:c>
      <x:c r="F216" s="34" t="inlineStr">
        <x:is>
          <x:t xml:space="preserve">Sl 14</x:t>
        </x:is>
      </x:c>
      <x:c r="G216" s="34" t="n"/>
      <x:c r="H216" s="35" t="inlineStr">
        <x:is>
          <x:t xml:space="preserve">abrir partitura</x:t>
        </x:is>
      </x:c>
    </x:row>
    <x:row r="217" s="29" customFormat="1" ht="35.04999923706055" customHeight="1">
      <x:c r="A217" s="36" t="inlineStr">
        <x:is>
          <x:t xml:space="preserve">Vol. 5</x:t>
        </x:is>
      </x:c>
      <x:c r="B217" s="36" t="inlineStr">
        <x:is>
          <x:t xml:space="preserve">9</x:t>
        </x:is>
      </x:c>
      <x:c r="C217" s="37" t="inlineStr">
        <x:is>
          <x:t xml:space="preserve">Todos vós que tendes sede...</x:t>
        </x:is>
      </x:c>
      <x:c r="D217" s="37" t="inlineStr">
        <x:is>
          <x:t xml:space="preserve">Mt 26,26-28 ‖ Jo 6,35</x:t>
        </x:is>
      </x:c>
      <x:c r="E217" s="37" t="inlineStr">
        <x:is>
          <x:t xml:space="preserve">Is 55,1-4</x:t>
        </x:is>
      </x:c>
      <x:c r="F217" s="37" t="n"/>
      <x:c r="G217" s="37" t="n"/>
      <x:c r="H217" s="38" t="inlineStr">
        <x:is>
          <x:t xml:space="preserve">abrir partitura</x:t>
        </x:is>
      </x:c>
    </x:row>
    <x:row r="218" s="29" customFormat="1" ht="15" customHeight="1">
      <x:c r="A218" s="33" t="inlineStr">
        <x:is>
          <x:t xml:space="preserve">Vol. 5</x:t>
        </x:is>
      </x:c>
      <x:c r="B218" s="33" t="inlineStr">
        <x:is>
          <x:t xml:space="preserve">10</x:t>
        </x:is>
      </x:c>
      <x:c r="C218" s="34" t="inlineStr">
        <x:is>
          <x:t xml:space="preserve">Tropo do Kyrie: Senhor, tende piedade de nós</x:t>
        </x:is>
      </x:c>
      <x:c r="D218" s="34" t="inlineStr">
        <x:is>
          <x:t xml:space="preserve">Jo 1,3.5.9</x:t>
        </x:is>
      </x:c>
      <x:c r="E218" s="34" t="n"/>
      <x:c r="F218" s="34" t="n"/>
      <x:c r="G218" s="34" t="inlineStr">
        <x:is>
          <x:t xml:space="preserve">Ato penitencial · Tempo de Natal</x:t>
        </x:is>
      </x:c>
      <x:c r="H218" s="35" t="inlineStr">
        <x:is>
          <x:t xml:space="preserve">abrir partitura</x:t>
        </x:is>
      </x:c>
    </x:row>
    <x:row r="219" s="29" customFormat="1" ht="15" customHeight="1">
      <x:c r="A219" s="36" t="inlineStr">
        <x:is>
          <x:t xml:space="preserve">Vol. 5</x:t>
        </x:is>
      </x:c>
      <x:c r="B219" s="36" t="inlineStr">
        <x:is>
          <x:t xml:space="preserve">11</x:t>
        </x:is>
      </x:c>
      <x:c r="C219" s="37" t="inlineStr">
        <x:is>
          <x:t xml:space="preserve">Hino ao Espírito Santo</x:t>
        </x:is>
      </x:c>
      <x:c r="D219" s="37" t="n"/>
      <x:c r="E219" s="37" t="n"/>
      <x:c r="F219" s="37" t="n"/>
      <x:c r="G219" s="37" t="inlineStr">
        <x:is>
          <x:t xml:space="preserve">Liturgia das Horas</x:t>
        </x:is>
      </x:c>
      <x:c r="H219" s="38" t="inlineStr">
        <x:is>
          <x:t xml:space="preserve">abrir partitura</x:t>
        </x:is>
      </x:c>
    </x:row>
    <x:row r="220" s="29" customFormat="1" ht="15" customHeight="1">
      <x:c r="A220" s="33" t="inlineStr">
        <x:is>
          <x:t xml:space="preserve">Vol. 5</x:t>
        </x:is>
      </x:c>
      <x:c r="B220" s="33" t="inlineStr">
        <x:is>
          <x:t xml:space="preserve">12</x:t>
        </x:is>
      </x:c>
      <x:c r="C220" s="34" t="inlineStr">
        <x:is>
          <x:t xml:space="preserve">Ressurreição com Cristo, Batismo, vida nova</x:t>
        </x:is>
      </x:c>
      <x:c r="D220" s="34" t="n"/>
      <x:c r="E220" s="34" t="inlineStr">
        <x:is>
          <x:t xml:space="preserve">Cl 3,1-4</x:t>
        </x:is>
      </x:c>
      <x:c r="F220" s="34" t="n"/>
      <x:c r="G220" s="34" t="n"/>
      <x:c r="H220" s="35" t="inlineStr">
        <x:is>
          <x:t xml:space="preserve">abrir partitura</x:t>
        </x:is>
      </x:c>
    </x:row>
    <x:row r="221" s="29" customFormat="1" ht="15" customHeight="1">
      <x:c r="A221" s="36" t="inlineStr">
        <x:is>
          <x:t xml:space="preserve">Vol. 5</x:t>
        </x:is>
      </x:c>
      <x:c r="B221" s="36" t="inlineStr">
        <x:is>
          <x:t xml:space="preserve">13</x:t>
        </x:is>
      </x:c>
      <x:c r="C221" s="37" t="inlineStr">
        <x:is>
          <x:t xml:space="preserve">O que vimos e ouvimos...</x:t>
        </x:is>
      </x:c>
      <x:c r="D221" s="37" t="n"/>
      <x:c r="E221" s="37" t="inlineStr">
        <x:is>
          <x:t xml:space="preserve">1Jo 1,3</x:t>
        </x:is>
      </x:c>
      <x:c r="F221" s="37" t="n"/>
      <x:c r="G221" s="37" t="n"/>
      <x:c r="H221" s="38" t="inlineStr">
        <x:is>
          <x:t xml:space="preserve">abrir partitura</x:t>
        </x:is>
      </x:c>
    </x:row>
    <x:row r="222" s="29" customFormat="1" ht="15" customHeight="1">
      <x:c r="A222" s="33" t="inlineStr">
        <x:is>
          <x:t xml:space="preserve">Vol. 5</x:t>
        </x:is>
      </x:c>
      <x:c r="B222" s="33" t="inlineStr">
        <x:is>
          <x:t xml:space="preserve">14</x:t>
        </x:is>
      </x:c>
      <x:c r="C222" s="34" t="inlineStr">
        <x:is>
          <x:t xml:space="preserve">Bons propósitos...</x:t>
        </x:is>
      </x:c>
      <x:c r="D222" s="34" t="n"/>
      <x:c r="E222" s="34" t="n"/>
      <x:c r="F222" s="34" t="n"/>
      <x:c r="G222" s="34" t="n"/>
      <x:c r="H222" s="35" t="inlineStr">
        <x:is>
          <x:t xml:space="preserve">abrir partitura</x:t>
        </x:is>
      </x:c>
    </x:row>
    <x:row r="223" s="29" customFormat="1" ht="15" customHeight="1">
      <x:c r="A223" s="36" t="inlineStr">
        <x:is>
          <x:t xml:space="preserve">Vol. 5</x:t>
        </x:is>
      </x:c>
      <x:c r="B223" s="36" t="inlineStr">
        <x:is>
          <x:t xml:space="preserve">15</x:t>
        </x:is>
      </x:c>
      <x:c r="C223" s="37" t="inlineStr">
        <x:is>
          <x:t xml:space="preserve">Aclamação a Cristo, Palavra de Deus</x:t>
        </x:is>
      </x:c>
      <x:c r="D223" s="37" t="inlineStr">
        <x:is>
          <x:t xml:space="preserve">Mt 4,4; 17,5 ‖ Jo 4,15; 11,25 ‖ Lc 15,18-19</x:t>
        </x:is>
      </x:c>
      <x:c r="E223" s="37" t="n"/>
      <x:c r="F223" s="37" t="n"/>
      <x:c r="G223" s="37" t="inlineStr">
        <x:is>
          <x:t xml:space="preserve">Quaresma</x:t>
        </x:is>
      </x:c>
      <x:c r="H223" s="38" t="inlineStr">
        <x:is>
          <x:t xml:space="preserve">abrir partitura</x:t>
        </x:is>
      </x:c>
    </x:row>
    <x:row r="224" s="29" customFormat="1" ht="15" customHeight="1">
      <x:c r="A224" s="33" t="inlineStr">
        <x:is>
          <x:t xml:space="preserve">Vol. 5</x:t>
        </x:is>
      </x:c>
      <x:c r="B224" s="33" t="inlineStr">
        <x:is>
          <x:t xml:space="preserve">16</x:t>
        </x:is>
      </x:c>
      <x:c r="C224" s="34" t="inlineStr">
        <x:is>
          <x:t xml:space="preserve">Que as nações vos glorifiquem...</x:t>
        </x:is>
      </x:c>
      <x:c r="D224" s="34" t="n"/>
      <x:c r="E224" s="34" t="inlineStr">
        <x:is>
          <x:t xml:space="preserve">Sl 66</x:t>
        </x:is>
      </x:c>
      <x:c r="F224" s="34" t="inlineStr">
        <x:is>
          <x:t xml:space="preserve">Sl 66</x:t>
        </x:is>
      </x:c>
      <x:c r="G224" s="34" t="n"/>
      <x:c r="H224" s="35" t="inlineStr">
        <x:is>
          <x:t xml:space="preserve">abrir partitura</x:t>
        </x:is>
      </x:c>
    </x:row>
    <x:row r="225" s="29" customFormat="1" ht="23.850000381469727" customHeight="1">
      <x:c r="A225" s="36" t="inlineStr">
        <x:is>
          <x:t xml:space="preserve">Vol. 5</x:t>
        </x:is>
      </x:c>
      <x:c r="B225" s="36" t="inlineStr">
        <x:is>
          <x:t xml:space="preserve">17</x:t>
        </x:is>
      </x:c>
      <x:c r="C225" s="37" t="inlineStr">
        <x:is>
          <x:t xml:space="preserve">O sal e a luz</x:t>
        </x:is>
      </x:c>
      <x:c r="D225" s="37" t="inlineStr">
        <x:is>
          <x:t xml:space="preserve">Mt 5,13-16</x:t>
        </x:is>
      </x:c>
      <x:c r="E225" s="37" t="n"/>
      <x:c r="F225" s="37" t="n"/>
      <x:c r="G225" s="37" t="n"/>
      <x:c r="H225" s="38" t="inlineStr">
        <x:is>
          <x:t xml:space="preserve">abrir partitura</x:t>
        </x:is>
      </x:c>
    </x:row>
    <x:row r="226" s="29" customFormat="1" ht="15" customHeight="1">
      <x:c r="A226" s="33" t="inlineStr">
        <x:is>
          <x:t xml:space="preserve">Vol. 5</x:t>
        </x:is>
      </x:c>
      <x:c r="B226" s="33" t="inlineStr">
        <x:is>
          <x:t xml:space="preserve">18</x:t>
        </x:is>
      </x:c>
      <x:c r="C226" s="34" t="inlineStr">
        <x:is>
          <x:t xml:space="preserve">Tanto Deus amou o mundo...</x:t>
        </x:is>
      </x:c>
      <x:c r="D226" s="34" t="inlineStr">
        <x:is>
          <x:t xml:space="preserve">Jo 3,16</x:t>
        </x:is>
      </x:c>
      <x:c r="E226" s="34" t="n"/>
      <x:c r="F226" s="34" t="inlineStr">
        <x:is>
          <x:t xml:space="preserve">Sl 148</x:t>
        </x:is>
      </x:c>
      <x:c r="G226" s="34" t="n"/>
      <x:c r="H226" s="35" t="inlineStr">
        <x:is>
          <x:t xml:space="preserve">abrir partitura</x:t>
        </x:is>
      </x:c>
    </x:row>
    <x:row r="227" s="29" customFormat="1" ht="15" customHeight="1">
      <x:c r="A227" s="36" t="inlineStr">
        <x:is>
          <x:t xml:space="preserve">Vol. 5</x:t>
        </x:is>
      </x:c>
      <x:c r="B227" s="36" t="inlineStr">
        <x:is>
          <x:t xml:space="preserve">19</x:t>
        </x:is>
      </x:c>
      <x:c r="C227" s="37" t="inlineStr">
        <x:is>
          <x:t xml:space="preserve">O Batismo do Senhor e o nosso</x:t>
        </x:is>
      </x:c>
      <x:c r="D227" s="37" t="inlineStr">
        <x:is>
          <x:t xml:space="preserve">Mt 3,17; 12,18; 4,16; 16,16 ‖ Jo 3,5</x:t>
        </x:is>
      </x:c>
      <x:c r="E227" s="37" t="n"/>
      <x:c r="F227" s="37" t="n"/>
      <x:c r="G227" s="37" t="n"/>
      <x:c r="H227" s="38" t="inlineStr">
        <x:is>
          <x:t xml:space="preserve">abrir partitura</x:t>
        </x:is>
      </x:c>
    </x:row>
    <x:row r="228" s="29" customFormat="1" ht="15" customHeight="1">
      <x:c r="A228" s="33" t="inlineStr">
        <x:is>
          <x:t xml:space="preserve">Vol. 5</x:t>
        </x:is>
      </x:c>
      <x:c r="B228" s="33" t="inlineStr">
        <x:is>
          <x:t xml:space="preserve">20</x:t>
        </x:is>
      </x:c>
      <x:c r="C228" s="34" t="inlineStr">
        <x:is>
          <x:t xml:space="preserve">08/09 Natal de Maria: Nasceu a Virgem Maria</x:t>
        </x:is>
      </x:c>
      <x:c r="D228" s="34" t="n"/>
      <x:c r="E228" s="34" t="n"/>
      <x:c r="F228" s="34" t="n"/>
      <x:c r="G228" s="34" t="inlineStr">
        <x:is>
          <x:t xml:space="preserve">08/09: Natal de Maria</x:t>
        </x:is>
      </x:c>
      <x:c r="H228" s="35" t="inlineStr">
        <x:is>
          <x:t xml:space="preserve">abrir partitura</x:t>
        </x:is>
      </x:c>
    </x:row>
    <x:row r="229" s="29" customFormat="1" ht="15" customHeight="1">
      <x:c r="A229" s="36" t="inlineStr">
        <x:is>
          <x:t xml:space="preserve">Vol. 5</x:t>
        </x:is>
      </x:c>
      <x:c r="B229" s="36" t="inlineStr">
        <x:is>
          <x:t xml:space="preserve">21</x:t>
        </x:is>
      </x:c>
      <x:c r="C229" s="37" t="inlineStr">
        <x:is>
          <x:t xml:space="preserve">Verdade e amor...</x:t>
        </x:is>
      </x:c>
      <x:c r="D229" s="37" t="n"/>
      <x:c r="E229" s="37" t="inlineStr">
        <x:is>
          <x:t xml:space="preserve">Sl 75</x:t>
        </x:is>
      </x:c>
      <x:c r="F229" s="37" t="inlineStr">
        <x:is>
          <x:t xml:space="preserve">Sl 75</x:t>
        </x:is>
      </x:c>
      <x:c r="G229" s="37" t="n"/>
      <x:c r="H229" s="38" t="inlineStr">
        <x:is>
          <x:t xml:space="preserve">abrir partitura</x:t>
        </x:is>
      </x:c>
    </x:row>
    <x:row r="230" s="29" customFormat="1" ht="15" customHeight="1">
      <x:c r="A230" s="33" t="inlineStr">
        <x:is>
          <x:t xml:space="preserve">Vol. 6</x:t>
        </x:is>
      </x:c>
      <x:c r="B230" s="33" t="inlineStr">
        <x:is>
          <x:t xml:space="preserve">1</x:t>
        </x:is>
      </x:c>
      <x:c r="C230" s="34" t="inlineStr">
        <x:is>
          <x:t xml:space="preserve">As virtudes cristãs</x:t>
        </x:is>
      </x:c>
      <x:c r="D230" s="34" t="n"/>
      <x:c r="E230" s="34" t="inlineStr">
        <x:is>
          <x:t xml:space="preserve">Fl 2,3-5</x:t>
        </x:is>
      </x:c>
      <x:c r="F230" s="34" t="n"/>
      <x:c r="G230" s="34" t="n"/>
      <x:c r="H230" s="35" t="inlineStr">
        <x:is>
          <x:t xml:space="preserve">abrir partitura</x:t>
        </x:is>
      </x:c>
    </x:row>
    <x:row r="231" s="29" customFormat="1" ht="23.850000381469727" customHeight="1">
      <x:c r="A231" s="36" t="inlineStr">
        <x:is>
          <x:t xml:space="preserve">Vol. 6</x:t>
        </x:is>
      </x:c>
      <x:c r="B231" s="36" t="inlineStr">
        <x:is>
          <x:t xml:space="preserve">2</x:t>
        </x:is>
      </x:c>
      <x:c r="C231" s="37" t="inlineStr">
        <x:is>
          <x:t xml:space="preserve">Realizai a obra da salvação com temor e tremor</x:t>
        </x:is>
      </x:c>
      <x:c r="D231" s="37" t="n"/>
      <x:c r="E231" s="37" t="inlineStr">
        <x:is>
          <x:t xml:space="preserve">Fl 2,12-13</x:t>
        </x:is>
      </x:c>
      <x:c r="F231" s="37" t="n"/>
      <x:c r="G231" s="37" t="n"/>
      <x:c r="H231" s="38" t="inlineStr">
        <x:is>
          <x:t xml:space="preserve">abrir partitura</x:t>
        </x:is>
      </x:c>
    </x:row>
    <x:row r="232" s="29" customFormat="1" ht="23.850000381469727" customHeight="1">
      <x:c r="A232" s="33" t="inlineStr">
        <x:is>
          <x:t xml:space="preserve">Vol. 6</x:t>
        </x:is>
      </x:c>
      <x:c r="B232" s="33" t="inlineStr">
        <x:is>
          <x:t xml:space="preserve">3</x:t>
        </x:is>
      </x:c>
      <x:c r="C232" s="34" t="inlineStr">
        <x:is>
          <x:t xml:space="preserve">Alegrai-vos no Senhor!</x:t>
        </x:is>
      </x:c>
      <x:c r="D232" s="34" t="n"/>
      <x:c r="E232" s="34" t="inlineStr">
        <x:is>
          <x:t xml:space="preserve">Fl 4,4-6</x:t>
        </x:is>
      </x:c>
      <x:c r="F232" s="34" t="n"/>
      <x:c r="G232" s="34" t="n"/>
      <x:c r="H232" s="35" t="inlineStr">
        <x:is>
          <x:t xml:space="preserve">abrir partitura</x:t>
        </x:is>
      </x:c>
    </x:row>
    <x:row r="233" s="29" customFormat="1" ht="15" customHeight="1">
      <x:c r="A233" s="36" t="inlineStr">
        <x:is>
          <x:t xml:space="preserve">Vol. 6</x:t>
        </x:is>
      </x:c>
      <x:c r="B233" s="36" t="inlineStr">
        <x:is>
          <x:t xml:space="preserve">4</x:t>
        </x:is>
      </x:c>
      <x:c r="C233" s="37" t="inlineStr">
        <x:is>
          <x:t xml:space="preserve">Tudo posso naquele que me dá força</x:t>
        </x:is>
      </x:c>
      <x:c r="D233" s="37" t="n"/>
      <x:c r="E233" s="37" t="inlineStr">
        <x:is>
          <x:t xml:space="preserve">Fl 4,12-13</x:t>
        </x:is>
      </x:c>
      <x:c r="F233" s="37" t="n"/>
      <x:c r="G233" s="37" t="inlineStr">
        <x:is>
          <x:t xml:space="preserve">Doxologia</x:t>
        </x:is>
      </x:c>
      <x:c r="H233" s="38" t="inlineStr">
        <x:is>
          <x:t xml:space="preserve">abrir partitura</x:t>
        </x:is>
      </x:c>
    </x:row>
    <x:row r="234" s="29" customFormat="1" ht="23.850000381469727" customHeight="1">
      <x:c r="A234" s="33" t="inlineStr">
        <x:is>
          <x:t xml:space="preserve">Vol. 6</x:t>
        </x:is>
      </x:c>
      <x:c r="B234" s="33" t="inlineStr">
        <x:is>
          <x:t xml:space="preserve">5</x:t>
        </x:is>
      </x:c>
      <x:c r="C234" s="34" t="inlineStr">
        <x:is>
          <x:t xml:space="preserve">Doxologia: a nosso Deus e Pai seja louvor</x:t>
        </x:is>
      </x:c>
      <x:c r="D234" s="34" t="n"/>
      <x:c r="E234" s="34" t="inlineStr">
        <x:is>
          <x:t xml:space="preserve">Fl 4,20</x:t>
        </x:is>
      </x:c>
      <x:c r="F234" s="34" t="n"/>
      <x:c r="G234" s="34" t="n"/>
      <x:c r="H234" s="35" t="inlineStr">
        <x:is>
          <x:t xml:space="preserve">abrir partitura</x:t>
        </x:is>
      </x:c>
    </x:row>
    <x:row r="235" s="29" customFormat="1" ht="15" customHeight="1">
      <x:c r="A235" s="36" t="inlineStr">
        <x:is>
          <x:t xml:space="preserve">Vol. 6</x:t>
        </x:is>
      </x:c>
      <x:c r="B235" s="36" t="inlineStr">
        <x:is>
          <x:t xml:space="preserve">6</x:t>
        </x:is>
      </x:c>
      <x:c r="C235" s="37" t="inlineStr">
        <x:is>
          <x:t xml:space="preserve">Deus pregou na cruz o documento</x:t>
        </x:is>
      </x:c>
      <x:c r="D235" s="37" t="n"/>
      <x:c r="E235" s="37" t="inlineStr">
        <x:is>
          <x:t xml:space="preserve">Cl 2,14</x:t>
        </x:is>
      </x:c>
      <x:c r="F235" s="37" t="n"/>
      <x:c r="G235" s="37" t="n"/>
      <x:c r="H235" s="38" t="inlineStr">
        <x:is>
          <x:t xml:space="preserve">abrir partitura</x:t>
        </x:is>
      </x:c>
    </x:row>
    <x:row r="236" s="29" customFormat="1" ht="15" customHeight="1">
      <x:c r="A236" s="33" t="inlineStr">
        <x:is>
          <x:t xml:space="preserve">Vol. 6</x:t>
        </x:is>
      </x:c>
      <x:c r="B236" s="33" t="inlineStr">
        <x:is>
          <x:t xml:space="preserve">7</x:t>
        </x:is>
      </x:c>
      <x:c r="C236" s="34" t="inlineStr">
        <x:is>
          <x:t xml:space="preserve">Vós vos despojastes do homem velho; vida nova em Cristo: Páscoa, penitência</x:t>
        </x:is>
      </x:c>
      <x:c r="D236" s="34" t="n"/>
      <x:c r="E236" s="34" t="inlineStr">
        <x:is>
          <x:t xml:space="preserve">Cl 3,9-10</x:t>
        </x:is>
      </x:c>
      <x:c r="F236" s="34" t="inlineStr">
        <x:is>
          <x:t xml:space="preserve">Sl 118</x:t>
        </x:is>
      </x:c>
      <x:c r="G236" s="34" t="inlineStr">
        <x:is>
          <x:t xml:space="preserve">Ato penitencial · Páscoa</x:t>
        </x:is>
      </x:c>
      <x:c r="H236" s="35" t="inlineStr">
        <x:is>
          <x:t xml:space="preserve">abrir partitura</x:t>
        </x:is>
      </x:c>
    </x:row>
    <x:row r="237" s="29" customFormat="1" ht="15" customHeight="1">
      <x:c r="A237" s="36" t="inlineStr">
        <x:is>
          <x:t xml:space="preserve">Vol. 6</x:t>
        </x:is>
      </x:c>
      <x:c r="B237" s="36" t="inlineStr">
        <x:is>
          <x:t xml:space="preserve">8</x:t>
        </x:is>
      </x:c>
      <x:c r="C237" s="37" t="inlineStr">
        <x:is>
          <x:t xml:space="preserve">Se com Cristo ressurgistes...</x:t>
        </x:is>
      </x:c>
      <x:c r="D237" s="37" t="n"/>
      <x:c r="E237" s="37" t="inlineStr">
        <x:is>
          <x:t xml:space="preserve">Cl 3,1</x:t>
        </x:is>
      </x:c>
      <x:c r="F237" s="37" t="inlineStr">
        <x:is>
          <x:t xml:space="preserve">Sl 117</x:t>
        </x:is>
      </x:c>
      <x:c r="G237" s="37" t="n"/>
      <x:c r="H237" s="38" t="inlineStr">
        <x:is>
          <x:t xml:space="preserve">abrir partitura</x:t>
        </x:is>
      </x:c>
    </x:row>
    <x:row r="238" s="29" customFormat="1" ht="15" customHeight="1">
      <x:c r="A238" s="33" t="inlineStr">
        <x:is>
          <x:t xml:space="preserve">Vol. 6</x:t>
        </x:is>
      </x:c>
      <x:c r="B238" s="33" t="inlineStr">
        <x:is>
          <x:t xml:space="preserve">9</x:t>
        </x:is>
      </x:c>
      <x:c r="C238" s="34" t="inlineStr">
        <x:is>
          <x:t xml:space="preserve">Eleitos de Deus, bem-amados e santos...</x:t>
        </x:is>
      </x:c>
      <x:c r="D238" s="34" t="n"/>
      <x:c r="E238" s="34" t="inlineStr">
        <x:is>
          <x:t xml:space="preserve">Cl 3,12-14</x:t>
        </x:is>
      </x:c>
      <x:c r="F238" s="34" t="n"/>
      <x:c r="G238" s="34" t="n"/>
      <x:c r="H238" s="35" t="inlineStr">
        <x:is>
          <x:t xml:space="preserve">abrir partitura</x:t>
        </x:is>
      </x:c>
    </x:row>
    <x:row r="239" s="29" customFormat="1" ht="15" customHeight="1">
      <x:c r="A239" s="36" t="inlineStr">
        <x:is>
          <x:t xml:space="preserve">Vol. 6</x:t>
        </x:is>
      </x:c>
      <x:c r="B239" s="36" t="inlineStr">
        <x:is>
          <x:t xml:space="preserve">10</x:t>
        </x:is>
      </x:c>
      <x:c r="C239" s="37" t="inlineStr">
        <x:is>
          <x:t xml:space="preserve">Cantai salmos, hinos e cânticos espirituais</x:t>
        </x:is>
      </x:c>
      <x:c r="D239" s="37" t="n"/>
      <x:c r="E239" s="37" t="inlineStr">
        <x:is>
          <x:t xml:space="preserve">Cl 3,16</x:t>
        </x:is>
      </x:c>
      <x:c r="F239" s="37" t="inlineStr">
        <x:is>
          <x:t xml:space="preserve">Sl 95</x:t>
        </x:is>
      </x:c>
      <x:c r="G239" s="37" t="n"/>
      <x:c r="H239" s="38" t="inlineStr">
        <x:is>
          <x:t xml:space="preserve">abrir partitura</x:t>
        </x:is>
      </x:c>
    </x:row>
    <x:row r="240" s="29" customFormat="1" ht="15" customHeight="1">
      <x:c r="A240" s="33" t="inlineStr">
        <x:is>
          <x:t xml:space="preserve">Vol. 6</x:t>
        </x:is>
      </x:c>
      <x:c r="B240" s="33" t="inlineStr">
        <x:is>
          <x:t xml:space="preserve">11</x:t>
        </x:is>
      </x:c>
      <x:c r="C240" s="34" t="inlineStr">
        <x:is>
          <x:t xml:space="preserve">Dizer e fazer: tudo em nome do Senhor</x:t>
        </x:is>
      </x:c>
      <x:c r="D240" s="34" t="n"/>
      <x:c r="E240" s="34" t="inlineStr">
        <x:is>
          <x:t xml:space="preserve">Cl 3,17</x:t>
        </x:is>
      </x:c>
      <x:c r="F240" s="34" t="inlineStr">
        <x:is>
          <x:t xml:space="preserve">Sl 102</x:t>
        </x:is>
      </x:c>
      <x:c r="G240" s="34" t="n"/>
      <x:c r="H240" s="35" t="inlineStr">
        <x:is>
          <x:t xml:space="preserve">abrir partitura</x:t>
        </x:is>
      </x:c>
    </x:row>
    <x:row r="241" s="29" customFormat="1" ht="15" customHeight="1">
      <x:c r="A241" s="36" t="inlineStr">
        <x:is>
          <x:t xml:space="preserve">Vol. 6</x:t>
        </x:is>
      </x:c>
      <x:c r="B241" s="36" t="inlineStr">
        <x:is>
          <x:t xml:space="preserve">12</x:t>
        </x:is>
      </x:c>
      <x:c r="C241" s="37" t="inlineStr">
        <x:is>
          <x:t xml:space="preserve">Por Cristo, Deus não nos destinou à perdição, mas à salvação</x:t>
        </x:is>
      </x:c>
      <x:c r="D241" s="37" t="n"/>
      <x:c r="E241" s="37" t="inlineStr">
        <x:is>
          <x:t xml:space="preserve">1Ts 5,9</x:t>
        </x:is>
      </x:c>
      <x:c r="F241" s="37" t="n"/>
      <x:c r="G241" s="37" t="n"/>
      <x:c r="H241" s="38" t="inlineStr">
        <x:is>
          <x:t xml:space="preserve">abrir partitura</x:t>
        </x:is>
      </x:c>
    </x:row>
    <x:row r="242" s="29" customFormat="1" ht="15" customHeight="1">
      <x:c r="A242" s="33" t="inlineStr">
        <x:is>
          <x:t xml:space="preserve">Vol. 6</x:t>
        </x:is>
      </x:c>
      <x:c r="B242" s="33" t="inlineStr">
        <x:is>
          <x:t xml:space="preserve">13</x:t>
        </x:is>
      </x:c>
      <x:c r="C242" s="34" t="inlineStr">
        <x:is>
          <x:t xml:space="preserve">Procurar os desviados, animar os tímidos, sustentar os fracos, ser paciente</x:t>
        </x:is>
      </x:c>
      <x:c r="D242" s="34" t="n"/>
      <x:c r="E242" s="34" t="inlineStr">
        <x:is>
          <x:t xml:space="preserve">1Ts 5,14</x:t>
        </x:is>
      </x:c>
      <x:c r="F242" s="34" t="inlineStr">
        <x:is>
          <x:t xml:space="preserve">Sl 111</x:t>
        </x:is>
      </x:c>
      <x:c r="G242" s="34" t="n"/>
      <x:c r="H242" s="35" t="inlineStr">
        <x:is>
          <x:t xml:space="preserve">abrir partitura</x:t>
        </x:is>
      </x:c>
    </x:row>
    <x:row r="243" s="29" customFormat="1" ht="15" customHeight="1">
      <x:c r="A243" s="36" t="inlineStr">
        <x:is>
          <x:t xml:space="preserve">Vol. 6</x:t>
        </x:is>
      </x:c>
      <x:c r="B243" s="36" t="inlineStr">
        <x:is>
          <x:t xml:space="preserve">14</x:t>
        </x:is>
      </x:c>
      <x:c r="C243" s="37" t="inlineStr">
        <x:is>
          <x:t xml:space="preserve">Quem vos chamou é fiel: Ele cumpre o que promete</x:t>
        </x:is>
      </x:c>
      <x:c r="D243" s="37" t="n"/>
      <x:c r="E243" s="37" t="inlineStr">
        <x:is>
          <x:t xml:space="preserve">1Ts 5,24</x:t>
        </x:is>
      </x:c>
      <x:c r="F243" s="37" t="inlineStr">
        <x:is>
          <x:t xml:space="preserve">Sl 116</x:t>
        </x:is>
      </x:c>
      <x:c r="G243" s="37" t="n"/>
      <x:c r="H243" s="38" t="inlineStr">
        <x:is>
          <x:t xml:space="preserve">abrir partitura</x:t>
        </x:is>
      </x:c>
    </x:row>
    <x:row r="244" s="29" customFormat="1" ht="15" customHeight="1">
      <x:c r="A244" s="33" t="inlineStr">
        <x:is>
          <x:t xml:space="preserve">Vol. 6</x:t>
        </x:is>
      </x:c>
      <x:c r="B244" s="33" t="inlineStr">
        <x:is>
          <x:t xml:space="preserve">15</x:t>
        </x:is>
      </x:c>
      <x:c r="C244" s="34" t="inlineStr">
        <x:is>
          <x:t xml:space="preserve">Ao Rei dos séculos... (Doxologia)</x:t>
        </x:is>
      </x:c>
      <x:c r="D244" s="34" t="n"/>
      <x:c r="E244" s="34" t="inlineStr">
        <x:is>
          <x:t xml:space="preserve">1Tm 1,17</x:t>
        </x:is>
      </x:c>
      <x:c r="F244" s="34" t="n"/>
      <x:c r="G244" s="34" t="inlineStr">
        <x:is>
          <x:t xml:space="preserve">Doxologia</x:t>
        </x:is>
      </x:c>
      <x:c r="H244" s="35" t="inlineStr">
        <x:is>
          <x:t xml:space="preserve">abrir partitura</x:t>
        </x:is>
      </x:c>
    </x:row>
    <x:row r="245" s="29" customFormat="1" ht="15" customHeight="1">
      <x:c r="A245" s="36" t="inlineStr">
        <x:is>
          <x:t xml:space="preserve">Vol. 6</x:t>
        </x:is>
      </x:c>
      <x:c r="B245" s="36" t="inlineStr">
        <x:is>
          <x:t xml:space="preserve">16</x:t>
        </x:is>
      </x:c>
      <x:c r="C245" s="37" t="inlineStr">
        <x:is>
          <x:t xml:space="preserve">Deus quer que todos sejam salvos e conheçam a verdade do Evangelho</x:t>
        </x:is>
      </x:c>
      <x:c r="D245" s="37" t="n"/>
      <x:c r="E245" s="37" t="inlineStr">
        <x:is>
          <x:t xml:space="preserve">1Tm 2,4</x:t>
        </x:is>
      </x:c>
      <x:c r="F245" s="37" t="inlineStr">
        <x:is>
          <x:t xml:space="preserve">Sl 116</x:t>
        </x:is>
      </x:c>
      <x:c r="G245" s="37" t="n"/>
      <x:c r="H245" s="38" t="inlineStr">
        <x:is>
          <x:t xml:space="preserve">abrir partitura</x:t>
        </x:is>
      </x:c>
    </x:row>
    <x:row r="246" s="29" customFormat="1" ht="15" customHeight="1">
      <x:c r="A246" s="33" t="inlineStr">
        <x:is>
          <x:t xml:space="preserve">Vol. 6</x:t>
        </x:is>
      </x:c>
      <x:c r="B246" s="33" t="inlineStr">
        <x:is>
          <x:t xml:space="preserve">17</x:t>
        </x:is>
      </x:c>
      <x:c r="C246" s="34" t="inlineStr">
        <x:is>
          <x:t xml:space="preserve">Doxologia a Jesus Cristo, o único Senhor</x:t>
        </x:is>
      </x:c>
      <x:c r="D246" s="34" t="n"/>
      <x:c r="E246" s="34" t="inlineStr">
        <x:is>
          <x:t xml:space="preserve">1Tm 6,15-16</x:t>
        </x:is>
      </x:c>
      <x:c r="F246" s="34" t="n"/>
      <x:c r="G246" s="34" t="n"/>
      <x:c r="H246" s="35" t="inlineStr">
        <x:is>
          <x:t xml:space="preserve">abrir partitura</x:t>
        </x:is>
      </x:c>
    </x:row>
    <x:row r="247" s="29" customFormat="1" ht="15" customHeight="1">
      <x:c r="A247" s="36" t="inlineStr">
        <x:is>
          <x:t xml:space="preserve">Vol. 6</x:t>
        </x:is>
      </x:c>
      <x:c r="B247" s="36" t="inlineStr">
        <x:is>
          <x:t xml:space="preserve">18</x:t>
        </x:is>
      </x:c>
      <x:c r="C247" s="37" t="inlineStr">
        <x:is>
          <x:t xml:space="preserve">Eu sei em quem coloquei a minha fé!</x:t>
        </x:is>
      </x:c>
      <x:c r="D247" s="37" t="n"/>
      <x:c r="E247" s="37" t="inlineStr">
        <x:is>
          <x:t xml:space="preserve">2Tm 1,12</x:t>
        </x:is>
      </x:c>
      <x:c r="F247" s="37" t="inlineStr">
        <x:is>
          <x:t xml:space="preserve">Sl 115</x:t>
        </x:is>
      </x:c>
      <x:c r="G247" s="37" t="n"/>
      <x:c r="H247" s="38" t="inlineStr">
        <x:is>
          <x:t xml:space="preserve">abrir partitura</x:t>
        </x:is>
      </x:c>
    </x:row>
    <x:row r="248" s="29" customFormat="1" ht="15" customHeight="1">
      <x:c r="A248" s="33" t="inlineStr">
        <x:is>
          <x:t xml:space="preserve">Vol. 6</x:t>
        </x:is>
      </x:c>
      <x:c r="B248" s="33" t="inlineStr">
        <x:is>
          <x:t xml:space="preserve">19</x:t>
        </x:is>
      </x:c>
      <x:c r="C248" s="34" t="inlineStr">
        <x:is>
          <x:t xml:space="preserve">Jesus Cristo, Filho de Deus Todo-poderoso</x:t>
        </x:is>
      </x:c>
      <x:c r="D248" s="34" t="n"/>
      <x:c r="E248" s="34" t="inlineStr">
        <x:is>
          <x:t xml:space="preserve">Hb 1,3</x:t>
        </x:is>
      </x:c>
      <x:c r="F248" s="34" t="inlineStr">
        <x:is>
          <x:t xml:space="preserve">Sl 22</x:t>
        </x:is>
      </x:c>
      <x:c r="G248" s="34" t="n"/>
      <x:c r="H248" s="35" t="inlineStr">
        <x:is>
          <x:t xml:space="preserve">abrir partitura</x:t>
        </x:is>
      </x:c>
    </x:row>
    <x:row r="249" s="29" customFormat="1" ht="15" customHeight="1">
      <x:c r="A249" s="36" t="inlineStr">
        <x:is>
          <x:t xml:space="preserve">Vol. 6</x:t>
        </x:is>
      </x:c>
      <x:c r="B249" s="36" t="inlineStr">
        <x:is>
          <x:t xml:space="preserve">20</x:t>
        </x:is>
      </x:c>
      <x:c r="C249" s="37" t="inlineStr">
        <x:is>
          <x:t xml:space="preserve">Jesus Cristo, nosso Sumo Sacerdote</x:t>
        </x:is>
      </x:c>
      <x:c r="D249" s="37" t="n"/>
      <x:c r="E249" s="37" t="inlineStr">
        <x:is>
          <x:t xml:space="preserve">Hb 4,15</x:t>
        </x:is>
      </x:c>
      <x:c r="F249" s="37" t="inlineStr">
        <x:is>
          <x:t xml:space="preserve">Sl 33</x:t>
        </x:is>
      </x:c>
      <x:c r="G249" s="37" t="n"/>
      <x:c r="H249" s="38" t="inlineStr">
        <x:is>
          <x:t xml:space="preserve">abrir partitura</x:t>
        </x:is>
      </x:c>
    </x:row>
    <x:row r="250" s="29" customFormat="1" ht="15" customHeight="1">
      <x:c r="A250" s="33" t="inlineStr">
        <x:is>
          <x:t xml:space="preserve">Vol. 6</x:t>
        </x:is>
      </x:c>
      <x:c r="B250" s="33" t="inlineStr">
        <x:is>
          <x:t xml:space="preserve">21</x:t>
        </x:is>
      </x:c>
      <x:c r="C250" s="34" t="inlineStr">
        <x:is>
          <x:t xml:space="preserve">Confiança no Senhor, perdão e graça</x:t>
        </x:is>
      </x:c>
      <x:c r="D250" s="34" t="n"/>
      <x:c r="E250" s="34" t="inlineStr">
        <x:is>
          <x:t xml:space="preserve">Hb 4,16</x:t>
        </x:is>
      </x:c>
      <x:c r="F250" s="34" t="inlineStr">
        <x:is>
          <x:t xml:space="preserve">Sl 26</x:t>
        </x:is>
      </x:c>
      <x:c r="G250" s="34" t="n"/>
      <x:c r="H250" s="35" t="inlineStr">
        <x:is>
          <x:t xml:space="preserve">abrir partitura</x:t>
        </x:is>
      </x:c>
    </x:row>
    <x:row r="251" s="29" customFormat="1" ht="15" customHeight="1">
      <x:c r="A251" s="36" t="inlineStr">
        <x:is>
          <x:t xml:space="preserve">Vol. 6</x:t>
        </x:is>
      </x:c>
      <x:c r="B251" s="36" t="inlineStr">
        <x:is>
          <x:t xml:space="preserve">22</x:t>
        </x:is>
      </x:c>
      <x:c r="C251" s="37" t="inlineStr">
        <x:is>
          <x:t xml:space="preserve">Oração de Jesus Cristo ao Pai; Ele foi atendido por sua obediência</x:t>
        </x:is>
      </x:c>
      <x:c r="D251" s="37" t="n"/>
      <x:c r="E251" s="37" t="inlineStr">
        <x:is>
          <x:t xml:space="preserve">Hb 5,7</x:t>
        </x:is>
      </x:c>
      <x:c r="F251" s="37" t="n"/>
      <x:c r="G251" s="37" t="n"/>
      <x:c r="H251" s="38" t="inlineStr">
        <x:is>
          <x:t xml:space="preserve">abrir partitura</x:t>
        </x:is>
      </x:c>
    </x:row>
    <x:row r="252" s="29" customFormat="1" ht="15" customHeight="1">
      <x:c r="A252" s="33" t="inlineStr">
        <x:is>
          <x:t xml:space="preserve">Vol. 6</x:t>
        </x:is>
      </x:c>
      <x:c r="B252" s="33" t="inlineStr">
        <x:is>
          <x:t xml:space="preserve">23</x:t>
        </x:is>
      </x:c>
      <x:c r="C252" s="34" t="inlineStr">
        <x:is>
          <x:t xml:space="preserve">Cristo, Filho, Servo sofredor, obediente e Salvador</x:t>
        </x:is>
      </x:c>
      <x:c r="D252" s="34" t="n"/>
      <x:c r="E252" s="34" t="inlineStr">
        <x:is>
          <x:t xml:space="preserve">Hb 5,8-9</x:t>
        </x:is>
      </x:c>
      <x:c r="F252" s="34" t="inlineStr">
        <x:is>
          <x:t xml:space="preserve">Fl 2,6-11</x:t>
        </x:is>
      </x:c>
      <x:c r="G252" s="34" t="n"/>
      <x:c r="H252" s="35" t="inlineStr">
        <x:is>
          <x:t xml:space="preserve">abrir partitura</x:t>
        </x:is>
      </x:c>
    </x:row>
    <x:row r="253" s="29" customFormat="1" ht="15" customHeight="1">
      <x:c r="A253" s="36" t="inlineStr">
        <x:is>
          <x:t xml:space="preserve">Vol. 6</x:t>
        </x:is>
      </x:c>
      <x:c r="B253" s="36" t="inlineStr">
        <x:is>
          <x:t xml:space="preserve">24</x:t>
        </x:is>
      </x:c>
      <x:c r="C253" s="37" t="inlineStr">
        <x:is>
          <x:t xml:space="preserve">Pela oferta do corpo de Cristo, fomos justificados e santificados</x:t>
        </x:is>
      </x:c>
      <x:c r="D253" s="37" t="n"/>
      <x:c r="E253" s="37" t="inlineStr">
        <x:is>
          <x:t xml:space="preserve">Hb 10,10</x:t>
        </x:is>
      </x:c>
      <x:c r="F253" s="37" t="inlineStr">
        <x:is>
          <x:t xml:space="preserve">Fl 2,6-11</x:t>
        </x:is>
      </x:c>
      <x:c r="G253" s="37" t="n"/>
      <x:c r="H253" s="38" t="inlineStr">
        <x:is>
          <x:t xml:space="preserve">abrir partitura</x:t>
        </x:is>
      </x:c>
    </x:row>
    <x:row r="254" s="29" customFormat="1" ht="15" customHeight="1">
      <x:c r="A254" s="33" t="inlineStr">
        <x:is>
          <x:t xml:space="preserve">Vol. 6</x:t>
        </x:is>
      </x:c>
      <x:c r="B254" s="33" t="inlineStr">
        <x:is>
          <x:t xml:space="preserve">25</x:t>
        </x:is>
      </x:c>
      <x:c r="C254" s="34" t="inlineStr">
        <x:is>
          <x:t xml:space="preserve">Reavivemos a esperança... É fiel Quem prometeu</x:t>
        </x:is>
      </x:c>
      <x:c r="D254" s="34" t="n"/>
      <x:c r="E254" s="34" t="inlineStr">
        <x:is>
          <x:t xml:space="preserve">Hb 10,23</x:t>
        </x:is>
      </x:c>
      <x:c r="F254" s="34" t="inlineStr">
        <x:is>
          <x:t xml:space="preserve">Sl 39</x:t>
        </x:is>
      </x:c>
      <x:c r="G254" s="34" t="n"/>
      <x:c r="H254" s="35" t="inlineStr">
        <x:is>
          <x:t xml:space="preserve">abrir partitura</x:t>
        </x:is>
      </x:c>
    </x:row>
    <x:row r="255" s="29" customFormat="1" ht="15" customHeight="1">
      <x:c r="A255" s="36" t="inlineStr">
        <x:is>
          <x:t xml:space="preserve">Vol. 6</x:t>
        </x:is>
      </x:c>
      <x:c r="B255" s="36" t="inlineStr">
        <x:is>
          <x:t xml:space="preserve">26</x:t>
        </x:is>
      </x:c>
      <x:c r="C255" s="37" t="inlineStr">
        <x:is>
          <x:t xml:space="preserve">Cantai salmos, hinos e cantos inspirados! Cantai para o Senhor de todo coração...</x:t>
        </x:is>
      </x:c>
      <x:c r="D255" s="37" t="n"/>
      <x:c r="E255" s="37" t="inlineStr">
        <x:is>
          <x:t xml:space="preserve">Ef 5,18-20</x:t>
        </x:is>
      </x:c>
      <x:c r="F255" s="37" t="n"/>
      <x:c r="G255" s="37" t="n"/>
      <x:c r="H255" s="38" t="inlineStr">
        <x:is>
          <x:t xml:space="preserve">abrir partitura</x:t>
        </x:is>
      </x:c>
    </x:row>
    <x:row r="256" s="29" customFormat="1" ht="15" customHeight="1">
      <x:c r="A256" s="33" t="inlineStr">
        <x:is>
          <x:t xml:space="preserve">Vol. 6</x:t>
        </x:is>
      </x:c>
      <x:c r="B256" s="33" t="inlineStr">
        <x:is>
          <x:t xml:space="preserve">27</x:t>
        </x:is>
      </x:c>
      <x:c r="C256" s="34" t="inlineStr">
        <x:is>
          <x:t xml:space="preserve">O que une os cristãos</x:t>
        </x:is>
      </x:c>
      <x:c r="D256" s="34" t="n"/>
      <x:c r="E256" s="34" t="inlineStr">
        <x:is>
          <x:t xml:space="preserve">Ef 4,4-6</x:t>
        </x:is>
      </x:c>
      <x:c r="F256" s="34" t="inlineStr">
        <x:is>
          <x:t xml:space="preserve">Sl 132</x:t>
        </x:is>
      </x:c>
      <x:c r="G256" s="34" t="n"/>
      <x:c r="H256" s="35" t="inlineStr">
        <x:is>
          <x:t xml:space="preserve">abrir partitura</x:t>
        </x:is>
      </x:c>
    </x:row>
    <x:row r="257" s="29" customFormat="1" ht="23.850000381469727" customHeight="1">
      <x:c r="A257" s="36" t="inlineStr">
        <x:is>
          <x:t xml:space="preserve">Vol. 6</x:t>
        </x:is>
      </x:c>
      <x:c r="B257" s="36" t="inlineStr">
        <x:is>
          <x:t xml:space="preserve">28</x:t>
        </x:is>
      </x:c>
      <x:c r="C257" s="37" t="inlineStr">
        <x:is>
          <x:t xml:space="preserve">Outrora distantes, agora perto graças ao sangue de Cristo</x:t>
        </x:is>
      </x:c>
      <x:c r="D257" s="37" t="n"/>
      <x:c r="E257" s="37" t="inlineStr">
        <x:is>
          <x:t xml:space="preserve">Ef 2,13</x:t>
        </x:is>
      </x:c>
      <x:c r="F257" s="37" t="n"/>
      <x:c r="G257" s="37" t="n"/>
      <x:c r="H257" s="38" t="inlineStr">
        <x:is>
          <x:t xml:space="preserve">abrir partitura</x:t>
        </x:is>
      </x:c>
    </x:row>
    <x:row r="258" s="29" customFormat="1" ht="15" customHeight="1">
      <x:c r="A258" s="33" t="inlineStr">
        <x:is>
          <x:t xml:space="preserve">Vol. 6</x:t>
        </x:is>
      </x:c>
      <x:c r="B258" s="33" t="inlineStr">
        <x:is>
          <x:t xml:space="preserve">29</x:t>
        </x:is>
      </x:c>
      <x:c r="C258" s="34" t="inlineStr">
        <x:is>
          <x:t xml:space="preserve">Quem são os cristãos: família, construção com alicerce, pedra angular, morada de Deus</x:t>
        </x:is>
      </x:c>
      <x:c r="D258" s="34" t="n"/>
      <x:c r="E258" s="34" t="inlineStr">
        <x:is>
          <x:t xml:space="preserve">Ef 2,19-22</x:t>
        </x:is>
      </x:c>
      <x:c r="F258" s="34" t="n"/>
      <x:c r="G258" s="34" t="n"/>
      <x:c r="H258" s="35" t="inlineStr">
        <x:is>
          <x:t xml:space="preserve">abrir partitura</x:t>
        </x:is>
      </x:c>
    </x:row>
    <x:row r="259" s="29" customFormat="1" ht="15" customHeight="1">
      <x:c r="A259" s="36" t="inlineStr">
        <x:is>
          <x:t xml:space="preserve">Vol. 7</x:t>
        </x:is>
      </x:c>
      <x:c r="B259" s="36" t="inlineStr">
        <x:is>
          <x:t xml:space="preserve">01</x:t>
        </x:is>
      </x:c>
      <x:c r="C259" s="37" t="inlineStr">
        <x:is>
          <x:t xml:space="preserve">Abri-vos, portas eternas!</x:t>
        </x:is>
      </x:c>
      <x:c r="D259" s="37" t="n"/>
      <x:c r="E259" s="37" t="inlineStr">
        <x:is>
          <x:t xml:space="preserve">Sl 23</x:t>
        </x:is>
      </x:c>
      <x:c r="F259" s="37" t="inlineStr">
        <x:is>
          <x:t xml:space="preserve">Sl 23</x:t>
        </x:is>
      </x:c>
      <x:c r="G259" s="37" t="inlineStr">
        <x:is>
          <x:t xml:space="preserve">Advento</x:t>
        </x:is>
      </x:c>
      <x:c r="H259" s="38" t="inlineStr">
        <x:is>
          <x:t xml:space="preserve">abrir partitura</x:t>
        </x:is>
      </x:c>
    </x:row>
    <x:row r="260" s="29" customFormat="1" ht="15" customHeight="1">
      <x:c r="A260" s="33" t="inlineStr">
        <x:is>
          <x:t xml:space="preserve">Vol. 7</x:t>
        </x:is>
      </x:c>
      <x:c r="B260" s="33" t="inlineStr">
        <x:is>
          <x:t xml:space="preserve">02</x:t>
        </x:is>
      </x:c>
      <x:c r="C260" s="34" t="inlineStr">
        <x:is>
          <x:t xml:space="preserve">Hino para o tempo de Natal</x:t>
        </x:is>
      </x:c>
      <x:c r="D260" s="34" t="n"/>
      <x:c r="E260" s="34" t="n"/>
      <x:c r="F260" s="34" t="n"/>
      <x:c r="G260" s="34" t="inlineStr">
        <x:is>
          <x:t xml:space="preserve">Natal</x:t>
        </x:is>
      </x:c>
      <x:c r="H260" s="35" t="inlineStr">
        <x:is>
          <x:t xml:space="preserve">abrir partitura</x:t>
        </x:is>
      </x:c>
    </x:row>
    <x:row r="261" s="29" customFormat="1" ht="15" customHeight="1">
      <x:c r="A261" s="36" t="inlineStr">
        <x:is>
          <x:t xml:space="preserve">Vol. 7</x:t>
        </x:is>
      </x:c>
      <x:c r="B261" s="36" t="inlineStr">
        <x:is>
          <x:t xml:space="preserve">03</x:t>
        </x:is>
      </x:c>
      <x:c r="C261" s="37" t="inlineStr">
        <x:is>
          <x:t xml:space="preserve">Hino para o Advento</x:t>
        </x:is>
      </x:c>
      <x:c r="D261" s="37" t="n"/>
      <x:c r="E261" s="37" t="n"/>
      <x:c r="F261" s="37" t="n"/>
      <x:c r="G261" s="37" t="inlineStr">
        <x:is>
          <x:t xml:space="preserve">Advento</x:t>
        </x:is>
      </x:c>
      <x:c r="H261" s="38" t="inlineStr">
        <x:is>
          <x:t xml:space="preserve">abrir partitura</x:t>
        </x:is>
      </x:c>
    </x:row>
    <x:row r="262" s="29" customFormat="1" ht="15" customHeight="1">
      <x:c r="A262" s="33" t="inlineStr">
        <x:is>
          <x:t xml:space="preserve">Vol. 7</x:t>
        </x:is>
      </x:c>
      <x:c r="B262" s="33" t="inlineStr">
        <x:is>
          <x:t xml:space="preserve">04</x:t>
        </x:is>
      </x:c>
      <x:c r="C262" s="34" t="inlineStr">
        <x:is>
          <x:t xml:space="preserve">Pronto está meu coração pra servir...</x:t>
        </x:is>
      </x:c>
      <x:c r="D262" s="34" t="n"/>
      <x:c r="E262" s="34" t="inlineStr">
        <x:is>
          <x:t xml:space="preserve">Sl 107</x:t>
        </x:is>
      </x:c>
      <x:c r="F262" s="34" t="inlineStr">
        <x:is>
          <x:t xml:space="preserve">Sl 107</x:t>
        </x:is>
      </x:c>
      <x:c r="G262" s="34" t="n"/>
      <x:c r="H262" s="35" t="inlineStr">
        <x:is>
          <x:t xml:space="preserve">abrir partitura</x:t>
        </x:is>
      </x:c>
    </x:row>
    <x:row r="263" s="29" customFormat="1" ht="23.850000381469727" customHeight="1">
      <x:c r="A263" s="36" t="inlineStr">
        <x:is>
          <x:t xml:space="preserve">Vol. 7</x:t>
        </x:is>
      </x:c>
      <x:c r="B263" s="36" t="inlineStr">
        <x:is>
          <x:t xml:space="preserve">05</x:t>
        </x:is>
      </x:c>
      <x:c r="C263" s="37" t="inlineStr">
        <x:is>
          <x:t xml:space="preserve">Ressurreição com Cristo, Batismo, vida nova</x:t>
        </x:is>
      </x:c>
      <x:c r="D263" s="37" t="n"/>
      <x:c r="E263" s="37" t="inlineStr">
        <x:is>
          <x:t xml:space="preserve">Cl 3,1-4</x:t>
        </x:is>
      </x:c>
      <x:c r="F263" s="37" t="n"/>
      <x:c r="G263" s="37" t="n"/>
      <x:c r="H263" s="38" t="inlineStr">
        <x:is>
          <x:t xml:space="preserve">abrir partitura</x:t>
        </x:is>
      </x:c>
    </x:row>
    <x:row r="264" s="29" customFormat="1" ht="15" customHeight="1">
      <x:c r="A264" s="33" t="inlineStr">
        <x:is>
          <x:t xml:space="preserve">Vol. 7</x:t>
        </x:is>
      </x:c>
      <x:c r="B264" s="33" t="inlineStr">
        <x:is>
          <x:t xml:space="preserve">06</x:t>
        </x:is>
      </x:c>
      <x:c r="C264" s="34" t="inlineStr">
        <x:is>
          <x:t xml:space="preserve">Aclamação a Cristo, Palavra de Deus Pai</x:t>
        </x:is>
      </x:c>
      <x:c r="D264" s="34" t="inlineStr">
        <x:is>
          <x:t xml:space="preserve">Mt 4,4 ‖ Lc 4,4</x:t>
        </x:is>
      </x:c>
      <x:c r="E264" s="34" t="n"/>
      <x:c r="F264" s="34" t="n"/>
      <x:c r="G264" s="34" t="n"/>
      <x:c r="H264" s="35" t="inlineStr">
        <x:is>
          <x:t xml:space="preserve">abrir partitura</x:t>
        </x:is>
      </x:c>
    </x:row>
    <x:row r="265" s="29" customFormat="1" ht="23.850000381469727" customHeight="1">
      <x:c r="A265" s="36" t="inlineStr">
        <x:is>
          <x:t xml:space="preserve">Vol. 7</x:t>
        </x:is>
      </x:c>
      <x:c r="B265" s="36" t="inlineStr">
        <x:is>
          <x:t xml:space="preserve">07</x:t>
        </x:is>
      </x:c>
      <x:c r="C265" s="37" t="inlineStr">
        <x:is>
          <x:t xml:space="preserve">A glória, a honra e a paz...</x:t>
        </x:is>
      </x:c>
      <x:c r="D265" s="37" t="n"/>
      <x:c r="E265" s="37" t="inlineStr">
        <x:is>
          <x:t xml:space="preserve">Rm 2,10-11</x:t>
        </x:is>
      </x:c>
      <x:c r="F265" s="37" t="n"/>
      <x:c r="G265" s="37" t="n"/>
      <x:c r="H265" s="38" t="inlineStr">
        <x:is>
          <x:t xml:space="preserve">abrir partitura</x:t>
        </x:is>
      </x:c>
    </x:row>
    <x:row r="266" s="29" customFormat="1" ht="15" customHeight="1">
      <x:c r="A266" s="33" t="inlineStr">
        <x:is>
          <x:t xml:space="preserve">Vol. 7</x:t>
        </x:is>
      </x:c>
      <x:c r="B266" s="33" t="inlineStr">
        <x:is>
          <x:t xml:space="preserve">08</x:t>
        </x:is>
      </x:c>
      <x:c r="C266" s="34" t="inlineStr">
        <x:is>
          <x:t xml:space="preserve">Lembra-te de Jesus Cristo...</x:t>
        </x:is>
      </x:c>
      <x:c r="D266" s="34" t="n"/>
      <x:c r="E266" s="34" t="inlineStr">
        <x:is>
          <x:t xml:space="preserve">2Tm 2,8-12</x:t>
        </x:is>
      </x:c>
      <x:c r="F266" s="34" t="n"/>
      <x:c r="G266" s="34" t="n"/>
      <x:c r="H266" s="35" t="inlineStr">
        <x:is>
          <x:t xml:space="preserve">abrir partitura</x:t>
        </x:is>
      </x:c>
    </x:row>
    <x:row r="267" s="29" customFormat="1" ht="15" customHeight="1">
      <x:c r="A267" s="36" t="inlineStr">
        <x:is>
          <x:t xml:space="preserve">Vol. 7</x:t>
        </x:is>
      </x:c>
      <x:c r="B267" s="36" t="inlineStr">
        <x:is>
          <x:t xml:space="preserve">09</x:t>
        </x:is>
      </x:c>
      <x:c r="C267" s="37" t="inlineStr">
        <x:is>
          <x:t xml:space="preserve">Uma luz já se levanta sobre os justos</x:t>
        </x:is>
      </x:c>
      <x:c r="D267" s="37" t="n"/>
      <x:c r="E267" s="37" t="inlineStr">
        <x:is>
          <x:t xml:space="preserve">Sl 96</x:t>
        </x:is>
      </x:c>
      <x:c r="F267" s="37" t="inlineStr">
        <x:is>
          <x:t xml:space="preserve">Sl 96</x:t>
        </x:is>
      </x:c>
      <x:c r="G267" s="37" t="inlineStr">
        <x:is>
          <x:t xml:space="preserve">Também pelos falecidos</x:t>
        </x:is>
      </x:c>
      <x:c r="H267" s="38" t="inlineStr">
        <x:is>
          <x:t xml:space="preserve">abrir partitura</x:t>
        </x:is>
      </x:c>
    </x:row>
    <x:row r="268" s="29" customFormat="1" ht="15" customHeight="1">
      <x:c r="A268" s="33" t="inlineStr">
        <x:is>
          <x:t xml:space="preserve">Vol. 7</x:t>
        </x:is>
      </x:c>
      <x:c r="B268" s="33" t="inlineStr">
        <x:is>
          <x:t xml:space="preserve">10</x:t>
        </x:is>
      </x:c>
      <x:c r="C268" s="34" t="inlineStr">
        <x:is>
          <x:t xml:space="preserve">Cristo luz...</x:t>
        </x:is>
      </x:c>
      <x:c r="D268" s="34" t="inlineStr">
        <x:is>
          <x:t xml:space="preserve">Jo 8,12</x:t>
        </x:is>
      </x:c>
      <x:c r="E268" s="34" t="n"/>
      <x:c r="F268" s="34" t="inlineStr">
        <x:is>
          <x:t xml:space="preserve">Sl 26</x:t>
        </x:is>
      </x:c>
      <x:c r="G268" s="34" t="inlineStr">
        <x:is>
          <x:t xml:space="preserve">Para o batismo</x:t>
        </x:is>
      </x:c>
      <x:c r="H268" s="35" t="inlineStr">
        <x:is>
          <x:t xml:space="preserve">abrir partitura</x:t>
        </x:is>
      </x:c>
    </x:row>
    <x:row r="269" s="29" customFormat="1" ht="15" customHeight="1">
      <x:c r="A269" s="36" t="inlineStr">
        <x:is>
          <x:t xml:space="preserve">Vol. 7</x:t>
        </x:is>
      </x:c>
      <x:c r="B269" s="36" t="inlineStr">
        <x:is>
          <x:t xml:space="preserve">11</x:t>
        </x:is>
      </x:c>
      <x:c r="C269" s="37" t="inlineStr">
        <x:is>
          <x:t xml:space="preserve">Lembrai-vos de mim, Senhor</x:t>
        </x:is>
      </x:c>
      <x:c r="D269" s="37" t="inlineStr">
        <x:is>
          <x:t xml:space="preserve">Lc 23,42</x:t>
        </x:is>
      </x:c>
      <x:c r="E269" s="37" t="n"/>
      <x:c r="F269" s="37" t="inlineStr">
        <x:is>
          <x:t xml:space="preserve">Sl 50</x:t>
        </x:is>
      </x:c>
      <x:c r="G269" s="37" t="inlineStr">
        <x:is>
          <x:t xml:space="preserve">Ato penitencial</x:t>
        </x:is>
      </x:c>
      <x:c r="H269" s="38" t="inlineStr">
        <x:is>
          <x:t xml:space="preserve">abrir partitura</x:t>
        </x:is>
      </x:c>
    </x:row>
    <x:row r="270" s="29" customFormat="1" ht="15" customHeight="1">
      <x:c r="A270" s="33" t="inlineStr">
        <x:is>
          <x:t xml:space="preserve">Vol. 7</x:t>
        </x:is>
      </x:c>
      <x:c r="B270" s="33" t="inlineStr">
        <x:is>
          <x:t xml:space="preserve">12</x:t>
        </x:is>
      </x:c>
      <x:c r="C270" s="34" t="inlineStr">
        <x:is>
          <x:t xml:space="preserve">Aleluia, toda glória te rendemos</x:t>
        </x:is>
      </x:c>
      <x:c r="D270" s="34" t="n"/>
      <x:c r="E270" s="34" t="n"/>
      <x:c r="F270" s="34" t="n"/>
      <x:c r="G270" s="34" t="inlineStr">
        <x:is>
          <x:t xml:space="preserve">Canto de Entrada do Tempo Comum e Tempo Pascal</x:t>
        </x:is>
      </x:c>
      <x:c r="H270" s="35" t="inlineStr">
        <x:is>
          <x:t xml:space="preserve">abrir partitura</x:t>
        </x:is>
      </x:c>
    </x:row>
    <x:row r="271" s="29" customFormat="1" ht="15" customHeight="1">
      <x:c r="A271" s="36" t="inlineStr">
        <x:is>
          <x:t xml:space="preserve">Vol. 7</x:t>
        </x:is>
      </x:c>
      <x:c r="B271" s="36" t="inlineStr">
        <x:is>
          <x:t xml:space="preserve">13</x:t>
        </x:is>
      </x:c>
      <x:c r="C271" s="37" t="inlineStr">
        <x:is>
          <x:t xml:space="preserve">Vossa Palavra, Senhor, é uma luz</x:t>
        </x:is>
      </x:c>
      <x:c r="D271" s="37" t="n"/>
      <x:c r="E271" s="37" t="inlineStr">
        <x:is>
          <x:t xml:space="preserve">Sl 18B</x:t>
        </x:is>
      </x:c>
      <x:c r="F271" s="37" t="inlineStr">
        <x:is>
          <x:t xml:space="preserve">Sl 18B</x:t>
        </x:is>
      </x:c>
      <x:c r="G271" s="37" t="n"/>
      <x:c r="H271" s="38" t="inlineStr">
        <x:is>
          <x:t xml:space="preserve">abrir partitura</x:t>
        </x:is>
      </x:c>
    </x:row>
    <x:row r="272" s="29" customFormat="1" ht="15" customHeight="1">
      <x:c r="A272" s="33" t="inlineStr">
        <x:is>
          <x:t xml:space="preserve">Vol. 7</x:t>
        </x:is>
      </x:c>
      <x:c r="B272" s="33" t="inlineStr">
        <x:is>
          <x:t xml:space="preserve">14</x:t>
        </x:is>
      </x:c>
      <x:c r="C272" s="34" t="inlineStr">
        <x:is>
          <x:t xml:space="preserve">Canto da Palavra de Deus</x:t>
        </x:is>
      </x:c>
      <x:c r="D272" s="34" t="n"/>
      <x:c r="E272" s="34" t="n"/>
      <x:c r="F272" s="34" t="n"/>
      <x:c r="G272" s="34" t="inlineStr">
        <x:is>
          <x:t xml:space="preserve">Após a homilia</x:t>
        </x:is>
      </x:c>
      <x:c r="H272" s="35" t="inlineStr">
        <x:is>
          <x:t xml:space="preserve">abrir partitura</x:t>
        </x:is>
      </x:c>
    </x:row>
    <x:row r="273" s="29" customFormat="1" ht="23.850000381469727" customHeight="1">
      <x:c r="A273" s="36" t="inlineStr">
        <x:is>
          <x:t xml:space="preserve">Vol. 7</x:t>
        </x:is>
      </x:c>
      <x:c r="B273" s="36" t="inlineStr">
        <x:is>
          <x:t xml:space="preserve">15</x:t>
        </x:is>
      </x:c>
      <x:c r="C273" s="37" t="inlineStr">
        <x:is>
          <x:t xml:space="preserve">Maria ouve e guarda a Palavra de Deus</x:t>
        </x:is>
      </x:c>
      <x:c r="D273" s="37" t="inlineStr">
        <x:is>
          <x:t xml:space="preserve">Lc 2,19</x:t>
        </x:is>
      </x:c>
      <x:c r="E273" s="37" t="n"/>
      <x:c r="F273" s="37" t="n"/>
      <x:c r="G273" s="37" t="n"/>
      <x:c r="H273" s="38" t="inlineStr">
        <x:is>
          <x:t xml:space="preserve">abrir partitura</x:t>
        </x:is>
      </x:c>
    </x:row>
    <x:row r="274" s="29" customFormat="1" ht="15" customHeight="1">
      <x:c r="A274" s="33" t="inlineStr">
        <x:is>
          <x:t xml:space="preserve">Vol. 7</x:t>
        </x:is>
      </x:c>
      <x:c r="B274" s="33" t="inlineStr">
        <x:is>
          <x:t xml:space="preserve">16</x:t>
        </x:is>
      </x:c>
      <x:c r="C274" s="34" t="inlineStr">
        <x:is>
          <x:t xml:space="preserve">Aclamação após a consagração</x:t>
        </x:is>
      </x:c>
      <x:c r="D274" s="34" t="n"/>
      <x:c r="E274" s="34" t="n"/>
      <x:c r="F274" s="34" t="n"/>
      <x:c r="G274" s="34" t="inlineStr">
        <x:is>
          <x:t xml:space="preserve">(ou Ato penitencial)</x:t>
        </x:is>
      </x:c>
      <x:c r="H274" s="35" t="inlineStr">
        <x:is>
          <x:t xml:space="preserve">abrir partitura</x:t>
        </x:is>
      </x:c>
    </x:row>
    <x:row r="275" s="29" customFormat="1" ht="15" customHeight="1">
      <x:c r="A275" s="36" t="inlineStr">
        <x:is>
          <x:t xml:space="preserve">Vol. 7</x:t>
        </x:is>
      </x:c>
      <x:c r="B275" s="36" t="inlineStr">
        <x:is>
          <x:t xml:space="preserve">17</x:t>
        </x:is>
      </x:c>
      <x:c r="C275" s="37" t="inlineStr">
        <x:is>
          <x:t xml:space="preserve">A noite é luminosa como o dia</x:t>
        </x:is>
      </x:c>
      <x:c r="D275" s="37" t="n"/>
      <x:c r="E275" s="37" t="inlineStr">
        <x:is>
          <x:t xml:space="preserve">Sl 138,12</x:t>
        </x:is>
      </x:c>
      <x:c r="F275" s="37" t="n"/>
      <x:c r="G275" s="37" t="inlineStr">
        <x:is>
          <x:t xml:space="preserve">Para celebrações de esperança: falecidos</x:t>
        </x:is>
      </x:c>
      <x:c r="H275" s="38" t="inlineStr">
        <x:is>
          <x:t xml:space="preserve">abrir partitura</x:t>
        </x:is>
      </x:c>
    </x:row>
    <x:row r="276" s="29" customFormat="1" ht="15" customHeight="1">
      <x:c r="A276" s="33" t="inlineStr">
        <x:is>
          <x:t xml:space="preserve">Vol. 7</x:t>
        </x:is>
      </x:c>
      <x:c r="B276" s="33" t="inlineStr">
        <x:is>
          <x:t xml:space="preserve">18</x:t>
        </x:is>
      </x:c>
      <x:c r="C276" s="34" t="inlineStr">
        <x:is>
          <x:t xml:space="preserve">Tende piedade, ó meu Deus!</x:t>
        </x:is>
      </x:c>
      <x:c r="D276" s="34" t="n"/>
      <x:c r="E276" s="34" t="inlineStr">
        <x:is>
          <x:t xml:space="preserve">Sl 50</x:t>
        </x:is>
      </x:c>
      <x:c r="F276" s="34" t="inlineStr">
        <x:is>
          <x:t xml:space="preserve">Sl 50</x:t>
        </x:is>
      </x:c>
      <x:c r="G276" s="34" t="inlineStr">
        <x:is>
          <x:t xml:space="preserve">Ato penitencial</x:t>
        </x:is>
      </x:c>
      <x:c r="H276" s="35" t="inlineStr">
        <x:is>
          <x:t xml:space="preserve">abrir partitura</x:t>
        </x:is>
      </x:c>
    </x:row>
    <x:row r="277" s="29" customFormat="1" ht="15" customHeight="1">
      <x:c r="A277" s="36" t="inlineStr">
        <x:is>
          <x:t xml:space="preserve">Vol. 7</x:t>
        </x:is>
      </x:c>
      <x:c r="B277" s="36" t="inlineStr">
        <x:is>
          <x:t xml:space="preserve">19</x:t>
        </x:is>
      </x:c>
      <x:c r="C277" s="37" t="inlineStr">
        <x:is>
          <x:t xml:space="preserve">Louvor das criaturas ao Senhor</x:t>
        </x:is>
      </x:c>
      <x:c r="D277" s="37" t="n"/>
      <x:c r="E277" s="37" t="inlineStr">
        <x:is>
          <x:t xml:space="preserve">Dn 3,57-88</x:t>
        </x:is>
      </x:c>
      <x:c r="F277" s="37" t="inlineStr">
        <x:is>
          <x:t xml:space="preserve">Dn 3,57-88</x:t>
        </x:is>
      </x:c>
      <x:c r="G277" s="37" t="n"/>
      <x:c r="H277" s="38" t="inlineStr">
        <x:is>
          <x:t xml:space="preserve">abrir partitura</x:t>
        </x:is>
      </x:c>
    </x:row>
    <x:row r="278" s="29" customFormat="1" ht="15" customHeight="1">
      <x:c r="A278" s="33" t="inlineStr">
        <x:is>
          <x:t xml:space="preserve">Vol. 7</x:t>
        </x:is>
      </x:c>
      <x:c r="B278" s="33" t="inlineStr">
        <x:is>
          <x:t xml:space="preserve">20</x:t>
        </x:is>
      </x:c>
      <x:c r="C278" s="34" t="inlineStr">
        <x:is>
          <x:t xml:space="preserve">Subiu ao céu o Bom Pastor</x:t>
        </x:is>
      </x:c>
      <x:c r="D278" s="34" t="n"/>
      <x:c r="E278" s="34" t="n"/>
      <x:c r="F278" s="34" t="n"/>
      <x:c r="G278" s="34" t="inlineStr">
        <x:is>
          <x:t xml:space="preserve">Ascensão do Senhor</x:t>
        </x:is>
      </x:c>
      <x:c r="H278" s="35" t="inlineStr">
        <x:is>
          <x:t xml:space="preserve">abrir partitura</x:t>
        </x:is>
      </x:c>
    </x:row>
    <x:row r="279" s="29" customFormat="1" ht="15" customHeight="1">
      <x:c r="A279" s="36" t="inlineStr">
        <x:is>
          <x:t xml:space="preserve">Vol. 7</x:t>
        </x:is>
      </x:c>
      <x:c r="B279" s="36" t="inlineStr">
        <x:is>
          <x:t xml:space="preserve">21</x:t>
        </x:is>
      </x:c>
      <x:c r="C279" s="37" t="inlineStr">
        <x:is>
          <x:t xml:space="preserve">Vida nova + Morte e Ressurreição com Cristo</x:t>
        </x:is>
      </x:c>
      <x:c r="D279" s="37" t="n"/>
      <x:c r="E279" s="37" t="inlineStr">
        <x:is>
          <x:t xml:space="preserve">Rm 6,2-11</x:t>
        </x:is>
      </x:c>
      <x:c r="F279" s="37" t="n"/>
      <x:c r="G279" s="37" t="inlineStr">
        <x:is>
          <x:t xml:space="preserve">Batismo</x:t>
        </x:is>
      </x:c>
      <x:c r="H279" s="38" t="inlineStr">
        <x:is>
          <x:t xml:space="preserve">abrir partitura</x:t>
        </x:is>
      </x:c>
    </x:row>
    <x:row r="280" s="29" customFormat="1" ht="15" customHeight="1">
      <x:c r="A280" s="33" t="inlineStr">
        <x:is>
          <x:t xml:space="preserve">Vol. 7</x:t>
        </x:is>
      </x:c>
      <x:c r="B280" s="33" t="inlineStr">
        <x:is>
          <x:t xml:space="preserve">22</x:t>
        </x:is>
      </x:c>
      <x:c r="C280" s="34" t="inlineStr">
        <x:is>
          <x:t xml:space="preserve">O Batismo de Cristo e o nosso</x:t>
        </x:is>
      </x:c>
      <x:c r="D280" s="34" t="inlineStr">
        <x:is>
          <x:t xml:space="preserve">Lc 3,16 ‖ Mt 3,11 ‖ Mc 1,8</x:t>
        </x:is>
      </x:c>
      <x:c r="E280" s="34" t="n"/>
      <x:c r="F280" s="34" t="inlineStr">
        <x:is>
          <x:t xml:space="preserve">Sl 33</x:t>
        </x:is>
      </x:c>
      <x:c r="G280" s="34" t="n"/>
      <x:c r="H280" s="35" t="inlineStr">
        <x:is>
          <x:t xml:space="preserve">abrir partitura</x:t>
        </x:is>
      </x:c>
    </x:row>
    <x:row r="281" s="29" customFormat="1" ht="15" customHeight="1">
      <x:c r="A281" s="36" t="inlineStr">
        <x:is>
          <x:t xml:space="preserve">Vol. 7</x:t>
        </x:is>
      </x:c>
      <x:c r="B281" s="36" t="inlineStr">
        <x:is>
          <x:t xml:space="preserve">23</x:t>
        </x:is>
      </x:c>
      <x:c r="C281" s="37" t="inlineStr">
        <x:is>
          <x:t xml:space="preserve">Paz</x:t>
        </x:is>
      </x:c>
      <x:c r="D281" s="37" t="inlineStr">
        <x:is>
          <x:t xml:space="preserve">Jo 14,27</x:t>
        </x:is>
      </x:c>
      <x:c r="E281" s="37" t="n"/>
      <x:c r="F281" s="37" t="n"/>
      <x:c r="G281" s="37" t="n"/>
      <x:c r="H281" s="38" t="inlineStr">
        <x:is>
          <x:t xml:space="preserve">abrir partitura</x:t>
        </x:is>
      </x:c>
    </x:row>
    <x:row r="282" s="29" customFormat="1" ht="15" customHeight="1">
      <x:c r="A282" s="33" t="inlineStr">
        <x:is>
          <x:t xml:space="preserve">Vol. 7</x:t>
        </x:is>
      </x:c>
      <x:c r="B282" s="33" t="inlineStr">
        <x:is>
          <x:t xml:space="preserve">24</x:t>
        </x:is>
      </x:c>
      <x:c r="C282" s="34" t="inlineStr">
        <x:is>
          <x:t xml:space="preserve">Fé e obras</x:t>
        </x:is>
      </x:c>
      <x:c r="D282" s="34" t="n"/>
      <x:c r="E282" s="34" t="inlineStr">
        <x:is>
          <x:t xml:space="preserve">Tg 2,14-17</x:t>
        </x:is>
      </x:c>
      <x:c r="F282" s="34" t="inlineStr">
        <x:is>
          <x:t xml:space="preserve">Sl 115</x:t>
        </x:is>
      </x:c>
      <x:c r="G282" s="34" t="n"/>
      <x:c r="H282" s="35" t="inlineStr">
        <x:is>
          <x:t xml:space="preserve">abrir partitura</x:t>
        </x:is>
      </x:c>
    </x:row>
    <x:row r="283" s="29" customFormat="1" ht="15" customHeight="1">
      <x:c r="A283" s="36" t="inlineStr">
        <x:is>
          <x:t xml:space="preserve">Vol. 7</x:t>
        </x:is>
      </x:c>
      <x:c r="B283" s="36" t="inlineStr">
        <x:is>
          <x:t xml:space="preserve">25</x:t>
        </x:is>
      </x:c>
      <x:c r="C283" s="37" t="inlineStr">
        <x:is>
          <x:t xml:space="preserve">Maria, cheia de graça... e da Palavra de Deus</x:t>
        </x:is>
      </x:c>
      <x:c r="D283" s="37" t="inlineStr">
        <x:is>
          <x:t xml:space="preserve">Lc 1,28</x:t>
        </x:is>
      </x:c>
      <x:c r="E283" s="37" t="n"/>
      <x:c r="F283" s="37" t="n"/>
      <x:c r="G283" s="37" t="n"/>
      <x:c r="H283" s="38" t="inlineStr">
        <x:is>
          <x:t xml:space="preserve">abrir partitura</x:t>
        </x:is>
      </x:c>
    </x:row>
    <x:row r="284" s="29" customFormat="1" ht="15" customHeight="1">
      <x:c r="A284" s="33" t="inlineStr">
        <x:is>
          <x:t xml:space="preserve">Vol. 7</x:t>
        </x:is>
      </x:c>
      <x:c r="B284" s="33" t="inlineStr">
        <x:is>
          <x:t xml:space="preserve">26</x:t>
        </x:is>
      </x:c>
      <x:c r="C284" s="34" t="inlineStr">
        <x:is>
          <x:t xml:space="preserve">São José, homem do silêncio e da escuta</x:t>
        </x:is>
      </x:c>
      <x:c r="D284" s="34" t="inlineStr">
        <x:is>
          <x:t xml:space="preserve">Mt 1,18-25</x:t>
        </x:is>
      </x:c>
      <x:c r="E284" s="34" t="n"/>
      <x:c r="F284" s="34" t="n"/>
      <x:c r="G284" s="34" t="inlineStr">
        <x:is>
          <x:t xml:space="preserve">São José</x:t>
        </x:is>
      </x:c>
      <x:c r="H284" s="35" t="inlineStr">
        <x:is>
          <x:t xml:space="preserve">abrir partitura</x:t>
        </x:is>
      </x:c>
    </x:row>
    <x:row r="285" s="29" customFormat="1" ht="23.850000381469727" customHeight="1">
      <x:c r="A285" s="36" t="inlineStr">
        <x:is>
          <x:t xml:space="preserve">Vol. 7</x:t>
        </x:is>
      </x:c>
      <x:c r="B285" s="36" t="inlineStr">
        <x:is>
          <x:t xml:space="preserve">27</x:t>
        </x:is>
      </x:c>
      <x:c r="C285" s="37" t="inlineStr">
        <x:is>
          <x:t xml:space="preserve">Nenhum olho viu, nenhum ouvido ouviu</x:t>
        </x:is>
      </x:c>
      <x:c r="D285" s="37" t="n"/>
      <x:c r="E285" s="37" t="inlineStr">
        <x:is>
          <x:t xml:space="preserve">1Cor 2,9</x:t>
        </x:is>
      </x:c>
      <x:c r="F285" s="37" t="inlineStr">
        <x:is>
          <x:t xml:space="preserve">Sl 17</x:t>
        </x:is>
      </x:c>
      <x:c r="G285" s="37" t="n"/>
      <x:c r="H285" s="38" t="inlineStr">
        <x:is>
          <x:t xml:space="preserve">abrir partitura</x:t>
        </x:is>
      </x:c>
    </x:row>
    <x:row r="286" s="29" customFormat="1" ht="23.850000381469727" customHeight="1">
      <x:c r="A286" s="33" t="inlineStr">
        <x:is>
          <x:t xml:space="preserve">Vol. 8</x:t>
        </x:is>
      </x:c>
      <x:c r="B286" s="33" t="inlineStr">
        <x:is>
          <x:t xml:space="preserve">01</x:t>
        </x:is>
      </x:c>
      <x:c r="C286" s="34" t="inlineStr">
        <x:is>
          <x:t xml:space="preserve">Jesus Cristo depois da Paixão</x:t>
        </x:is>
      </x:c>
      <x:c r="D286" s="34" t="n"/>
      <x:c r="E286" s="34" t="inlineStr">
        <x:is>
          <x:t xml:space="preserve">At 1,3</x:t>
        </x:is>
      </x:c>
      <x:c r="F286" s="34" t="n"/>
      <x:c r="G286" s="34" t="n"/>
      <x:c r="H286" s="35" t="inlineStr">
        <x:is>
          <x:t xml:space="preserve">abrir partitura</x:t>
        </x:is>
      </x:c>
    </x:row>
    <x:row r="287" s="29" customFormat="1" ht="23.850000381469727" customHeight="1">
      <x:c r="A287" s="36" t="inlineStr">
        <x:is>
          <x:t xml:space="preserve">Vol. 8</x:t>
        </x:is>
      </x:c>
      <x:c r="B287" s="36" t="inlineStr">
        <x:is>
          <x:t xml:space="preserve">02</x:t>
        </x:is>
      </x:c>
      <x:c r="C287" s="37" t="inlineStr">
        <x:is>
          <x:t xml:space="preserve">Recebereis nova força do Espírito</x:t>
        </x:is>
      </x:c>
      <x:c r="D287" s="37" t="n"/>
      <x:c r="E287" s="37" t="inlineStr">
        <x:is>
          <x:t xml:space="preserve">At 1,8</x:t>
        </x:is>
      </x:c>
      <x:c r="F287" s="37" t="inlineStr">
        <x:is>
          <x:t xml:space="preserve">Sl 116</x:t>
        </x:is>
      </x:c>
      <x:c r="G287" s="37" t="n"/>
      <x:c r="H287" s="38" t="inlineStr">
        <x:is>
          <x:t xml:space="preserve">abrir partitura</x:t>
        </x:is>
      </x:c>
    </x:row>
    <x:row r="288" s="29" customFormat="1" ht="23.850000381469727" customHeight="1">
      <x:c r="A288" s="33" t="inlineStr">
        <x:is>
          <x:t xml:space="preserve">Vol. 8</x:t>
        </x:is>
      </x:c>
      <x:c r="B288" s="33" t="inlineStr">
        <x:is>
          <x:t xml:space="preserve">03</x:t>
        </x:is>
      </x:c>
      <x:c r="C288" s="34" t="inlineStr">
        <x:is>
          <x:t xml:space="preserve">Perseveravam os Apóstolos</x:t>
        </x:is>
      </x:c>
      <x:c r="D288" s="34" t="n"/>
      <x:c r="E288" s="34" t="inlineStr">
        <x:is>
          <x:t xml:space="preserve">At 1,14</x:t>
        </x:is>
      </x:c>
      <x:c r="F288" s="34" t="n"/>
      <x:c r="G288" s="34" t="n"/>
      <x:c r="H288" s="35" t="inlineStr">
        <x:is>
          <x:t xml:space="preserve">abrir partitura</x:t>
        </x:is>
      </x:c>
    </x:row>
    <x:row r="289" s="29" customFormat="1" ht="15" customHeight="1">
      <x:c r="A289" s="36" t="inlineStr">
        <x:is>
          <x:t xml:space="preserve">Vol. 8</x:t>
        </x:is>
      </x:c>
      <x:c r="B289" s="36" t="inlineStr">
        <x:is>
          <x:t xml:space="preserve">04</x:t>
        </x:is>
      </x:c>
      <x:c r="C289" s="37" t="inlineStr">
        <x:is>
          <x:t xml:space="preserve">Perseverantes eles eram</x:t>
        </x:is>
      </x:c>
      <x:c r="D289" s="37" t="n"/>
      <x:c r="E289" s="37" t="inlineStr">
        <x:is>
          <x:t xml:space="preserve">At 2,42</x:t>
        </x:is>
      </x:c>
      <x:c r="F289" s="37" t="n"/>
      <x:c r="G289" s="37" t="n"/>
      <x:c r="H289" s="38" t="inlineStr">
        <x:is>
          <x:t xml:space="preserve">abrir partitura</x:t>
        </x:is>
      </x:c>
    </x:row>
    <x:row r="290" s="29" customFormat="1" ht="15" customHeight="1">
      <x:c r="A290" s="33" t="inlineStr">
        <x:is>
          <x:t xml:space="preserve">Vol. 8</x:t>
        </x:is>
      </x:c>
      <x:c r="B290" s="33" t="inlineStr">
        <x:is>
          <x:t xml:space="preserve">05</x:t>
        </x:is>
      </x:c>
      <x:c r="C290" s="34" t="inlineStr">
        <x:is>
          <x:t xml:space="preserve">A multidão dos fiéis</x:t>
        </x:is>
      </x:c>
      <x:c r="D290" s="34" t="n"/>
      <x:c r="E290" s="34" t="inlineStr">
        <x:is>
          <x:t xml:space="preserve">At 4,32</x:t>
        </x:is>
      </x:c>
      <x:c r="F290" s="34" t="inlineStr">
        <x:is>
          <x:t xml:space="preserve">Sl 132</x:t>
        </x:is>
      </x:c>
      <x:c r="G290" s="34" t="n"/>
      <x:c r="H290" s="35" t="inlineStr">
        <x:is>
          <x:t xml:space="preserve">abrir partitura</x:t>
        </x:is>
      </x:c>
    </x:row>
    <x:row r="291" s="29" customFormat="1" ht="15" customHeight="1">
      <x:c r="A291" s="36" t="inlineStr">
        <x:is>
          <x:t xml:space="preserve">Vol. 8</x:t>
        </x:is>
      </x:c>
      <x:c r="B291" s="36" t="inlineStr">
        <x:is>
          <x:t xml:space="preserve">06</x:t>
        </x:is>
      </x:c>
      <x:c r="C291" s="37" t="inlineStr">
        <x:is>
          <x:t xml:space="preserve">Não tenho ouro e nem prata</x:t>
        </x:is>
      </x:c>
      <x:c r="D291" s="37" t="n"/>
      <x:c r="E291" s="37" t="inlineStr">
        <x:is>
          <x:t xml:space="preserve">At 3,6-8</x:t>
        </x:is>
      </x:c>
      <x:c r="F291" s="37" t="inlineStr">
        <x:is>
          <x:t xml:space="preserve">Sl 145</x:t>
        </x:is>
      </x:c>
      <x:c r="G291" s="37" t="n"/>
      <x:c r="H291" s="38" t="inlineStr">
        <x:is>
          <x:t xml:space="preserve">abrir partitura</x:t>
        </x:is>
      </x:c>
    </x:row>
    <x:row r="292" s="29" customFormat="1" ht="15" customHeight="1">
      <x:c r="A292" s="33" t="inlineStr">
        <x:is>
          <x:t xml:space="preserve">Vol. 8</x:t>
        </x:is>
      </x:c>
      <x:c r="B292" s="33" t="inlineStr">
        <x:is>
          <x:t xml:space="preserve">07</x:t>
        </x:is>
      </x:c>
      <x:c r="C292" s="34" t="inlineStr">
        <x:is>
          <x:t xml:space="preserve">É preciso obedecer</x:t>
        </x:is>
      </x:c>
      <x:c r="D292" s="34" t="n"/>
      <x:c r="E292" s="34" t="inlineStr">
        <x:is>
          <x:t xml:space="preserve">At 5,29</x:t>
        </x:is>
      </x:c>
      <x:c r="F292" s="34" t="inlineStr">
        <x:is>
          <x:t xml:space="preserve">Sl 93</x:t>
        </x:is>
      </x:c>
      <x:c r="G292" s="34" t="n"/>
      <x:c r="H292" s="35" t="inlineStr">
        <x:is>
          <x:t xml:space="preserve">abrir partitura</x:t>
        </x:is>
      </x:c>
    </x:row>
    <x:row r="293" s="29" customFormat="1" ht="23.850000381469727" customHeight="1">
      <x:c r="A293" s="36" t="inlineStr">
        <x:is>
          <x:t xml:space="preserve">Vol. 8</x:t>
        </x:is>
      </x:c>
      <x:c r="B293" s="36" t="inlineStr">
        <x:is>
          <x:t xml:space="preserve">08</x:t>
        </x:is>
      </x:c>
      <x:c r="C293" s="37" t="inlineStr">
        <x:is>
          <x:t xml:space="preserve">Em Deus nós vivemos</x:t>
        </x:is>
      </x:c>
      <x:c r="D293" s="37" t="n"/>
      <x:c r="E293" s="37" t="inlineStr">
        <x:is>
          <x:t xml:space="preserve">At 17,28</x:t>
        </x:is>
      </x:c>
      <x:c r="F293" s="37" t="inlineStr">
        <x:is>
          <x:t xml:space="preserve">Sl 138</x:t>
        </x:is>
      </x:c>
      <x:c r="G293" s="37" t="n"/>
      <x:c r="H293" s="38" t="inlineStr">
        <x:is>
          <x:t xml:space="preserve">abrir partitura</x:t>
        </x:is>
      </x:c>
    </x:row>
    <x:row r="294" s="29" customFormat="1" ht="15" customHeight="1">
      <x:c r="A294" s="33" t="inlineStr">
        <x:is>
          <x:t xml:space="preserve">Vol. 8</x:t>
        </x:is>
      </x:c>
      <x:c r="B294" s="33" t="inlineStr">
        <x:is>
          <x:t xml:space="preserve">09</x:t>
        </x:is>
      </x:c>
      <x:c r="C294" s="34" t="inlineStr">
        <x:is>
          <x:t xml:space="preserve">Cuidai de vós mesmos</x:t>
        </x:is>
      </x:c>
      <x:c r="D294" s="34" t="n"/>
      <x:c r="E294" s="34" t="inlineStr">
        <x:is>
          <x:t xml:space="preserve">At 20,28</x:t>
        </x:is>
      </x:c>
      <x:c r="F294" s="34" t="inlineStr">
        <x:is>
          <x:t xml:space="preserve">Sl 22</x:t>
        </x:is>
      </x:c>
      <x:c r="G294" s="34" t="n"/>
      <x:c r="H294" s="35" t="inlineStr">
        <x:is>
          <x:t xml:space="preserve">abrir partitura</x:t>
        </x:is>
      </x:c>
    </x:row>
    <x:row r="295" s="29" customFormat="1" ht="15" customHeight="1">
      <x:c r="A295" s="36" t="inlineStr">
        <x:is>
          <x:t xml:space="preserve">Vol. 8</x:t>
        </x:is>
      </x:c>
      <x:c r="B295" s="36" t="inlineStr">
        <x:is>
          <x:t xml:space="preserve">10</x:t>
        </x:is>
      </x:c>
      <x:c r="C295" s="37" t="inlineStr">
        <x:is>
          <x:t xml:space="preserve">Recordemos a palavra do Senhor</x:t>
        </x:is>
      </x:c>
      <x:c r="D295" s="37" t="n"/>
      <x:c r="E295" s="37" t="inlineStr">
        <x:is>
          <x:t xml:space="preserve">At 20,35</x:t>
        </x:is>
      </x:c>
      <x:c r="F295" s="37" t="inlineStr">
        <x:is>
          <x:t xml:space="preserve">Sl 111</x:t>
        </x:is>
      </x:c>
      <x:c r="G295" s="37" t="n"/>
      <x:c r="H295" s="38" t="inlineStr">
        <x:is>
          <x:t xml:space="preserve">abrir partitura</x:t>
        </x:is>
      </x:c>
    </x:row>
    <x:row r="296" s="29" customFormat="1" ht="15" customHeight="1">
      <x:c r="A296" s="33" t="inlineStr">
        <x:is>
          <x:t xml:space="preserve">Vol. 8</x:t>
        </x:is>
      </x:c>
      <x:c r="B296" s="33" t="inlineStr">
        <x:is>
          <x:t xml:space="preserve">11</x:t>
        </x:is>
      </x:c>
      <x:c r="C296" s="34" t="inlineStr">
        <x:is>
          <x:t xml:space="preserve">Embora ao Senhor não tenhais visto</x:t>
        </x:is>
      </x:c>
      <x:c r="D296" s="34" t="n"/>
      <x:c r="E296" s="34" t="inlineStr">
        <x:is>
          <x:t xml:space="preserve">1Pd 1,8-9</x:t>
        </x:is>
      </x:c>
      <x:c r="F296" s="34" t="inlineStr">
        <x:is>
          <x:t xml:space="preserve">Sl 137</x:t>
        </x:is>
      </x:c>
      <x:c r="G296" s="34" t="n"/>
      <x:c r="H296" s="35" t="inlineStr">
        <x:is>
          <x:t xml:space="preserve">abrir partitura</x:t>
        </x:is>
      </x:c>
    </x:row>
    <x:row r="297" s="29" customFormat="1" ht="15" customHeight="1">
      <x:c r="A297" s="36" t="inlineStr">
        <x:is>
          <x:t xml:space="preserve">Vol. 8</x:t>
        </x:is>
      </x:c>
      <x:c r="B297" s="36" t="inlineStr">
        <x:is>
          <x:t xml:space="preserve">12</x:t>
        </x:is>
      </x:c>
      <x:c r="C297" s="37" t="inlineStr">
        <x:is>
          <x:t xml:space="preserve">Não foi com prata nem ouro</x:t>
        </x:is>
      </x:c>
      <x:c r="D297" s="37" t="inlineStr">
        <x:is>
          <x:t xml:space="preserve">Jo 1,29</x:t>
        </x:is>
      </x:c>
      <x:c r="E297" s="37" t="inlineStr">
        <x:is>
          <x:t xml:space="preserve">1Pd 1,18-19</x:t>
        </x:is>
      </x:c>
      <x:c r="F297" s="37" t="inlineStr">
        <x:is>
          <x:t xml:space="preserve">Sl 33</x:t>
        </x:is>
      </x:c>
      <x:c r="G297" s="37" t="n"/>
      <x:c r="H297" s="38" t="inlineStr">
        <x:is>
          <x:t xml:space="preserve">abrir partitura</x:t>
        </x:is>
      </x:c>
    </x:row>
    <x:row r="298" s="29" customFormat="1" ht="15" customHeight="1">
      <x:c r="A298" s="33" t="inlineStr">
        <x:is>
          <x:t xml:space="preserve">Vol. 8</x:t>
        </x:is>
      </x:c>
      <x:c r="B298" s="33" t="inlineStr">
        <x:is>
          <x:t xml:space="preserve">13</x:t>
        </x:is>
      </x:c>
      <x:c r="C298" s="34" t="inlineStr">
        <x:is>
          <x:t xml:space="preserve">Aproximai-vos de Jesus</x:t>
        </x:is>
      </x:c>
      <x:c r="D298" s="34" t="n"/>
      <x:c r="E298" s="34" t="inlineStr">
        <x:is>
          <x:t xml:space="preserve">1Pd 2,4</x:t>
        </x:is>
      </x:c>
      <x:c r="F298" s="34" t="inlineStr">
        <x:is>
          <x:t xml:space="preserve">Sl 117</x:t>
        </x:is>
      </x:c>
      <x:c r="G298" s="34" t="n"/>
      <x:c r="H298" s="35" t="inlineStr">
        <x:is>
          <x:t xml:space="preserve">abrir partitura</x:t>
        </x:is>
      </x:c>
    </x:row>
    <x:row r="299" s="29" customFormat="1" ht="15" customHeight="1">
      <x:c r="A299" s="36" t="inlineStr">
        <x:is>
          <x:t xml:space="preserve">Vol. 8</x:t>
        </x:is>
      </x:c>
      <x:c r="B299" s="36" t="inlineStr">
        <x:is>
          <x:t xml:space="preserve">14</x:t>
        </x:is>
      </x:c>
      <x:c r="C299" s="37" t="inlineStr">
        <x:is>
          <x:t xml:space="preserve">Vós sois a raça eleita</x:t>
        </x:is>
      </x:c>
      <x:c r="D299" s="37" t="n"/>
      <x:c r="E299" s="37" t="inlineStr">
        <x:is>
          <x:t xml:space="preserve">1Pd 2,9</x:t>
        </x:is>
      </x:c>
      <x:c r="F299" s="37" t="inlineStr">
        <x:is>
          <x:t xml:space="preserve">Sl 147</x:t>
        </x:is>
      </x:c>
      <x:c r="G299" s="37" t="n"/>
      <x:c r="H299" s="38" t="inlineStr">
        <x:is>
          <x:t xml:space="preserve">abrir partitura</x:t>
        </x:is>
      </x:c>
    </x:row>
    <x:row r="300" s="29" customFormat="1" ht="23.850000381469727" customHeight="1">
      <x:c r="A300" s="33" t="inlineStr">
        <x:is>
          <x:t xml:space="preserve">Vol. 8</x:t>
        </x:is>
      </x:c>
      <x:c r="B300" s="33" t="inlineStr">
        <x:is>
          <x:t xml:space="preserve">15</x:t>
        </x:is>
      </x:c>
      <x:c r="C300" s="34" t="inlineStr">
        <x:is>
          <x:t xml:space="preserve">Pelas chagas de Cristo</x:t>
        </x:is>
      </x:c>
      <x:c r="D300" s="34" t="n"/>
      <x:c r="E300" s="34" t="inlineStr">
        <x:is>
          <x:t xml:space="preserve">1Pd 2,24-25</x:t>
        </x:is>
      </x:c>
      <x:c r="F300" s="34" t="inlineStr">
        <x:is>
          <x:t xml:space="preserve">Sl 22</x:t>
        </x:is>
      </x:c>
      <x:c r="G300" s="34" t="n"/>
      <x:c r="H300" s="35" t="inlineStr">
        <x:is>
          <x:t xml:space="preserve">abrir partitura</x:t>
        </x:is>
      </x:c>
    </x:row>
    <x:row r="301" s="29" customFormat="1" ht="15" customHeight="1">
      <x:c r="A301" s="36" t="inlineStr">
        <x:is>
          <x:t xml:space="preserve">Vol. 8</x:t>
        </x:is>
      </x:c>
      <x:c r="B301" s="36" t="inlineStr">
        <x:is>
          <x:t xml:space="preserve">16</x:t>
        </x:is>
      </x:c>
      <x:c r="C301" s="37" t="inlineStr">
        <x:is>
          <x:t xml:space="preserve">Tende bondade e compaixão</x:t>
        </x:is>
      </x:c>
      <x:c r="D301" s="37" t="n"/>
      <x:c r="E301" s="37" t="inlineStr">
        <x:is>
          <x:t xml:space="preserve">1Pd 3,8-9</x:t>
        </x:is>
      </x:c>
      <x:c r="F301" s="37" t="inlineStr">
        <x:is>
          <x:t xml:space="preserve">Sl 32</x:t>
        </x:is>
      </x:c>
      <x:c r="G301" s="37" t="n"/>
      <x:c r="H301" s="38" t="inlineStr">
        <x:is>
          <x:t xml:space="preserve">abrir partitura</x:t>
        </x:is>
      </x:c>
    </x:row>
    <x:row r="302" s="29" customFormat="1" ht="23.850000381469727" customHeight="1">
      <x:c r="A302" s="33" t="inlineStr">
        <x:is>
          <x:t xml:space="preserve">Vol. 8</x:t>
        </x:is>
      </x:c>
      <x:c r="B302" s="33" t="inlineStr">
        <x:is>
          <x:t xml:space="preserve">17</x:t>
        </x:is>
      </x:c>
      <x:c r="C302" s="34" t="inlineStr">
        <x:is>
          <x:t xml:space="preserve">Cristo morreu pelos nossos pecados</x:t>
        </x:is>
      </x:c>
      <x:c r="D302" s="34" t="n"/>
      <x:c r="E302" s="34" t="inlineStr">
        <x:is>
          <x:t xml:space="preserve">1Pd 3,18</x:t>
        </x:is>
      </x:c>
      <x:c r="F302" s="34" t="inlineStr">
        <x:is>
          <x:t xml:space="preserve">Sl 33</x:t>
        </x:is>
      </x:c>
      <x:c r="G302" s="34" t="n"/>
      <x:c r="H302" s="35" t="inlineStr">
        <x:is>
          <x:t xml:space="preserve">abrir partitura</x:t>
        </x:is>
      </x:c>
    </x:row>
    <x:row r="303" s="29" customFormat="1" ht="15" customHeight="1">
      <x:c r="A303" s="36" t="inlineStr">
        <x:is>
          <x:t xml:space="preserve">Vol. 8</x:t>
        </x:is>
      </x:c>
      <x:c r="B303" s="36" t="inlineStr">
        <x:is>
          <x:t xml:space="preserve">18</x:t>
        </x:is>
      </x:c>
      <x:c r="C303" s="37" t="inlineStr">
        <x:is>
          <x:t xml:space="preserve">Os pastores apascentem o seu rebanho</x:t>
        </x:is>
      </x:c>
      <x:c r="D303" s="37" t="n"/>
      <x:c r="E303" s="37" t="inlineStr">
        <x:is>
          <x:t xml:space="preserve">1Pd 5,2-3</x:t>
        </x:is>
      </x:c>
      <x:c r="F303" s="37" t="inlineStr">
        <x:is>
          <x:t xml:space="preserve">Sl 22</x:t>
        </x:is>
      </x:c>
      <x:c r="G303" s="37" t="n"/>
      <x:c r="H303" s="38" t="inlineStr">
        <x:is>
          <x:t xml:space="preserve">abrir partitura</x:t>
        </x:is>
      </x:c>
    </x:row>
    <x:row r="304" s="29" customFormat="1" ht="15" customHeight="1">
      <x:c r="A304" s="33" t="inlineStr">
        <x:is>
          <x:t xml:space="preserve">Vol. 8</x:t>
        </x:is>
      </x:c>
      <x:c r="B304" s="33" t="inlineStr">
        <x:is>
          <x:t xml:space="preserve">19</x:t>
        </x:is>
      </x:c>
      <x:c r="C304" s="34" t="inlineStr">
        <x:is>
          <x:t xml:space="preserve">Colocai sobre o Senhor</x:t>
        </x:is>
      </x:c>
      <x:c r="D304" s="34" t="n"/>
      <x:c r="E304" s="34" t="inlineStr">
        <x:is>
          <x:t xml:space="preserve">1Pd 5,7</x:t>
        </x:is>
      </x:c>
      <x:c r="F304" s="34" t="inlineStr">
        <x:is>
          <x:t xml:space="preserve">Sl 26</x:t>
        </x:is>
      </x:c>
      <x:c r="G304" s="34" t="n"/>
      <x:c r="H304" s="35" t="inlineStr">
        <x:is>
          <x:t xml:space="preserve">abrir partitura</x:t>
        </x:is>
      </x:c>
    </x:row>
    <x:row r="305" s="29" customFormat="1" ht="15" customHeight="1">
      <x:c r="A305" s="36" t="inlineStr">
        <x:is>
          <x:t xml:space="preserve">Vol. 8</x:t>
        </x:is>
      </x:c>
      <x:c r="B305" s="36" t="inlineStr">
        <x:is>
          <x:t xml:space="preserve">20</x:t>
        </x:is>
      </x:c>
      <x:c r="C305" s="37" t="inlineStr">
        <x:is>
          <x:t xml:space="preserve">Eis o que nós esperamos</x:t>
        </x:is>
      </x:c>
      <x:c r="D305" s="37" t="n"/>
      <x:c r="E305" s="37" t="inlineStr">
        <x:is>
          <x:t xml:space="preserve">2Pd 3,13</x:t>
        </x:is>
      </x:c>
      <x:c r="F305" s="37" t="inlineStr">
        <x:is>
          <x:t xml:space="preserve">Sl 25</x:t>
        </x:is>
      </x:c>
      <x:c r="G305" s="37" t="n"/>
      <x:c r="H305" s="38" t="inlineStr">
        <x:is>
          <x:t xml:space="preserve">abrir partitura</x:t>
        </x:is>
      </x:c>
    </x:row>
    <x:row r="306" s="29" customFormat="1" ht="15" customHeight="1">
      <x:c r="A306" s="33" t="inlineStr">
        <x:is>
          <x:t xml:space="preserve">Vol. 8</x:t>
        </x:is>
      </x:c>
      <x:c r="B306" s="33" t="inlineStr">
        <x:is>
          <x:t xml:space="preserve">21</x:t>
        </x:is>
      </x:c>
      <x:c r="C306" s="34" t="inlineStr">
        <x:is>
          <x:t xml:space="preserve">Feliz de quem suporta a provação</x:t>
        </x:is>
      </x:c>
      <x:c r="D306" s="34" t="n"/>
      <x:c r="E306" s="34" t="inlineStr">
        <x:is>
          <x:t xml:space="preserve">Tg 1,12</x:t>
        </x:is>
      </x:c>
      <x:c r="F306" s="34" t="inlineStr">
        <x:is>
          <x:t xml:space="preserve">Sl 118</x:t>
        </x:is>
      </x:c>
      <x:c r="G306" s="34" t="n"/>
      <x:c r="H306" s="35" t="inlineStr">
        <x:is>
          <x:t xml:space="preserve">abrir partitura</x:t>
        </x:is>
      </x:c>
    </x:row>
    <x:row r="307" s="29" customFormat="1" ht="15" customHeight="1">
      <x:c r="A307" s="36" t="inlineStr">
        <x:is>
          <x:t xml:space="preserve">Vol. 8</x:t>
        </x:is>
      </x:c>
      <x:c r="B307" s="36" t="inlineStr">
        <x:is>
          <x:t xml:space="preserve">22</x:t>
        </x:is>
      </x:c>
      <x:c r="C307" s="37" t="inlineStr">
        <x:is>
          <x:t xml:space="preserve">Toda dádiva perfeita</x:t>
        </x:is>
      </x:c>
      <x:c r="D307" s="37" t="n"/>
      <x:c r="E307" s="37" t="inlineStr">
        <x:is>
          <x:t xml:space="preserve">Tg 1,17-18</x:t>
        </x:is>
      </x:c>
      <x:c r="F307" s="37" t="n"/>
      <x:c r="G307" s="37" t="n"/>
      <x:c r="H307" s="38" t="inlineStr">
        <x:is>
          <x:t xml:space="preserve">abrir partitura</x:t>
        </x:is>
      </x:c>
    </x:row>
    <x:row r="308" s="29" customFormat="1" ht="23.850000381469727" customHeight="1">
      <x:c r="A308" s="33" t="inlineStr">
        <x:is>
          <x:t xml:space="preserve">Vol. 8</x:t>
        </x:is>
      </x:c>
      <x:c r="B308" s="33" t="inlineStr">
        <x:is>
          <x:t xml:space="preserve">23</x:t>
        </x:is>
      </x:c>
      <x:c r="C308" s="34" t="inlineStr">
        <x:is>
          <x:t xml:space="preserve">Recebei docilmente a Palavra</x:t>
        </x:is>
      </x:c>
      <x:c r="D308" s="34" t="n"/>
      <x:c r="E308" s="34" t="inlineStr">
        <x:is>
          <x:t xml:space="preserve">Tg 1,21-22</x:t>
        </x:is>
      </x:c>
      <x:c r="F308" s="34" t="n"/>
      <x:c r="G308" s="34" t="n"/>
      <x:c r="H308" s="35" t="inlineStr">
        <x:is>
          <x:t xml:space="preserve">abrir partitura</x:t>
        </x:is>
      </x:c>
    </x:row>
    <x:row r="309" s="29" customFormat="1" ht="15" customHeight="1">
      <x:c r="A309" s="36" t="inlineStr">
        <x:is>
          <x:t xml:space="preserve">Vol. 8</x:t>
        </x:is>
      </x:c>
      <x:c r="B309" s="36" t="inlineStr">
        <x:is>
          <x:t xml:space="preserve">24</x:t>
        </x:is>
      </x:c>
      <x:c r="C309" s="37" t="inlineStr">
        <x:is>
          <x:t xml:space="preserve">Eis a religião que Deus quer</x:t>
        </x:is>
      </x:c>
      <x:c r="D309" s="37" t="n"/>
      <x:c r="E309" s="37" t="inlineStr">
        <x:is>
          <x:t xml:space="preserve">Tg 1,27</x:t>
        </x:is>
      </x:c>
      <x:c r="F309" s="37" t="inlineStr">
        <x:is>
          <x:t xml:space="preserve">Sl 18B</x:t>
        </x:is>
      </x:c>
      <x:c r="G309" s="37" t="n"/>
      <x:c r="H309" s="38" t="inlineStr">
        <x:is>
          <x:t xml:space="preserve">abrir partitura</x:t>
        </x:is>
      </x:c>
    </x:row>
    <x:row r="310" s="29" customFormat="1" ht="15" customHeight="1">
      <x:c r="A310" s="33" t="inlineStr">
        <x:is>
          <x:t xml:space="preserve">Vol. 8</x:t>
        </x:is>
      </x:c>
      <x:c r="B310" s="33" t="inlineStr">
        <x:is>
          <x:t xml:space="preserve">25</x:t>
        </x:is>
      </x:c>
      <x:c r="C310" s="34" t="inlineStr">
        <x:is>
          <x:t xml:space="preserve">O que vimos e ouvimos</x:t>
        </x:is>
      </x:c>
      <x:c r="D310" s="34" t="n"/>
      <x:c r="E310" s="34" t="inlineStr">
        <x:is>
          <x:t xml:space="preserve">1Jo 1,3</x:t>
        </x:is>
      </x:c>
      <x:c r="F310" s="34" t="n"/>
      <x:c r="G310" s="34" t="n"/>
      <x:c r="H310" s="35" t="inlineStr">
        <x:is>
          <x:t xml:space="preserve">abrir partitura</x:t>
        </x:is>
      </x:c>
    </x:row>
    <x:row r="311" s="29" customFormat="1" ht="23.850000381469727" customHeight="1">
      <x:c r="A311" s="36" t="inlineStr">
        <x:is>
          <x:t xml:space="preserve">Vol. 8</x:t>
        </x:is>
      </x:c>
      <x:c r="B311" s="36" t="inlineStr">
        <x:is>
          <x:t xml:space="preserve">26</x:t>
        </x:is>
      </x:c>
      <x:c r="C311" s="37" t="inlineStr">
        <x:is>
          <x:t xml:space="preserve">Eu vos escrevo, meus filhinhos</x:t>
        </x:is>
      </x:c>
      <x:c r="D311" s="37" t="n"/>
      <x:c r="E311" s="37" t="inlineStr">
        <x:is>
          <x:t xml:space="preserve">1Jo 2,1</x:t>
        </x:is>
      </x:c>
      <x:c r="F311" s="37" t="n"/>
      <x:c r="G311" s="37" t="n"/>
      <x:c r="H311" s="38" t="inlineStr">
        <x:is>
          <x:t xml:space="preserve">abrir partitura</x:t>
        </x:is>
      </x:c>
    </x:row>
    <x:row r="312" s="29" customFormat="1" ht="15" customHeight="1">
      <x:c r="A312" s="33" t="inlineStr">
        <x:is>
          <x:t xml:space="preserve">Vol. 8</x:t>
        </x:is>
      </x:c>
      <x:c r="B312" s="33" t="inlineStr">
        <x:is>
          <x:t xml:space="preserve">27</x:t>
        </x:is>
      </x:c>
      <x:c r="C312" s="34" t="inlineStr">
        <x:is>
          <x:t xml:space="preserve">Cristo é a oferenda que pagou</x:t>
        </x:is>
      </x:c>
      <x:c r="D312" s="34" t="n"/>
      <x:c r="E312" s="34" t="inlineStr">
        <x:is>
          <x:t xml:space="preserve">1Jo 2,2</x:t>
        </x:is>
      </x:c>
      <x:c r="F312" s="34" t="n"/>
      <x:c r="G312" s="34" t="n"/>
      <x:c r="H312" s="35" t="inlineStr">
        <x:is>
          <x:t xml:space="preserve">abrir partitura</x:t>
        </x:is>
      </x:c>
    </x:row>
    <x:row r="313" s="29" customFormat="1" ht="23.850000381469727" customHeight="1">
      <x:c r="A313" s="36" t="inlineStr">
        <x:is>
          <x:t xml:space="preserve">Vol. 8</x:t>
        </x:is>
      </x:c>
      <x:c r="B313" s="36" t="inlineStr">
        <x:is>
          <x:t xml:space="preserve">28</x:t>
        </x:is>
      </x:c>
      <x:c r="C313" s="37" t="inlineStr">
        <x:is>
          <x:t xml:space="preserve">Este nosso mundo passa</x:t>
        </x:is>
      </x:c>
      <x:c r="D313" s="37" t="n"/>
      <x:c r="E313" s="37" t="inlineStr">
        <x:is>
          <x:t xml:space="preserve">1Jo 2,17</x:t>
        </x:is>
      </x:c>
      <x:c r="F313" s="37" t="inlineStr">
        <x:is>
          <x:t xml:space="preserve">Sl 61</x:t>
        </x:is>
      </x:c>
      <x:c r="G313" s="37" t="n"/>
      <x:c r="H313" s="38" t="inlineStr">
        <x:is>
          <x:t xml:space="preserve">abrir partitura</x:t>
        </x:is>
      </x:c>
    </x:row>
    <x:row r="314" s="29" customFormat="1" ht="23.850000381469727" customHeight="1">
      <x:c r="A314" s="33" t="inlineStr">
        <x:is>
          <x:t xml:space="preserve">Vol. 8</x:t>
        </x:is>
      </x:c>
      <x:c r="B314" s="33" t="inlineStr">
        <x:is>
          <x:t xml:space="preserve">29</x:t>
        </x:is>
      </x:c>
      <x:c r="C314" s="34" t="inlineStr">
        <x:is>
          <x:t xml:space="preserve">É nisto que nós conhecemos</x:t>
        </x:is>
      </x:c>
      <x:c r="D314" s="34" t="n"/>
      <x:c r="E314" s="34" t="inlineStr">
        <x:is>
          <x:t xml:space="preserve">1Jo 3,16</x:t>
        </x:is>
      </x:c>
      <x:c r="F314" s="34" t="inlineStr">
        <x:is>
          <x:t xml:space="preserve">Sl 14</x:t>
        </x:is>
      </x:c>
      <x:c r="G314" s="34" t="n"/>
      <x:c r="H314" s="35" t="inlineStr">
        <x:is>
          <x:t xml:space="preserve">abrir partitura</x:t>
        </x:is>
      </x:c>
    </x:row>
    <x:row r="315" s="29" customFormat="1" ht="15" customHeight="1">
      <x:c r="A315" s="36" t="inlineStr">
        <x:is>
          <x:t xml:space="preserve">Vol. 8</x:t>
        </x:is>
      </x:c>
      <x:c r="B315" s="36" t="inlineStr">
        <x:is>
          <x:t xml:space="preserve">30</x:t>
        </x:is>
      </x:c>
      <x:c r="C315" s="37" t="inlineStr">
        <x:is>
          <x:t xml:space="preserve">Este é o mandamento de Deus Pai</x:t>
        </x:is>
      </x:c>
      <x:c r="D315" s="37" t="n"/>
      <x:c r="E315" s="37" t="inlineStr">
        <x:is>
          <x:t xml:space="preserve">1Jo 3,23</x:t>
        </x:is>
      </x:c>
      <x:c r="F315" s="37" t="inlineStr">
        <x:is>
          <x:t xml:space="preserve">Sl 18B</x:t>
        </x:is>
      </x:c>
      <x:c r="G315" s="37" t="n"/>
      <x:c r="H315" s="38" t="inlineStr">
        <x:is>
          <x:t xml:space="preserve">abrir partitura</x:t>
        </x:is>
      </x:c>
    </x:row>
    <x:row r="316" s="29" customFormat="1" ht="15" customHeight="1">
      <x:c r="A316" s="33" t="inlineStr">
        <x:is>
          <x:t xml:space="preserve">Vol. 8</x:t>
        </x:is>
      </x:c>
      <x:c r="B316" s="33" t="inlineStr">
        <x:is>
          <x:t xml:space="preserve">31</x:t>
        </x:is>
      </x:c>
      <x:c r="C316" s="34" t="inlineStr">
        <x:is>
          <x:t xml:space="preserve">Nós cremos que Deus nos ama</x:t>
        </x:is>
      </x:c>
      <x:c r="D316" s="34" t="n"/>
      <x:c r="E316" s="34" t="inlineStr">
        <x:is>
          <x:t xml:space="preserve">1Jo 4,16.9</x:t>
        </x:is>
      </x:c>
      <x:c r="F316" s="34" t="inlineStr">
        <x:is>
          <x:t xml:space="preserve">Sl 114</x:t>
        </x:is>
      </x:c>
      <x:c r="G316" s="34" t="n"/>
      <x:c r="H316" s="35" t="inlineStr">
        <x:is>
          <x:t xml:space="preserve">abrir partitura</x:t>
        </x:is>
      </x:c>
    </x:row>
    <x:row r="317" s="29" customFormat="1" ht="15" customHeight="1">
      <x:c r="A317" s="36" t="inlineStr">
        <x:is>
          <x:t xml:space="preserve">Vol. 8</x:t>
        </x:is>
      </x:c>
      <x:c r="B317" s="36" t="inlineStr">
        <x:is>
          <x:t xml:space="preserve">32</x:t>
        </x:is>
      </x:c>
      <x:c r="C317" s="37" t="inlineStr">
        <x:is>
          <x:t xml:space="preserve">É este o mandamento</x:t>
        </x:is>
      </x:c>
      <x:c r="D317" s="37" t="n"/>
      <x:c r="E317" s="37" t="inlineStr">
        <x:is>
          <x:t xml:space="preserve">1Jo 4,21</x:t>
        </x:is>
      </x:c>
      <x:c r="F317" s="37" t="inlineStr">
        <x:is>
          <x:t xml:space="preserve">Sl 17</x:t>
        </x:is>
      </x:c>
      <x:c r="G317" s="37" t="n"/>
      <x:c r="H317" s="38" t="inlineStr">
        <x:is>
          <x:t xml:space="preserve">abrir partitura</x:t>
        </x:is>
      </x:c>
    </x:row>
    <x:row r="318" s="29" customFormat="1" ht="15" customHeight="1">
      <x:c r="A318" s="33" t="inlineStr">
        <x:is>
          <x:t xml:space="preserve">Vol. 8</x:t>
        </x:is>
      </x:c>
      <x:c r="B318" s="33" t="inlineStr">
        <x:is>
          <x:t xml:space="preserve">33</x:t>
        </x:is>
      </x:c>
      <x:c r="C318" s="34" t="inlineStr">
        <x:is>
          <x:t xml:space="preserve">Se o Senhor não constrói a morada</x:t>
        </x:is>
      </x:c>
      <x:c r="D318" s="34" t="n"/>
      <x:c r="E318" s="34" t="inlineStr">
        <x:is>
          <x:t xml:space="preserve">Sl 126</x:t>
        </x:is>
      </x:c>
      <x:c r="F318" s="34" t="inlineStr">
        <x:is>
          <x:t xml:space="preserve">Sl 126</x:t>
        </x:is>
      </x:c>
      <x:c r="G318" s="34" t="n"/>
      <x:c r="H318" s="35" t="inlineStr">
        <x:is>
          <x:t xml:space="preserve">abrir partitura</x:t>
        </x:is>
      </x:c>
    </x:row>
    <x:row r="319" s="29" customFormat="1" ht="23.850000381469727" customHeight="1">
      <x:c r="A319" s="36" t="inlineStr">
        <x:is>
          <x:t xml:space="preserve">Vol. 8</x:t>
        </x:is>
      </x:c>
      <x:c r="B319" s="36" t="inlineStr">
        <x:is>
          <x:t xml:space="preserve">34</x:t>
        </x:is>
      </x:c>
      <x:c r="C319" s="37" t="inlineStr">
        <x:is>
          <x:t xml:space="preserve">Tão sublime Sacramento</x:t>
        </x:is>
      </x:c>
      <x:c r="D319" s="37" t="n"/>
      <x:c r="E319" s="37" t="n"/>
      <x:c r="F319" s="37" t="n"/>
      <x:c r="G319" s="37" t="inlineStr">
        <x:is>
          <x:t xml:space="preserve">Bênção do Santíssimo</x:t>
        </x:is>
      </x:c>
      <x:c r="H319" s="38" t="inlineStr">
        <x:is>
          <x:t xml:space="preserve">abrir partitura</x:t>
        </x:is>
      </x:c>
    </x:row>
    <x:row r="320" s="29" customFormat="1" ht="15" customHeight="1">
      <x:c r="A320" s="33" t="inlineStr">
        <x:is>
          <x:t xml:space="preserve">Vol. 8</x:t>
        </x:is>
      </x:c>
      <x:c r="B320" s="33" t="inlineStr">
        <x:is>
          <x:t xml:space="preserve">35</x:t>
        </x:is>
      </x:c>
      <x:c r="C320" s="34" t="inlineStr">
        <x:is>
          <x:t xml:space="preserve">Guarda a Palavra</x:t>
        </x:is>
      </x:c>
      <x:c r="D320" s="34" t="inlineStr">
        <x:is>
          <x:t xml:space="preserve">Lc 2,51</x:t>
        </x:is>
      </x:c>
      <x:c r="E320" s="34" t="n"/>
      <x:c r="F320" s="34" t="n"/>
      <x:c r="G320" s="34" t="n"/>
      <x:c r="H320" s="35" t="inlineStr">
        <x:is>
          <x:t xml:space="preserve">abrir partitura</x:t>
        </x:is>
      </x:c>
    </x:row>
    <x:row r="321" s="29" customFormat="1" ht="15" customHeight="1">
      <x:c r="A321" s="36" t="inlineStr">
        <x:is>
          <x:t xml:space="preserve">Vol. 8</x:t>
        </x:is>
      </x:c>
      <x:c r="B321" s="36" t="inlineStr">
        <x:is>
          <x:t xml:space="preserve">36</x:t>
        </x:is>
      </x:c>
      <x:c r="C321" s="37" t="inlineStr">
        <x:is>
          <x:t xml:space="preserve">Quem cochila, desperte!</x:t>
        </x:is>
      </x:c>
      <x:c r="D321" s="37" t="n"/>
      <x:c r="E321" s="37" t="inlineStr">
        <x:is>
          <x:t xml:space="preserve">Ef 5,14</x:t>
        </x:is>
      </x:c>
      <x:c r="F321" s="37" t="n"/>
      <x:c r="G321" s="37" t="inlineStr">
        <x:is>
          <x:t xml:space="preserve">Advento ou falecidos</x:t>
        </x:is>
      </x:c>
      <x:c r="H321" s="38" t="inlineStr">
        <x:is>
          <x:t xml:space="preserve">abrir partitura</x:t>
        </x:is>
      </x:c>
    </x:row>
    <x:row r="322" s="29" customFormat="1" ht="15" customHeight="1">
      <x:c r="A322" s="33" t="inlineStr">
        <x:is>
          <x:t xml:space="preserve">Vol. 8</x:t>
        </x:is>
      </x:c>
      <x:c r="B322" s="33" t="inlineStr">
        <x:is>
          <x:t xml:space="preserve">37</x:t>
        </x:is>
      </x:c>
      <x:c r="C322" s="34" t="inlineStr">
        <x:is>
          <x:t xml:space="preserve">Indo e vindo, trevas e luz</x:t>
        </x:is>
      </x:c>
      <x:c r="D322" s="34" t="n"/>
      <x:c r="E322" s="34" t="n"/>
      <x:c r="F322" s="34" t="n"/>
      <x:c r="G322" s="34" t="inlineStr">
        <x:is>
          <x:t xml:space="preserve">No sofrimento, provação e morte</x:t>
        </x:is>
      </x:c>
      <x:c r="H322" s="35" t="inlineStr">
        <x:is>
          <x:t xml:space="preserve">abrir partitura</x:t>
        </x:is>
      </x:c>
    </x:row>
    <x:row r="323" s="29" customFormat="1" ht="15" customHeight="1">
      <x:c r="A323" s="36" t="inlineStr">
        <x:is>
          <x:t xml:space="preserve">Vol. 8</x:t>
        </x:is>
      </x:c>
      <x:c r="B323" s="36" t="inlineStr">
        <x:is>
          <x:t xml:space="preserve">38</x:t>
        </x:is>
      </x:c>
      <x:c r="C323" s="37" t="inlineStr">
        <x:is>
          <x:t xml:space="preserve">Bendita sejais, ó Virgem Maria!</x:t>
        </x:is>
      </x:c>
      <x:c r="D323" s="37" t="n"/>
      <x:c r="E323" s="37" t="n"/>
      <x:c r="F323" s="37" t="inlineStr">
        <x:is>
          <x:t xml:space="preserve">Sl 44</x:t>
        </x:is>
      </x:c>
      <x:c r="G323" s="37" t="n"/>
      <x:c r="H323" s="38" t="inlineStr">
        <x:is>
          <x:t xml:space="preserve">abrir partitura</x:t>
        </x:is>
      </x:c>
    </x:row>
    <x:row r="324" s="29" customFormat="1" ht="15" customHeight="1">
      <x:c r="A324" s="33" t="inlineStr">
        <x:is>
          <x:t xml:space="preserve">Vol. 8</x:t>
        </x:is>
      </x:c>
      <x:c r="B324" s="33" t="inlineStr">
        <x:is>
          <x:t xml:space="preserve">39</x:t>
        </x:is>
      </x:c>
      <x:c r="C324" s="34" t="inlineStr">
        <x:is>
          <x:t xml:space="preserve">Cristo me amou e se entregou por mim</x:t>
        </x:is>
      </x:c>
      <x:c r="D324" s="34" t="n"/>
      <x:c r="E324" s="34" t="inlineStr">
        <x:is>
          <x:t xml:space="preserve">Gl 2,20</x:t>
        </x:is>
      </x:c>
      <x:c r="F324" s="34" t="n"/>
      <x:c r="G324" s="34" t="n"/>
      <x:c r="H324" s="35" t="inlineStr">
        <x:is>
          <x:t xml:space="preserve">abrir partitura</x:t>
        </x:is>
      </x:c>
    </x:row>
    <x:row r="325" s="29" customFormat="1" ht="15" customHeight="1">
      <x:c r="A325" s="36" t="inlineStr">
        <x:is>
          <x:t xml:space="preserve">Vol. 8</x:t>
        </x:is>
      </x:c>
      <x:c r="B325" s="36" t="inlineStr">
        <x:is>
          <x:t xml:space="preserve">40</x:t>
        </x:is>
      </x:c>
      <x:c r="C325" s="37" t="inlineStr">
        <x:is>
          <x:t xml:space="preserve">Cristo Jesus Redentor</x:t>
        </x:is>
      </x:c>
      <x:c r="D325" s="37" t="n"/>
      <x:c r="E325" s="37" t="n"/>
      <x:c r="F325" s="37" t="n"/>
      <x:c r="G325" s="37" t="inlineStr">
        <x:is>
          <x:t xml:space="preserve">Hino</x:t>
        </x:is>
      </x:c>
      <x:c r="H325" s="38" t="inlineStr">
        <x:is>
          <x:t xml:space="preserve">abrir partitura</x:t>
        </x:is>
      </x:c>
    </x:row>
    <x:row r="326" s="29" customFormat="1" ht="15" customHeight="1">
      <x:c r="A326" s="33" t="inlineStr">
        <x:is>
          <x:t xml:space="preserve">Vol. 8</x:t>
        </x:is>
      </x:c>
      <x:c r="B326" s="33" t="inlineStr">
        <x:is>
          <x:t xml:space="preserve">41</x:t>
        </x:is>
      </x:c>
      <x:c r="C326" s="34" t="inlineStr">
        <x:is>
          <x:t xml:space="preserve">Este pão, Senhor, alimenta a nossa vida</x:t>
        </x:is>
      </x:c>
      <x:c r="D326" s="34" t="inlineStr">
        <x:is>
          <x:t xml:space="preserve">Jo 2,13-22</x:t>
        </x:is>
      </x:c>
      <x:c r="E326" s="34" t="n"/>
      <x:c r="F326" s="34" t="n"/>
      <x:c r="G326" s="34" t="inlineStr">
        <x:is>
          <x:t xml:space="preserve">Comunhão 3º Domingo da Quaresma Ano B</x:t>
        </x:is>
      </x:c>
      <x:c r="H326" s="35" t="inlineStr">
        <x:is>
          <x:t xml:space="preserve">abrir partitura</x:t>
        </x:is>
      </x:c>
    </x:row>
    <x:row r="327" s="29" customFormat="1" ht="15" customHeight="1">
      <x:c r="A327" s="36" t="inlineStr">
        <x:is>
          <x:t xml:space="preserve">Vol. 8</x:t>
        </x:is>
      </x:c>
      <x:c r="B327" s="36" t="inlineStr">
        <x:is>
          <x:t xml:space="preserve">42</x:t>
        </x:is>
      </x:c>
      <x:c r="C327" s="37" t="inlineStr">
        <x:is>
          <x:t xml:space="preserve">Minha alma glorifica o Senhor</x:t>
        </x:is>
      </x:c>
      <x:c r="D327" s="37" t="inlineStr">
        <x:is>
          <x:t xml:space="preserve">Lc 1,46-55</x:t>
        </x:is>
      </x:c>
      <x:c r="E327" s="37" t="n"/>
      <x:c r="F327" s="37" t="inlineStr">
        <x:is>
          <x:t xml:space="preserve">Lc 1,46-55</x:t>
        </x:is>
      </x:c>
      <x:c r="G327" s="37" t="n"/>
      <x:c r="H327" s="38" t="inlineStr">
        <x:is>
          <x:t xml:space="preserve">abrir partitura</x:t>
        </x:is>
      </x:c>
    </x:row>
    <x:row r="328" s="29" customFormat="1" ht="15" customHeight="1">
      <x:c r="A328" s="33" t="inlineStr">
        <x:is>
          <x:t xml:space="preserve">Vol. 9</x:t>
        </x:is>
      </x:c>
      <x:c r="B328" s="33" t="inlineStr">
        <x:is>
          <x:t xml:space="preserve">01</x:t>
        </x:is>
      </x:c>
      <x:c r="C328" s="34" t="inlineStr">
        <x:is>
          <x:t xml:space="preserve">Deus da vida...</x:t>
        </x:is>
      </x:c>
      <x:c r="D328" s="34" t="n"/>
      <x:c r="E328" s="34" t="n"/>
      <x:c r="F328" s="34" t="n"/>
      <x:c r="G328" s="34" t="inlineStr">
        <x:is>
          <x:t xml:space="preserve">Para a liturgia de esperança</x:t>
        </x:is>
      </x:c>
      <x:c r="H328" s="35" t="inlineStr">
        <x:is>
          <x:t xml:space="preserve">abrir partitura</x:t>
        </x:is>
      </x:c>
    </x:row>
    <x:row r="329" s="29" customFormat="1" ht="15" customHeight="1">
      <x:c r="A329" s="36" t="inlineStr">
        <x:is>
          <x:t xml:space="preserve">Vol. 9</x:t>
        </x:is>
      </x:c>
      <x:c r="B329" s="36" t="inlineStr">
        <x:is>
          <x:t xml:space="preserve">02</x:t>
        </x:is>
      </x:c>
      <x:c r="C329" s="37" t="inlineStr">
        <x:is>
          <x:t xml:space="preserve">Quem me ama, guardará meus mandamentos</x:t>
        </x:is>
      </x:c>
      <x:c r="D329" s="37" t="inlineStr">
        <x:is>
          <x:t xml:space="preserve">Jo 14,21</x:t>
        </x:is>
      </x:c>
      <x:c r="E329" s="37" t="n"/>
      <x:c r="F329" s="37" t="n"/>
      <x:c r="G329" s="37" t="inlineStr">
        <x:is>
          <x:t xml:space="preserve">Refrão orante</x:t>
        </x:is>
      </x:c>
      <x:c r="H329" s="38" t="inlineStr">
        <x:is>
          <x:t xml:space="preserve">abrir partitura</x:t>
        </x:is>
      </x:c>
    </x:row>
    <x:row r="330" s="29" customFormat="1" ht="15" customHeight="1">
      <x:c r="A330" s="33" t="inlineStr">
        <x:is>
          <x:t xml:space="preserve">Vol. 9</x:t>
        </x:is>
      </x:c>
      <x:c r="B330" s="33" t="inlineStr">
        <x:is>
          <x:t xml:space="preserve">03</x:t>
        </x:is>
      </x:c>
      <x:c r="C330" s="34" t="inlineStr">
        <x:is>
          <x:t xml:space="preserve">Glória (da missa)</x:t>
        </x:is>
      </x:c>
      <x:c r="D330" s="34" t="n"/>
      <x:c r="E330" s="34" t="n"/>
      <x:c r="F330" s="34" t="n"/>
      <x:c r="G330" s="34" t="inlineStr">
        <x:is>
          <x:t xml:space="preserve">Glória</x:t>
        </x:is>
      </x:c>
      <x:c r="H330" s="35" t="inlineStr">
        <x:is>
          <x:t xml:space="preserve">abrir partitura</x:t>
        </x:is>
      </x:c>
    </x:row>
    <x:row r="331" s="29" customFormat="1" ht="15" customHeight="1">
      <x:c r="A331" s="36" t="inlineStr">
        <x:is>
          <x:t xml:space="preserve">Vol. 9</x:t>
        </x:is>
      </x:c>
      <x:c r="B331" s="36" t="inlineStr">
        <x:is>
          <x:t xml:space="preserve">04</x:t>
        </x:is>
      </x:c>
      <x:c r="C331" s="37" t="inlineStr">
        <x:is>
          <x:t xml:space="preserve">Enviai operários...</x:t>
        </x:is>
      </x:c>
      <x:c r="D331" s="37" t="inlineStr">
        <x:is>
          <x:t xml:space="preserve">Mt 9,37-38 ‖ Lc 10,2</x:t>
        </x:is>
      </x:c>
      <x:c r="E331" s="37" t="n"/>
      <x:c r="F331" s="37" t="n"/>
      <x:c r="G331" s="37" t="n"/>
      <x:c r="H331" s="38" t="inlineStr">
        <x:is>
          <x:t xml:space="preserve">abrir partitura</x:t>
        </x:is>
      </x:c>
    </x:row>
    <x:row r="332" s="29" customFormat="1" ht="15" customHeight="1">
      <x:c r="A332" s="33" t="inlineStr">
        <x:is>
          <x:t xml:space="preserve">Vol. 9</x:t>
        </x:is>
      </x:c>
      <x:c r="B332" s="33" t="inlineStr">
        <x:is>
          <x:t xml:space="preserve">05</x:t>
        </x:is>
      </x:c>
      <x:c r="C332" s="34" t="inlineStr">
        <x:is>
          <x:t xml:space="preserve">Pai Nosso</x:t>
        </x:is>
      </x:c>
      <x:c r="D332" s="34" t="inlineStr">
        <x:is>
          <x:t xml:space="preserve">Mt 6,9-13 ‖ Lc 11,2-4</x:t>
        </x:is>
      </x:c>
      <x:c r="E332" s="34" t="n"/>
      <x:c r="F332" s="34" t="n"/>
      <x:c r="G332" s="34" t="inlineStr">
        <x:is>
          <x:t xml:space="preserve">Pai-nosso</x:t>
        </x:is>
      </x:c>
      <x:c r="H332" s="35" t="inlineStr">
        <x:is>
          <x:t xml:space="preserve">abrir partitura</x:t>
        </x:is>
      </x:c>
    </x:row>
    <x:row r="333" s="29" customFormat="1" ht="23.850000381469727" customHeight="1">
      <x:c r="A333" s="36" t="inlineStr">
        <x:is>
          <x:t xml:space="preserve">Vol. 9</x:t>
        </x:is>
      </x:c>
      <x:c r="B333" s="36" t="inlineStr">
        <x:is>
          <x:t xml:space="preserve">06</x:t>
        </x:is>
      </x:c>
      <x:c r="C333" s="37" t="inlineStr">
        <x:is>
          <x:t xml:space="preserve">Deus te salve, casa santa!</x:t>
        </x:is>
      </x:c>
      <x:c r="D333" s="37" t="n"/>
      <x:c r="E333" s="37" t="n"/>
      <x:c r="F333" s="37" t="n"/>
      <x:c r="G333" s="37" t="n"/>
      <x:c r="H333" s="38" t="inlineStr">
        <x:is>
          <x:t xml:space="preserve">abrir partitura</x:t>
        </x:is>
      </x:c>
    </x:row>
    <x:row r="334" s="29" customFormat="1" ht="15" customHeight="1">
      <x:c r="A334" s="33" t="inlineStr">
        <x:is>
          <x:t xml:space="preserve">Vol. 9</x:t>
        </x:is>
      </x:c>
      <x:c r="B334" s="33" t="inlineStr">
        <x:is>
          <x:t xml:space="preserve">07</x:t>
        </x:is>
      </x:c>
      <x:c r="C334" s="34" t="inlineStr">
        <x:is>
          <x:t xml:space="preserve">Cordeiro de Deus</x:t>
        </x:is>
      </x:c>
      <x:c r="D334" s="34" t="n"/>
      <x:c r="E334" s="34" t="n"/>
      <x:c r="F334" s="34" t="n"/>
      <x:c r="G334" s="34" t="inlineStr">
        <x:is>
          <x:t xml:space="preserve">Cordeiro</x:t>
        </x:is>
      </x:c>
      <x:c r="H334" s="35" t="inlineStr">
        <x:is>
          <x:t xml:space="preserve">abrir partitura</x:t>
        </x:is>
      </x:c>
    </x:row>
    <x:row r="335" s="29" customFormat="1" ht="15" customHeight="1">
      <x:c r="A335" s="36" t="inlineStr">
        <x:is>
          <x:t xml:space="preserve">Vol. 9</x:t>
        </x:is>
      </x:c>
      <x:c r="B335" s="36" t="inlineStr">
        <x:is>
          <x:t xml:space="preserve">08</x:t>
        </x:is>
      </x:c>
      <x:c r="C335" s="37" t="inlineStr">
        <x:is>
          <x:t xml:space="preserve">Que poderei retribuir – Salmo 115</x:t>
        </x:is>
      </x:c>
      <x:c r="D335" s="37" t="n"/>
      <x:c r="E335" s="37" t="inlineStr">
        <x:is>
          <x:t xml:space="preserve">Sl 115</x:t>
        </x:is>
      </x:c>
      <x:c r="F335" s="37" t="inlineStr">
        <x:is>
          <x:t xml:space="preserve">Sl 115</x:t>
        </x:is>
      </x:c>
      <x:c r="G335" s="37" t="n"/>
      <x:c r="H335" s="38" t="inlineStr">
        <x:is>
          <x:t xml:space="preserve">abrir partitura</x:t>
        </x:is>
      </x:c>
    </x:row>
    <x:row r="336" s="29" customFormat="1" ht="23.850000381469727" customHeight="1">
      <x:c r="A336" s="33" t="inlineStr">
        <x:is>
          <x:t xml:space="preserve">Vol. 9</x:t>
        </x:is>
      </x:c>
      <x:c r="B336" s="33" t="inlineStr">
        <x:is>
          <x:t xml:space="preserve">09</x:t>
        </x:is>
      </x:c>
      <x:c r="C336" s="34" t="inlineStr">
        <x:is>
          <x:t xml:space="preserve">De alegria vibrei no Senhor</x:t>
        </x:is>
      </x:c>
      <x:c r="D336" s="34" t="n"/>
      <x:c r="E336" s="34" t="inlineStr">
        <x:is>
          <x:t xml:space="preserve">Is 61,10</x:t>
        </x:is>
      </x:c>
      <x:c r="F336" s="34" t="inlineStr">
        <x:is>
          <x:t xml:space="preserve">Sl 44</x:t>
        </x:is>
      </x:c>
      <x:c r="G336" s="34" t="inlineStr">
        <x:is>
          <x:t xml:space="preserve">Entrada ou comunhão – festas e memórias de N. Sra.</x:t>
        </x:is>
      </x:c>
      <x:c r="H336" s="35" t="inlineStr">
        <x:is>
          <x:t xml:space="preserve">abrir partitura</x:t>
        </x:is>
      </x:c>
    </x:row>
    <x:row r="337" s="29" customFormat="1" ht="15" customHeight="1">
      <x:c r="A337" s="36" t="inlineStr">
        <x:is>
          <x:t xml:space="preserve">Vol. 9</x:t>
        </x:is>
      </x:c>
      <x:c r="B337" s="36" t="inlineStr">
        <x:is>
          <x:t xml:space="preserve">10</x:t>
        </x:is>
      </x:c>
      <x:c r="C337" s="37" t="inlineStr">
        <x:is>
          <x:t xml:space="preserve">Bendigamos ao Senhor</x:t>
        </x:is>
      </x:c>
      <x:c r="D337" s="37" t="n"/>
      <x:c r="E337" s="37" t="n"/>
      <x:c r="F337" s="37" t="n"/>
      <x:c r="G337" s="37" t="inlineStr">
        <x:is>
          <x:t xml:space="preserve">Comunhão – Unidade em Cristo</x:t>
        </x:is>
      </x:c>
      <x:c r="H337" s="38" t="inlineStr">
        <x:is>
          <x:t xml:space="preserve">abrir partitura</x:t>
        </x:is>
      </x:c>
    </x:row>
    <x:row r="338" s="29" customFormat="1" ht="15" customHeight="1">
      <x:c r="A338" s="33" t="inlineStr">
        <x:is>
          <x:t xml:space="preserve">Vol. 9</x:t>
        </x:is>
      </x:c>
      <x:c r="B338" s="33" t="inlineStr">
        <x:is>
          <x:t xml:space="preserve">11</x:t>
        </x:is>
      </x:c>
      <x:c r="C338" s="34" t="inlineStr">
        <x:is>
          <x:t xml:space="preserve">A casa na rocha e na areia...</x:t>
        </x:is>
      </x:c>
      <x:c r="D338" s="34" t="inlineStr">
        <x:is>
          <x:t xml:space="preserve">Mt 7,24-27 ‖ Lc 6,47-49</x:t>
        </x:is>
      </x:c>
      <x:c r="E338" s="34" t="n"/>
      <x:c r="F338" s="34" t="n"/>
      <x:c r="G338" s="34" t="n"/>
      <x:c r="H338" s="35" t="inlineStr">
        <x:is>
          <x:t xml:space="preserve">abrir partitura</x:t>
        </x:is>
      </x:c>
    </x:row>
    <x:row r="339" s="29" customFormat="1" ht="15" customHeight="1">
      <x:c r="A339" s="36" t="inlineStr">
        <x:is>
          <x:t xml:space="preserve">Vol. 9</x:t>
        </x:is>
      </x:c>
      <x:c r="B339" s="36" t="inlineStr">
        <x:is>
          <x:t xml:space="preserve">12</x:t>
        </x:is>
      </x:c>
      <x:c r="C339" s="37" t="inlineStr">
        <x:is>
          <x:t xml:space="preserve">O irmão a quem se vê, e a Deus a quem não se vê</x:t>
        </x:is>
      </x:c>
      <x:c r="D339" s="37" t="n"/>
      <x:c r="E339" s="37" t="inlineStr">
        <x:is>
          <x:t xml:space="preserve">1Jo 4,20</x:t>
        </x:is>
      </x:c>
      <x:c r="F339" s="37" t="n"/>
      <x:c r="G339" s="37" t="n"/>
      <x:c r="H339" s="38" t="inlineStr">
        <x:is>
          <x:t xml:space="preserve">abrir partitura</x:t>
        </x:is>
      </x:c>
    </x:row>
    <x:row r="340" s="29" customFormat="1" ht="15" customHeight="1">
      <x:c r="A340" s="33" t="inlineStr">
        <x:is>
          <x:t xml:space="preserve">Vol. 9</x:t>
        </x:is>
      </x:c>
      <x:c r="B340" s="33" t="inlineStr">
        <x:is>
          <x:t xml:space="preserve">13</x:t>
        </x:is>
      </x:c>
      <x:c r="C340" s="34" t="inlineStr">
        <x:is>
          <x:t xml:space="preserve">Nós vos adoramos, Senhor Jesus Cristo...</x:t>
        </x:is>
      </x:c>
      <x:c r="D340" s="34" t="n"/>
      <x:c r="E340" s="34" t="n"/>
      <x:c r="F340" s="34" t="inlineStr">
        <x:is>
          <x:t xml:space="preserve">Fl 2,6-11</x:t>
        </x:is>
      </x:c>
      <x:c r="G340" s="34" t="inlineStr">
        <x:is>
          <x:t xml:space="preserve">Festa da Santa Cruz + Semana Santa · comunhão ou entrada</x:t>
        </x:is>
      </x:c>
      <x:c r="H340" s="35" t="inlineStr">
        <x:is>
          <x:t xml:space="preserve">abrir partitura</x:t>
        </x:is>
      </x:c>
    </x:row>
    <x:row r="341" s="29" customFormat="1" ht="15" customHeight="1">
      <x:c r="A341" s="36" t="inlineStr">
        <x:is>
          <x:t xml:space="preserve">Vol. 9</x:t>
        </x:is>
      </x:c>
      <x:c r="B341" s="36" t="inlineStr">
        <x:is>
          <x:t xml:space="preserve">14</x:t>
        </x:is>
      </x:c>
      <x:c r="C341" s="37" t="inlineStr">
        <x:is>
          <x:t xml:space="preserve">Deus se mostra bom e justo, cheio de misericórdia</x:t>
        </x:is>
      </x:c>
      <x:c r="D341" s="37" t="n"/>
      <x:c r="E341" s="37" t="inlineStr">
        <x:is>
          <x:t xml:space="preserve">1Jo 1,9</x:t>
        </x:is>
      </x:c>
      <x:c r="F341" s="37" t="inlineStr">
        <x:is>
          <x:t xml:space="preserve">Sl 129</x:t>
        </x:is>
      </x:c>
      <x:c r="G341" s="37" t="n"/>
      <x:c r="H341" s="38" t="inlineStr">
        <x:is>
          <x:t xml:space="preserve">abrir partitura</x:t>
        </x:is>
      </x:c>
    </x:row>
    <x:row r="342" s="29" customFormat="1" ht="15" customHeight="1">
      <x:c r="A342" s="33" t="inlineStr">
        <x:is>
          <x:t xml:space="preserve">Vol. 9</x:t>
        </x:is>
      </x:c>
      <x:c r="B342" s="33" t="inlineStr">
        <x:is>
          <x:t xml:space="preserve">15</x:t>
        </x:is>
      </x:c>
      <x:c r="C342" s="34" t="inlineStr">
        <x:is>
          <x:t xml:space="preserve">Ao Divino Espírito Santo</x:t>
        </x:is>
      </x:c>
      <x:c r="D342" s="34" t="n"/>
      <x:c r="E342" s="34" t="n"/>
      <x:c r="F342" s="34" t="n"/>
      <x:c r="G342" s="34" t="n"/>
      <x:c r="H342" s="35" t="inlineStr">
        <x:is>
          <x:t xml:space="preserve">abrir partitura</x:t>
        </x:is>
      </x:c>
    </x:row>
    <x:row r="343" s="29" customFormat="1" ht="15" customHeight="1">
      <x:c r="A343" s="36" t="inlineStr">
        <x:is>
          <x:t xml:space="preserve">Vol. 9</x:t>
        </x:is>
      </x:c>
      <x:c r="B343" s="36" t="inlineStr">
        <x:is>
          <x:t xml:space="preserve">16</x:t>
        </x:is>
      </x:c>
      <x:c r="C343" s="37" t="inlineStr">
        <x:is>
          <x:t xml:space="preserve">Teu sol não se apagará...</x:t>
        </x:is>
      </x:c>
      <x:c r="D343" s="37" t="n"/>
      <x:c r="E343" s="37" t="inlineStr">
        <x:is>
          <x:t xml:space="preserve">Is 60,20</x:t>
        </x:is>
      </x:c>
      <x:c r="F343" s="37" t="n"/>
      <x:c r="G343" s="37" t="n"/>
      <x:c r="H343" s="38" t="inlineStr">
        <x:is>
          <x:t xml:space="preserve">abrir partitura</x:t>
        </x:is>
      </x:c>
    </x:row>
    <x:row r="344" s="29" customFormat="1" ht="15" customHeight="1">
      <x:c r="A344" s="33" t="inlineStr">
        <x:is>
          <x:t xml:space="preserve">Vol. 9</x:t>
        </x:is>
      </x:c>
      <x:c r="B344" s="33" t="inlineStr">
        <x:is>
          <x:t xml:space="preserve">17</x:t>
        </x:is>
      </x:c>
      <x:c r="C344" s="34" t="inlineStr">
        <x:is>
          <x:t xml:space="preserve">Família: Pais e filhos...</x:t>
        </x:is>
      </x:c>
      <x:c r="D344" s="34" t="inlineStr">
        <x:is>
          <x:t xml:space="preserve">Lc 2,48-49</x:t>
        </x:is>
      </x:c>
      <x:c r="E344" s="34" t="n"/>
      <x:c r="F344" s="34" t="n"/>
      <x:c r="G344" s="34" t="n"/>
      <x:c r="H344" s="35" t="inlineStr">
        <x:is>
          <x:t xml:space="preserve">abrir partitura</x:t>
        </x:is>
      </x:c>
    </x:row>
    <x:row r="345" s="29" customFormat="1" ht="15" customHeight="1">
      <x:c r="A345" s="36" t="inlineStr">
        <x:is>
          <x:t xml:space="preserve">Vol. 9</x:t>
        </x:is>
      </x:c>
      <x:c r="B345" s="36" t="inlineStr">
        <x:is>
          <x:t xml:space="preserve">18</x:t>
        </x:is>
      </x:c>
      <x:c r="C345" s="37" t="inlineStr">
        <x:is>
          <x:t xml:space="preserve">Onde reina o amor...</x:t>
        </x:is>
      </x:c>
      <x:c r="D345" s="37" t="n"/>
      <x:c r="E345" s="37" t="n"/>
      <x:c r="F345" s="37" t="inlineStr">
        <x:is>
          <x:t xml:space="preserve">Sl 132</x:t>
        </x:is>
      </x:c>
      <x:c r="G345" s="37" t="n"/>
      <x:c r="H345" s="38" t="inlineStr">
        <x:is>
          <x:t xml:space="preserve">abrir partitura</x:t>
        </x:is>
      </x:c>
    </x:row>
    <x:row r="346" s="29" customFormat="1" ht="15" customHeight="1">
      <x:c r="A346" s="33" t="inlineStr">
        <x:is>
          <x:t xml:space="preserve">Vol. 9</x:t>
        </x:is>
      </x:c>
      <x:c r="B346" s="33" t="inlineStr">
        <x:is>
          <x:t xml:space="preserve">19</x:t>
        </x:is>
      </x:c>
      <x:c r="C346" s="34" t="inlineStr">
        <x:is>
          <x:t xml:space="preserve">Salmo 149</x:t>
        </x:is>
      </x:c>
      <x:c r="D346" s="34" t="n"/>
      <x:c r="E346" s="34" t="inlineStr">
        <x:is>
          <x:t xml:space="preserve">Sl 149</x:t>
        </x:is>
      </x:c>
      <x:c r="F346" s="34" t="inlineStr">
        <x:is>
          <x:t xml:space="preserve">Sl 149</x:t>
        </x:is>
      </x:c>
      <x:c r="G346" s="34" t="n"/>
      <x:c r="H346" s="35" t="inlineStr">
        <x:is>
          <x:t xml:space="preserve">abrir partitura</x:t>
        </x:is>
      </x:c>
    </x:row>
    <x:row r="347" s="29" customFormat="1" ht="15" customHeight="1">
      <x:c r="A347" s="36" t="inlineStr">
        <x:is>
          <x:t xml:space="preserve">Vol. 9</x:t>
        </x:is>
      </x:c>
      <x:c r="B347" s="36" t="inlineStr">
        <x:is>
          <x:t xml:space="preserve">20</x:t>
        </x:is>
      </x:c>
      <x:c r="C347" s="37" t="inlineStr">
        <x:is>
          <x:t xml:space="preserve">Canto de fé e esperança diante da morte</x:t>
        </x:is>
      </x:c>
      <x:c r="D347" s="37" t="n"/>
      <x:c r="E347" s="37" t="n"/>
      <x:c r="F347" s="37" t="n"/>
      <x:c r="G347" s="37" t="inlineStr">
        <x:is>
          <x:t xml:space="preserve">Falecidos</x:t>
        </x:is>
      </x:c>
      <x:c r="H347" s="38" t="inlineStr">
        <x:is>
          <x:t xml:space="preserve">abrir partitura</x:t>
        </x:is>
      </x:c>
    </x:row>
    <x:row r="348" s="29" customFormat="1" ht="23.850000381469727" customHeight="1">
      <x:c r="A348" s="33" t="inlineStr">
        <x:is>
          <x:t xml:space="preserve">Vol. 9</x:t>
        </x:is>
      </x:c>
      <x:c r="B348" s="33" t="inlineStr">
        <x:is>
          <x:t xml:space="preserve">21</x:t>
        </x:is>
      </x:c>
      <x:c r="C348" s="34" t="inlineStr">
        <x:is>
          <x:t xml:space="preserve">Firme, de pé junto à cruz de Jesus</x:t>
        </x:is>
      </x:c>
      <x:c r="D348" s="34" t="inlineStr">
        <x:is>
          <x:t xml:space="preserve">Jo 19,25</x:t>
        </x:is>
      </x:c>
      <x:c r="E348" s="34" t="n"/>
      <x:c r="F348" s="34" t="inlineStr">
        <x:is>
          <x:t xml:space="preserve">Sl 129</x:t>
        </x:is>
      </x:c>
      <x:c r="G348" s="34" t="inlineStr">
        <x:is>
          <x:t xml:space="preserve">N. Sra. das Dores e Semana Santa</x:t>
        </x:is>
      </x:c>
      <x:c r="H348" s="35" t="inlineStr">
        <x:is>
          <x:t xml:space="preserve">abrir partitura</x:t>
        </x:is>
      </x:c>
    </x:row>
    <x:row r="349" s="29" customFormat="1" ht="23.850000381469727" customHeight="1">
      <x:c r="A349" s="36" t="inlineStr">
        <x:is>
          <x:t xml:space="preserve">Vol. 9</x:t>
        </x:is>
      </x:c>
      <x:c r="B349" s="36" t="inlineStr">
        <x:is>
          <x:t xml:space="preserve">22</x:t>
        </x:is>
      </x:c>
      <x:c r="C349" s="37" t="inlineStr">
        <x:is>
          <x:t xml:space="preserve">O Filho do Homem virá...</x:t>
        </x:is>
      </x:c>
      <x:c r="D349" s="37" t="inlineStr">
        <x:is>
          <x:t xml:space="preserve">Mt 25,31-32</x:t>
        </x:is>
      </x:c>
      <x:c r="E349" s="37" t="n"/>
      <x:c r="F349" s="37" t="inlineStr">
        <x:is>
          <x:t xml:space="preserve">Sl 49</x:t>
        </x:is>
      </x:c>
      <x:c r="G349" s="37" t="inlineStr">
        <x:is>
          <x:t xml:space="preserve">Advento e vigilância</x:t>
        </x:is>
      </x:c>
      <x:c r="H349" s="38" t="inlineStr">
        <x:is>
          <x:t xml:space="preserve">abrir partitura</x:t>
        </x:is>
      </x:c>
    </x:row>
    <x:row r="350" s="29" customFormat="1" ht="15" customHeight="1">
      <x:c r="A350" s="33" t="inlineStr">
        <x:is>
          <x:t xml:space="preserve">Vol. 9</x:t>
        </x:is>
      </x:c>
      <x:c r="B350" s="33" t="inlineStr">
        <x:is>
          <x:t xml:space="preserve">23</x:t>
        </x:is>
      </x:c>
      <x:c r="C350" s="34" t="inlineStr">
        <x:is>
          <x:t xml:space="preserve">Quaresma: Caminho para a Páscoa</x:t>
        </x:is>
      </x:c>
      <x:c r="D350" s="34" t="inlineStr">
        <x:is>
          <x:t xml:space="preserve">Lc 13,5</x:t>
        </x:is>
      </x:c>
      <x:c r="E350" s="34" t="inlineStr">
        <x:is>
          <x:t xml:space="preserve">2Cor 6,2</x:t>
        </x:is>
      </x:c>
      <x:c r="F350" s="34" t="n"/>
      <x:c r="G350" s="34" t="inlineStr">
        <x:is>
          <x:t xml:space="preserve">Quaresma</x:t>
        </x:is>
      </x:c>
      <x:c r="H350" s="35" t="inlineStr">
        <x:is>
          <x:t xml:space="preserve">abrir partitura</x:t>
        </x:is>
      </x:c>
    </x:row>
    <x:row r="351" s="29" customFormat="1" ht="15" customHeight="1">
      <x:c r="A351" s="36" t="inlineStr">
        <x:is>
          <x:t xml:space="preserve">Vol. 9</x:t>
        </x:is>
      </x:c>
      <x:c r="B351" s="36" t="inlineStr">
        <x:is>
          <x:t xml:space="preserve">24</x:t>
        </x:is>
      </x:c>
      <x:c r="C351" s="37" t="inlineStr">
        <x:is>
          <x:t xml:space="preserve">A Páscoa, a Hora está chegando</x:t>
        </x:is>
      </x:c>
      <x:c r="D351" s="37" t="inlineStr">
        <x:is>
          <x:t xml:space="preserve">Jo 12,23</x:t>
        </x:is>
      </x:c>
      <x:c r="E351" s="37" t="n"/>
      <x:c r="F351" s="37" t="n"/>
      <x:c r="G351" s="37" t="n"/>
      <x:c r="H351" s="38" t="inlineStr">
        <x:is>
          <x:t xml:space="preserve">abrir partitura</x:t>
        </x:is>
      </x:c>
    </x:row>
    <x:row r="352" s="29" customFormat="1" ht="15" customHeight="1">
      <x:c r="A352" s="33" t="inlineStr">
        <x:is>
          <x:t xml:space="preserve">Vol. 10</x:t>
        </x:is>
      </x:c>
      <x:c r="B352" s="33" t="inlineStr">
        <x:is>
          <x:t xml:space="preserve">01</x:t>
        </x:is>
      </x:c>
      <x:c r="C352" s="34" t="inlineStr">
        <x:is>
          <x:t xml:space="preserve">Kyrie, Christe, Kyrie</x:t>
        </x:is>
      </x:c>
      <x:c r="D352" s="34" t="n"/>
      <x:c r="E352" s="34" t="n"/>
      <x:c r="F352" s="34" t="n"/>
      <x:c r="G352" s="34" t="inlineStr">
        <x:is>
          <x:t xml:space="preserve">Ato penitencial</x:t>
        </x:is>
      </x:c>
      <x:c r="H352" s="35" t="inlineStr">
        <x:is>
          <x:t xml:space="preserve">abrir partitura</x:t>
        </x:is>
      </x:c>
    </x:row>
    <x:row r="353" s="29" customFormat="1" ht="23.850000381469727" customHeight="1">
      <x:c r="A353" s="36" t="inlineStr">
        <x:is>
          <x:t xml:space="preserve">Vol. 10</x:t>
        </x:is>
      </x:c>
      <x:c r="B353" s="36" t="inlineStr">
        <x:is>
          <x:t xml:space="preserve">02</x:t>
        </x:is>
      </x:c>
      <x:c r="C353" s="37" t="inlineStr">
        <x:is>
          <x:t xml:space="preserve">Aclamação após louvação</x:t>
        </x:is>
      </x:c>
      <x:c r="D353" s="37" t="n"/>
      <x:c r="E353" s="37" t="n"/>
      <x:c r="F353" s="37" t="n"/>
      <x:c r="G353" s="37" t="inlineStr">
        <x:is>
          <x:t xml:space="preserve">Celebração da Palavra</x:t>
        </x:is>
      </x:c>
      <x:c r="H353" s="38" t="inlineStr">
        <x:is>
          <x:t xml:space="preserve">abrir partitura</x:t>
        </x:is>
      </x:c>
    </x:row>
    <x:row r="354" s="29" customFormat="1" ht="15" customHeight="1">
      <x:c r="A354" s="33" t="inlineStr">
        <x:is>
          <x:t xml:space="preserve">Vol. 10</x:t>
        </x:is>
      </x:c>
      <x:c r="B354" s="33" t="inlineStr">
        <x:is>
          <x:t xml:space="preserve">03</x:t>
        </x:is>
      </x:c>
      <x:c r="C354" s="34" t="inlineStr">
        <x:is>
          <x:t xml:space="preserve">Não esqueças: Somos pó</x:t>
        </x:is>
      </x:c>
      <x:c r="D354" s="34" t="inlineStr">
        <x:is>
          <x:t xml:space="preserve">Mc 1,15</x:t>
        </x:is>
      </x:c>
      <x:c r="E354" s="34" t="inlineStr">
        <x:is>
          <x:t xml:space="preserve">Gn 3,19</x:t>
        </x:is>
      </x:c>
      <x:c r="F354" s="34" t="n"/>
      <x:c r="G354" s="34" t="inlineStr">
        <x:is>
          <x:t xml:space="preserve">Para imposição das Cinzas · Quaresma</x:t>
        </x:is>
      </x:c>
      <x:c r="H354" s="35" t="inlineStr">
        <x:is>
          <x:t xml:space="preserve">abrir partitura</x:t>
        </x:is>
      </x:c>
    </x:row>
    <x:row r="355" s="29" customFormat="1" ht="15" customHeight="1">
      <x:c r="A355" s="36" t="inlineStr">
        <x:is>
          <x:t xml:space="preserve">Vol. 10</x:t>
        </x:is>
      </x:c>
      <x:c r="B355" s="36" t="inlineStr">
        <x:is>
          <x:t xml:space="preserve">04</x:t>
        </x:is>
      </x:c>
      <x:c r="C355" s="37" t="inlineStr">
        <x:is>
          <x:t xml:space="preserve">Acolhei, ó Redentor</x:t>
        </x:is>
      </x:c>
      <x:c r="D355" s="37" t="n"/>
      <x:c r="E355" s="37" t="n"/>
      <x:c r="F355" s="37" t="n"/>
      <x:c r="G355" s="37" t="inlineStr">
        <x:is>
          <x:t xml:space="preserve">Missa do Crisma - Procissão dos Óleos</x:t>
        </x:is>
      </x:c>
      <x:c r="H355" s="38" t="inlineStr">
        <x:is>
          <x:t xml:space="preserve">abrir partitura</x:t>
        </x:is>
      </x:c>
    </x:row>
    <x:row r="356" s="29" customFormat="1" ht="15" customHeight="1">
      <x:c r="A356" s="33" t="inlineStr">
        <x:is>
          <x:t xml:space="preserve">Vol. 10</x:t>
        </x:is>
      </x:c>
      <x:c r="B356" s="33" t="inlineStr">
        <x:is>
          <x:t xml:space="preserve">05</x:t>
        </x:is>
      </x:c>
      <x:c r="C356" s="34" t="inlineStr">
        <x:is>
          <x:t xml:space="preserve">Hino à Santa Cruz</x:t>
        </x:is>
      </x:c>
      <x:c r="D356" s="34" t="n"/>
      <x:c r="E356" s="34" t="n"/>
      <x:c r="F356" s="34" t="n"/>
      <x:c r="G356" s="34" t="inlineStr">
        <x:is>
          <x:t xml:space="preserve">6ª feira Santa e 14/09</x:t>
        </x:is>
      </x:c>
      <x:c r="H356" s="35" t="inlineStr">
        <x:is>
          <x:t xml:space="preserve">abrir partitura</x:t>
        </x:is>
      </x:c>
    </x:row>
    <x:row r="357" s="29" customFormat="1" ht="15" customHeight="1">
      <x:c r="A357" s="36" t="inlineStr">
        <x:is>
          <x:t xml:space="preserve">Vol. 10</x:t>
        </x:is>
      </x:c>
      <x:c r="B357" s="36" t="inlineStr">
        <x:is>
          <x:t xml:space="preserve">06</x:t>
        </x:is>
      </x:c>
      <x:c r="C357" s="37" t="inlineStr">
        <x:is>
          <x:t xml:space="preserve">Lavados na fonte viva</x:t>
        </x:is>
      </x:c>
      <x:c r="D357" s="37" t="n"/>
      <x:c r="E357" s="37" t="n"/>
      <x:c r="F357" s="37" t="n"/>
      <x:c r="G357" s="37" t="inlineStr">
        <x:is>
          <x:t xml:space="preserve">Batismo e aspersão no ato penitencial</x:t>
        </x:is>
      </x:c>
      <x:c r="H357" s="38" t="inlineStr">
        <x:is>
          <x:t xml:space="preserve">abrir partitura</x:t>
        </x:is>
      </x:c>
    </x:row>
    <x:row r="358" s="29" customFormat="1" ht="15" customHeight="1">
      <x:c r="A358" s="33" t="inlineStr">
        <x:is>
          <x:t xml:space="preserve">Vol. 10</x:t>
        </x:is>
      </x:c>
      <x:c r="B358" s="33" t="inlineStr">
        <x:is>
          <x:t xml:space="preserve">07</x:t>
        </x:is>
      </x:c>
      <x:c r="C358" s="34" t="inlineStr">
        <x:is>
          <x:t xml:space="preserve">Esta é a nossa fé</x:t>
        </x:is>
      </x:c>
      <x:c r="D358" s="34" t="n"/>
      <x:c r="E358" s="34" t="n"/>
      <x:c r="F358" s="34" t="n"/>
      <x:c r="G358" s="34" t="inlineStr">
        <x:is>
          <x:t xml:space="preserve">Após o Creio</x:t>
        </x:is>
      </x:c>
      <x:c r="H358" s="35" t="inlineStr">
        <x:is>
          <x:t xml:space="preserve">abrir partitura</x:t>
        </x:is>
      </x:c>
    </x:row>
    <x:row r="359" s="29" customFormat="1" ht="15" customHeight="1">
      <x:c r="A359" s="36" t="inlineStr">
        <x:is>
          <x:t xml:space="preserve">Vol. 10</x:t>
        </x:is>
      </x:c>
      <x:c r="B359" s="36" t="inlineStr">
        <x:is>
          <x:t xml:space="preserve">08</x:t>
        </x:is>
      </x:c>
      <x:c r="C359" s="37" t="inlineStr">
        <x:is>
          <x:t xml:space="preserve">Após espera</x:t>
        </x:is>
      </x:c>
      <x:c r="D359" s="37" t="n"/>
      <x:c r="E359" s="37" t="n"/>
      <x:c r="F359" s="37" t="n"/>
      <x:c r="G359" s="37" t="inlineStr">
        <x:is>
          <x:t xml:space="preserve">Natal e Vigília</x:t>
        </x:is>
      </x:c>
      <x:c r="H359" s="38" t="inlineStr">
        <x:is>
          <x:t xml:space="preserve">abrir partitura</x:t>
        </x:is>
      </x:c>
    </x:row>
    <x:row r="360" s="29" customFormat="1" ht="23.850000381469727" customHeight="1">
      <x:c r="A360" s="33" t="inlineStr">
        <x:is>
          <x:t xml:space="preserve">Vol. 10</x:t>
        </x:is>
      </x:c>
      <x:c r="B360" s="33" t="inlineStr">
        <x:is>
          <x:t xml:space="preserve">09</x:t>
        </x:is>
      </x:c>
      <x:c r="C360" s="34" t="inlineStr">
        <x:is>
          <x:t xml:space="preserve">Glória a Deus pelos séculos</x:t>
        </x:is>
      </x:c>
      <x:c r="D360" s="34" t="inlineStr">
        <x:is>
          <x:t xml:space="preserve">Mt 6,10 ‖ Lc 11,2</x:t>
        </x:is>
      </x:c>
      <x:c r="E360" s="34" t="n"/>
      <x:c r="F360" s="34" t="n"/>
      <x:c r="G360" s="34" t="inlineStr">
        <x:is>
          <x:t xml:space="preserve">Refrão orante</x:t>
        </x:is>
      </x:c>
      <x:c r="H360" s="35" t="inlineStr">
        <x:is>
          <x:t xml:space="preserve">abrir partitura</x:t>
        </x:is>
      </x:c>
    </x:row>
    <x:row r="361" s="29" customFormat="1" ht="15" customHeight="1">
      <x:c r="A361" s="36" t="inlineStr">
        <x:is>
          <x:t xml:space="preserve">Vol. 10</x:t>
        </x:is>
      </x:c>
      <x:c r="B361" s="36" t="inlineStr">
        <x:is>
          <x:t xml:space="preserve">10</x:t>
        </x:is>
      </x:c>
      <x:c r="C361" s="37" t="inlineStr">
        <x:is>
          <x:t xml:space="preserve">Venham todos a mim!</x:t>
        </x:is>
      </x:c>
      <x:c r="D361" s="37" t="inlineStr">
        <x:is>
          <x:t xml:space="preserve">Mt 11,28</x:t>
        </x:is>
      </x:c>
      <x:c r="E361" s="37" t="n"/>
      <x:c r="F361" s="37" t="inlineStr">
        <x:is>
          <x:t xml:space="preserve">Sl 95</x:t>
        </x:is>
      </x:c>
      <x:c r="G361" s="37" t="inlineStr">
        <x:is>
          <x:t xml:space="preserve">Sagrado Coração</x:t>
        </x:is>
      </x:c>
      <x:c r="H361" s="38" t="inlineStr">
        <x:is>
          <x:t xml:space="preserve">abrir partitura</x:t>
        </x:is>
      </x:c>
    </x:row>
    <x:row r="362" s="29" customFormat="1" ht="23.850000381469727" customHeight="1">
      <x:c r="A362" s="33" t="inlineStr">
        <x:is>
          <x:t xml:space="preserve">Vol. 10</x:t>
        </x:is>
      </x:c>
      <x:c r="B362" s="33" t="inlineStr">
        <x:is>
          <x:t xml:space="preserve">11</x:t>
        </x:is>
      </x:c>
      <x:c r="C362" s="34" t="inlineStr">
        <x:is>
          <x:t xml:space="preserve">Fé, Esperança e Caridade</x:t>
        </x:is>
      </x:c>
      <x:c r="D362" s="34" t="n"/>
      <x:c r="E362" s="34" t="n"/>
      <x:c r="F362" s="34" t="n"/>
      <x:c r="G362" s="34" t="n"/>
      <x:c r="H362" s="35" t="inlineStr">
        <x:is>
          <x:t xml:space="preserve">abrir partitura</x:t>
        </x:is>
      </x:c>
    </x:row>
    <x:row r="363" s="29" customFormat="1" ht="15" customHeight="1">
      <x:c r="A363" s="36" t="inlineStr">
        <x:is>
          <x:t xml:space="preserve">Vol. 10</x:t>
        </x:is>
      </x:c>
      <x:c r="B363" s="36" t="inlineStr">
        <x:is>
          <x:t xml:space="preserve">12</x:t>
        </x:is>
      </x:c>
      <x:c r="C363" s="37" t="inlineStr">
        <x:is>
          <x:t xml:space="preserve">Cantai ao Senhor um cântico novo</x:t>
        </x:is>
      </x:c>
      <x:c r="D363" s="37" t="n"/>
      <x:c r="E363" s="37" t="inlineStr">
        <x:is>
          <x:t xml:space="preserve">Sl 95</x:t>
        </x:is>
      </x:c>
      <x:c r="F363" s="37" t="inlineStr">
        <x:is>
          <x:t xml:space="preserve">Sl 95</x:t>
        </x:is>
      </x:c>
      <x:c r="G363" s="37" t="n"/>
      <x:c r="H363" s="38" t="inlineStr">
        <x:is>
          <x:t xml:space="preserve">abrir partitura</x:t>
        </x:is>
      </x:c>
    </x:row>
    <x:row r="364" s="29" customFormat="1" ht="15" customHeight="1">
      <x:c r="A364" s="33" t="inlineStr">
        <x:is>
          <x:t xml:space="preserve">Vol. 10</x:t>
        </x:is>
      </x:c>
      <x:c r="B364" s="33" t="inlineStr">
        <x:is>
          <x:t xml:space="preserve">13</x:t>
        </x:is>
      </x:c>
      <x:c r="C364" s="34" t="inlineStr">
        <x:is>
          <x:t xml:space="preserve">Alegrai-vos todos, toda gente</x:t>
        </x:is>
      </x:c>
      <x:c r="D364" s="34" t="n"/>
      <x:c r="E364" s="34" t="inlineStr">
        <x:is>
          <x:t xml:space="preserve">Sl 99</x:t>
        </x:is>
      </x:c>
      <x:c r="F364" s="34" t="n"/>
      <x:c r="G364" s="34" t="inlineStr">
        <x:is>
          <x:t xml:space="preserve">Natal</x:t>
        </x:is>
      </x:c>
      <x:c r="H364" s="35" t="inlineStr">
        <x:is>
          <x:t xml:space="preserve">abrir partitura</x:t>
        </x:is>
      </x:c>
    </x:row>
    <x:row r="365" s="29" customFormat="1" ht="23.850000381469727" customHeight="1">
      <x:c r="A365" s="36" t="inlineStr">
        <x:is>
          <x:t xml:space="preserve">Vol. 10</x:t>
        </x:is>
      </x:c>
      <x:c r="B365" s="36" t="inlineStr">
        <x:is>
          <x:t xml:space="preserve">14</x:t>
        </x:is>
      </x:c>
      <x:c r="C365" s="37" t="inlineStr">
        <x:is>
          <x:t xml:space="preserve">Mãe do meu Senhor e da Igreja</x:t>
        </x:is>
      </x:c>
      <x:c r="D365" s="37" t="inlineStr">
        <x:is>
          <x:t xml:space="preserve">Lc 1,43</x:t>
        </x:is>
      </x:c>
      <x:c r="E365" s="37" t="n"/>
      <x:c r="F365" s="37" t="n"/>
      <x:c r="G365" s="37" t="n"/>
      <x:c r="H365" s="38" t="inlineStr">
        <x:is>
          <x:t xml:space="preserve">abrir partitura</x:t>
        </x:is>
      </x:c>
    </x:row>
    <x:row r="366" s="29" customFormat="1" ht="23.850000381469727" customHeight="1">
      <x:c r="A366" s="33" t="inlineStr">
        <x:is>
          <x:t xml:space="preserve">Vol. 10</x:t>
        </x:is>
      </x:c>
      <x:c r="B366" s="33" t="inlineStr">
        <x:is>
          <x:t xml:space="preserve">15</x:t>
        </x:is>
      </x:c>
      <x:c r="C366" s="34" t="inlineStr">
        <x:is>
          <x:t xml:space="preserve">Glória, aleluia!</x:t>
        </x:is>
      </x:c>
      <x:c r="D366" s="34" t="inlineStr">
        <x:is>
          <x:t xml:space="preserve">Lc 2,14</x:t>
        </x:is>
      </x:c>
      <x:c r="E366" s="34" t="n"/>
      <x:c r="F366" s="34" t="n"/>
      <x:c r="G366" s="34" t="n"/>
      <x:c r="H366" s="35" t="inlineStr">
        <x:is>
          <x:t xml:space="preserve">abrir partitura</x:t>
        </x:is>
      </x:c>
    </x:row>
    <x:row r="367" s="29" customFormat="1" ht="15" customHeight="1">
      <x:c r="A367" s="36" t="inlineStr">
        <x:is>
          <x:t xml:space="preserve">Vol. 10</x:t>
        </x:is>
      </x:c>
      <x:c r="B367" s="36" t="inlineStr">
        <x:is>
          <x:t xml:space="preserve">15b</x:t>
        </x:is>
      </x:c>
      <x:c r="C367" s="37" t="inlineStr">
        <x:is>
          <x:t xml:space="preserve">Amém, assim seja!</x:t>
        </x:is>
      </x:c>
      <x:c r="D367" s="37" t="n"/>
      <x:c r="E367" s="37" t="n"/>
      <x:c r="F367" s="37" t="n"/>
      <x:c r="G367" s="37" t="inlineStr">
        <x:is>
          <x:t xml:space="preserve">Refrão orante</x:t>
        </x:is>
      </x:c>
      <x:c r="H367" s="38" t="inlineStr">
        <x:is>
          <x:t xml:space="preserve">abrir partitura</x:t>
        </x:is>
      </x:c>
    </x:row>
    <x:row r="368" s="29" customFormat="1" ht="15" customHeight="1">
      <x:c r="A368" s="33" t="inlineStr">
        <x:is>
          <x:t xml:space="preserve">Vol. 10</x:t>
        </x:is>
      </x:c>
      <x:c r="B368" s="33" t="inlineStr">
        <x:is>
          <x:t xml:space="preserve">16</x:t>
        </x:is>
      </x:c>
      <x:c r="C368" s="34" t="inlineStr">
        <x:is>
          <x:t xml:space="preserve">Confessar com a boca e crer de coração</x:t>
        </x:is>
      </x:c>
      <x:c r="D368" s="34" t="n"/>
      <x:c r="E368" s="34" t="inlineStr">
        <x:is>
          <x:t xml:space="preserve">Rm 10,9</x:t>
        </x:is>
      </x:c>
      <x:c r="F368" s="34" t="inlineStr">
        <x:is>
          <x:t xml:space="preserve">Fl 2,6-11</x:t>
        </x:is>
      </x:c>
      <x:c r="G368" s="34" t="n"/>
      <x:c r="H368" s="35" t="inlineStr">
        <x:is>
          <x:t xml:space="preserve">abrir partitura</x:t>
        </x:is>
      </x:c>
    </x:row>
    <x:row r="369" s="29" customFormat="1" ht="23.850000381469727" customHeight="1">
      <x:c r="A369" s="36" t="inlineStr">
        <x:is>
          <x:t xml:space="preserve">Vol. 10</x:t>
        </x:is>
      </x:c>
      <x:c r="B369" s="36" t="inlineStr">
        <x:is>
          <x:t xml:space="preserve">17</x:t>
        </x:is>
      </x:c>
      <x:c r="C369" s="37" t="inlineStr">
        <x:is>
          <x:t xml:space="preserve">Deus predestinou, chamou, justificou e glorificou</x:t>
        </x:is>
      </x:c>
      <x:c r="D369" s="37" t="n"/>
      <x:c r="E369" s="37" t="inlineStr">
        <x:is>
          <x:t xml:space="preserve">Rm 8,30</x:t>
        </x:is>
      </x:c>
      <x:c r="F369" s="37" t="inlineStr">
        <x:is>
          <x:t xml:space="preserve">Sl 138</x:t>
        </x:is>
      </x:c>
      <x:c r="G369" s="37" t="n"/>
      <x:c r="H369" s="38" t="inlineStr">
        <x:is>
          <x:t xml:space="preserve">abrir partitura</x:t>
        </x:is>
      </x:c>
    </x:row>
    <x:row r="370" s="29" customFormat="1" ht="23.850000381469727" customHeight="1">
      <x:c r="A370" s="33" t="inlineStr">
        <x:is>
          <x:t xml:space="preserve">Vol. 10</x:t>
        </x:is>
      </x:c>
      <x:c r="B370" s="33" t="inlineStr">
        <x:is>
          <x:t xml:space="preserve">18</x:t>
        </x:is>
      </x:c>
      <x:c r="C370" s="34" t="inlineStr">
        <x:is>
          <x:t xml:space="preserve">A noite está quase passando</x:t>
        </x:is>
      </x:c>
      <x:c r="D370" s="34" t="n"/>
      <x:c r="E370" s="34" t="inlineStr">
        <x:is>
          <x:t xml:space="preserve">Rm 13,12</x:t>
        </x:is>
      </x:c>
      <x:c r="F370" s="34" t="inlineStr">
        <x:is>
          <x:t xml:space="preserve">Sl 17</x:t>
        </x:is>
      </x:c>
      <x:c r="G370" s="34" t="n"/>
      <x:c r="H370" s="35" t="inlineStr">
        <x:is>
          <x:t xml:space="preserve">abrir partitura</x:t>
        </x:is>
      </x:c>
    </x:row>
    <x:row r="371" s="29" customFormat="1" ht="23.850000381469727" customHeight="1">
      <x:c r="A371" s="36" t="inlineStr">
        <x:is>
          <x:t xml:space="preserve">Vol. 10</x:t>
        </x:is>
      </x:c>
      <x:c r="B371" s="36" t="inlineStr">
        <x:is>
          <x:t xml:space="preserve">19</x:t>
        </x:is>
      </x:c>
      <x:c r="C371" s="37" t="inlineStr">
        <x:is>
          <x:t xml:space="preserve">Fala, Senhor; o teu servo escuta!</x:t>
        </x:is>
      </x:c>
      <x:c r="D371" s="37" t="n"/>
      <x:c r="E371" s="37" t="inlineStr">
        <x:is>
          <x:t xml:space="preserve">1Sm 3,9</x:t>
        </x:is>
      </x:c>
      <x:c r="F371" s="37" t="n"/>
      <x:c r="G371" s="37" t="inlineStr">
        <x:is>
          <x:t xml:space="preserve">Refrão orante</x:t>
        </x:is>
      </x:c>
      <x:c r="H371" s="38" t="inlineStr">
        <x:is>
          <x:t xml:space="preserve">abrir partitura</x:t>
        </x:is>
      </x:c>
    </x:row>
    <x:row r="372" s="29" customFormat="1" ht="23.850000381469727" customHeight="1">
      <x:c r="A372" s="33" t="inlineStr">
        <x:is>
          <x:t xml:space="preserve">Vol. 11</x:t>
        </x:is>
      </x:c>
      <x:c r="B372" s="33" t="inlineStr">
        <x:is>
          <x:t xml:space="preserve">01</x:t>
        </x:is>
      </x:c>
      <x:c r="C372" s="34" t="inlineStr">
        <x:is>
          <x:t xml:space="preserve">Início da Celebração e Saudação</x:t>
        </x:is>
      </x:c>
      <x:c r="D372" s="34" t="n"/>
      <x:c r="E372" s="34" t="n"/>
      <x:c r="F372" s="34" t="n"/>
      <x:c r="G372" s="34" t="inlineStr">
        <x:is>
          <x:t xml:space="preserve">Saudação</x:t>
        </x:is>
      </x:c>
      <x:c r="H372" s="35" t="inlineStr">
        <x:is>
          <x:t xml:space="preserve">abrir partitura</x:t>
        </x:is>
      </x:c>
    </x:row>
    <x:row r="373" s="29" customFormat="1" ht="15" customHeight="1">
      <x:c r="A373" s="36" t="inlineStr">
        <x:is>
          <x:t xml:space="preserve">Vol. 11</x:t>
        </x:is>
      </x:c>
      <x:c r="B373" s="36" t="inlineStr">
        <x:is>
          <x:t xml:space="preserve">02</x:t>
        </x:is>
      </x:c>
      <x:c r="C373" s="37" t="inlineStr">
        <x:is>
          <x:t xml:space="preserve">Ato Penitencial (2a)</x:t>
        </x:is>
      </x:c>
      <x:c r="D373" s="37" t="n"/>
      <x:c r="E373" s="37" t="n"/>
      <x:c r="F373" s="37" t="n"/>
      <x:c r="G373" s="37" t="inlineStr">
        <x:is>
          <x:t xml:space="preserve">Ato penitencial</x:t>
        </x:is>
      </x:c>
      <x:c r="H373" s="38" t="inlineStr">
        <x:is>
          <x:t xml:space="preserve">abrir partitura</x:t>
        </x:is>
      </x:c>
    </x:row>
    <x:row r="374" s="29" customFormat="1" ht="15" customHeight="1">
      <x:c r="A374" s="33" t="inlineStr">
        <x:is>
          <x:t xml:space="preserve">Vol. 11</x:t>
        </x:is>
      </x:c>
      <x:c r="B374" s="33" t="inlineStr">
        <x:is>
          <x:t xml:space="preserve">03</x:t>
        </x:is>
      </x:c>
      <x:c r="C374" s="34" t="inlineStr">
        <x:is>
          <x:t xml:space="preserve">Ato Penitencial (2b)</x:t>
        </x:is>
      </x:c>
      <x:c r="D374" s="34" t="n"/>
      <x:c r="E374" s="34" t="n"/>
      <x:c r="F374" s="34" t="n"/>
      <x:c r="G374" s="34" t="inlineStr">
        <x:is>
          <x:t xml:space="preserve">Ato penitencial · Tempo Comum · Quaresma</x:t>
        </x:is>
      </x:c>
      <x:c r="H374" s="35" t="inlineStr">
        <x:is>
          <x:t xml:space="preserve">abrir partitura</x:t>
        </x:is>
      </x:c>
    </x:row>
    <x:row r="375" s="29" customFormat="1" ht="23.850000381469727" customHeight="1">
      <x:c r="A375" s="36" t="inlineStr">
        <x:is>
          <x:t xml:space="preserve">Vol. 11</x:t>
        </x:is>
      </x:c>
      <x:c r="B375" s="36" t="inlineStr">
        <x:is>
          <x:t xml:space="preserve">04</x:t>
        </x:is>
      </x:c>
      <x:c r="C375" s="37" t="inlineStr">
        <x:is>
          <x:t xml:space="preserve">Senhor, tende piedade! (Missa Papa Francisco)</x:t>
        </x:is>
      </x:c>
      <x:c r="D375" s="37" t="n"/>
      <x:c r="E375" s="37" t="n"/>
      <x:c r="F375" s="37" t="n"/>
      <x:c r="G375" s="37" t="inlineStr">
        <x:is>
          <x:t xml:space="preserve">Ato penitencial · Missa Papa Francisco</x:t>
        </x:is>
      </x:c>
      <x:c r="H375" s="38" t="inlineStr">
        <x:is>
          <x:t xml:space="preserve">abrir partitura</x:t>
        </x:is>
      </x:c>
    </x:row>
    <x:row r="376" s="29" customFormat="1" ht="15" customHeight="1">
      <x:c r="A376" s="33" t="inlineStr">
        <x:is>
          <x:t xml:space="preserve">Vol. 11</x:t>
        </x:is>
      </x:c>
      <x:c r="B376" s="33" t="inlineStr">
        <x:is>
          <x:t xml:space="preserve">05</x:t>
        </x:is>
      </x:c>
      <x:c r="C376" s="34" t="inlineStr">
        <x:is>
          <x:t xml:space="preserve">Glória (Missa Papa Francisco)</x:t>
        </x:is>
      </x:c>
      <x:c r="D376" s="34" t="n"/>
      <x:c r="E376" s="34" t="n"/>
      <x:c r="F376" s="34" t="n"/>
      <x:c r="G376" s="34" t="inlineStr">
        <x:is>
          <x:t xml:space="preserve">Glória · Missa Papa Francisco</x:t>
        </x:is>
      </x:c>
      <x:c r="H376" s="35" t="inlineStr">
        <x:is>
          <x:t xml:space="preserve">abrir partitura</x:t>
        </x:is>
      </x:c>
    </x:row>
    <x:row r="377" s="29" customFormat="1" ht="15" customHeight="1">
      <x:c r="A377" s="36" t="inlineStr">
        <x:is>
          <x:t xml:space="preserve">Vol. 11</x:t>
        </x:is>
      </x:c>
      <x:c r="B377" s="36" t="inlineStr">
        <x:is>
          <x:t xml:space="preserve">06</x:t>
        </x:is>
      </x:c>
      <x:c r="C377" s="37" t="inlineStr">
        <x:is>
          <x:t xml:space="preserve">Santo (Missa Papa Francisco)</x:t>
        </x:is>
      </x:c>
      <x:c r="D377" s="37" t="n"/>
      <x:c r="E377" s="37" t="n"/>
      <x:c r="F377" s="37" t="n"/>
      <x:c r="G377" s="37" t="inlineStr">
        <x:is>
          <x:t xml:space="preserve">Santo · Missa Papa Francisco</x:t>
        </x:is>
      </x:c>
      <x:c r="H377" s="38" t="inlineStr">
        <x:is>
          <x:t xml:space="preserve">abrir partitura</x:t>
        </x:is>
      </x:c>
    </x:row>
    <x:row r="378" s="29" customFormat="1" ht="15" customHeight="1">
      <x:c r="A378" s="33" t="inlineStr">
        <x:is>
          <x:t xml:space="preserve">Vol. 11</x:t>
        </x:is>
      </x:c>
      <x:c r="B378" s="33" t="inlineStr">
        <x:is>
          <x:t xml:space="preserve">07</x:t>
        </x:is>
      </x:c>
      <x:c r="C378" s="34" t="inlineStr">
        <x:is>
          <x:t xml:space="preserve">Cordeiro de Deus (Missa Papa Francisco)</x:t>
        </x:is>
      </x:c>
      <x:c r="D378" s="34" t="n"/>
      <x:c r="E378" s="34" t="n"/>
      <x:c r="F378" s="34" t="n"/>
      <x:c r="G378" s="34" t="inlineStr">
        <x:is>
          <x:t xml:space="preserve">Cordeiro</x:t>
        </x:is>
      </x:c>
      <x:c r="H378" s="35" t="inlineStr">
        <x:is>
          <x:t xml:space="preserve">abrir partitura</x:t>
        </x:is>
      </x:c>
    </x:row>
    <x:row r="379" s="29" customFormat="1" ht="35.04999923706055" customHeight="1">
      <x:c r="A379" s="36" t="inlineStr">
        <x:is>
          <x:t xml:space="preserve">Vol. 11</x:t>
        </x:is>
      </x:c>
      <x:c r="B379" s="36" t="inlineStr">
        <x:is>
          <x:t xml:space="preserve">08</x:t>
        </x:is>
      </x:c>
      <x:c r="C379" s="37" t="inlineStr">
        <x:is>
          <x:t xml:space="preserve">Santo 2</x:t>
        </x:is>
      </x:c>
      <x:c r="D379" s="37" t="n"/>
      <x:c r="E379" s="37" t="n"/>
      <x:c r="F379" s="37" t="n"/>
      <x:c r="G379" s="37" t="inlineStr">
        <x:is>
          <x:t xml:space="preserve">Santo</x:t>
        </x:is>
      </x:c>
      <x:c r="H379" s="38" t="inlineStr">
        <x:is>
          <x:t xml:space="preserve">abrir partitura</x:t>
        </x:is>
      </x:c>
    </x:row>
    <x:row r="380" s="29" customFormat="1" ht="35.04999923706055" customHeight="1">
      <x:c r="A380" s="33" t="inlineStr">
        <x:is>
          <x:t xml:space="preserve">Vol. 11</x:t>
        </x:is>
      </x:c>
      <x:c r="B380" s="33" t="inlineStr">
        <x:is>
          <x:t xml:space="preserve">09</x:t>
        </x:is>
      </x:c>
      <x:c r="C380" s="34" t="inlineStr">
        <x:is>
          <x:t xml:space="preserve">Deus Santo</x:t>
        </x:is>
      </x:c>
      <x:c r="D380" s="34" t="n"/>
      <x:c r="E380" s="34" t="n"/>
      <x:c r="F380" s="34" t="n"/>
      <x:c r="G380" s="34" t="inlineStr">
        <x:is>
          <x:t xml:space="preserve">Ato penitencial e Sexta-Feira Santa</x:t>
        </x:is>
      </x:c>
      <x:c r="H380" s="35" t="inlineStr">
        <x:is>
          <x:t xml:space="preserve">abrir partitura</x:t>
        </x:is>
      </x:c>
    </x:row>
    <x:row r="381" s="29" customFormat="1" ht="15" customHeight="1">
      <x:c r="A381" s="36" t="inlineStr">
        <x:is>
          <x:t xml:space="preserve">Vol. 11</x:t>
        </x:is>
      </x:c>
      <x:c r="B381" s="36" t="inlineStr">
        <x:is>
          <x:t xml:space="preserve">10</x:t>
        </x:is>
      </x:c>
      <x:c r="C381" s="37" t="inlineStr">
        <x:is>
          <x:t xml:space="preserve">O Senhor mandou seus anjos</x:t>
        </x:is>
      </x:c>
      <x:c r="D381" s="37" t="n"/>
      <x:c r="E381" s="37" t="inlineStr">
        <x:is>
          <x:t xml:space="preserve">Sl 90</x:t>
        </x:is>
      </x:c>
      <x:c r="F381" s="37" t="inlineStr">
        <x:is>
          <x:t xml:space="preserve">Sl 90</x:t>
        </x:is>
      </x:c>
      <x:c r="G381" s="37" t="inlineStr">
        <x:is>
          <x:t xml:space="preserve">1º Domingo da Quaresma</x:t>
        </x:is>
      </x:c>
      <x:c r="H381" s="38" t="inlineStr">
        <x:is>
          <x:t xml:space="preserve">abrir partitura</x:t>
        </x:is>
      </x:c>
    </x:row>
    <x:row r="382" s="29" customFormat="1" ht="15" customHeight="1">
      <x:c r="A382" s="33" t="inlineStr">
        <x:is>
          <x:t xml:space="preserve">Vol. 11</x:t>
        </x:is>
      </x:c>
      <x:c r="B382" s="33" t="inlineStr">
        <x:is>
          <x:t xml:space="preserve">11</x:t>
        </x:is>
      </x:c>
      <x:c r="C382" s="34" t="inlineStr">
        <x:is>
          <x:t xml:space="preserve">Cântico de Simeão</x:t>
        </x:is>
      </x:c>
      <x:c r="D382" s="34" t="inlineStr">
        <x:is>
          <x:t xml:space="preserve">Lc 2,29-32</x:t>
        </x:is>
      </x:c>
      <x:c r="E382" s="34" t="n"/>
      <x:c r="F382" s="34" t="inlineStr">
        <x:is>
          <x:t xml:space="preserve">Lc 2,29-32</x:t>
        </x:is>
      </x:c>
      <x:c r="G382" s="34" t="n"/>
      <x:c r="H382" s="35" t="inlineStr">
        <x:is>
          <x:t xml:space="preserve">abrir partitura</x:t>
        </x:is>
      </x:c>
    </x:row>
    <x:row r="383" s="29" customFormat="1" ht="15" customHeight="1">
      <x:c r="A383" s="36" t="inlineStr">
        <x:is>
          <x:t xml:space="preserve">Vol. 11</x:t>
        </x:is>
      </x:c>
      <x:c r="B383" s="36" t="inlineStr">
        <x:is>
          <x:t xml:space="preserve">12</x:t>
        </x:is>
      </x:c>
      <x:c r="C383" s="37" t="inlineStr">
        <x:is>
          <x:t xml:space="preserve">3º Domingo da Quaresma, Ano C</x:t>
        </x:is>
      </x:c>
      <x:c r="D383" s="37" t="inlineStr">
        <x:is>
          <x:t xml:space="preserve">Lc 13,1-9</x:t>
        </x:is>
      </x:c>
      <x:c r="E383" s="37" t="inlineStr">
        <x:is>
          <x:t xml:space="preserve">Ex 3,1-15</x:t>
        </x:is>
      </x:c>
      <x:c r="F383" s="37" t="n"/>
      <x:c r="G383" s="37" t="inlineStr">
        <x:is>
          <x:t xml:space="preserve">3º Domingo da Quaresma</x:t>
        </x:is>
      </x:c>
      <x:c r="H383" s="38" t="inlineStr">
        <x:is>
          <x:t xml:space="preserve">abrir partitura</x:t>
        </x:is>
      </x:c>
    </x:row>
    <x:row r="384" s="29" customFormat="1" ht="23.850000381469727" customHeight="1">
      <x:c r="A384" s="33" t="inlineStr">
        <x:is>
          <x:t xml:space="preserve">Vol. 11</x:t>
        </x:is>
      </x:c>
      <x:c r="B384" s="33" t="inlineStr">
        <x:is>
          <x:t xml:space="preserve">13</x:t>
        </x:is>
      </x:c>
      <x:c r="C384" s="34" t="inlineStr">
        <x:is>
          <x:t xml:space="preserve">Santíssima Trindade, Ano B</x:t>
        </x:is>
      </x:c>
      <x:c r="D384" s="34" t="inlineStr">
        <x:is>
          <x:t xml:space="preserve">Mt 28,19</x:t>
        </x:is>
      </x:c>
      <x:c r="E384" s="34" t="n"/>
      <x:c r="F384" s="34" t="n"/>
      <x:c r="G384" s="34" t="inlineStr">
        <x:is>
          <x:t xml:space="preserve">Santíssima Trindade · ano B</x:t>
        </x:is>
      </x:c>
      <x:c r="H384" s="35" t="inlineStr">
        <x:is>
          <x:t xml:space="preserve">abrir partitura</x:t>
        </x:is>
      </x:c>
    </x:row>
    <x:row r="385" s="29" customFormat="1" ht="15" customHeight="1">
      <x:c r="A385" s="36" t="inlineStr">
        <x:is>
          <x:t xml:space="preserve">Vol. 11</x:t>
        </x:is>
      </x:c>
      <x:c r="B385" s="36" t="inlineStr">
        <x:is>
          <x:t xml:space="preserve">14</x:t>
        </x:is>
      </x:c>
      <x:c r="C385" s="37" t="inlineStr">
        <x:is>
          <x:t xml:space="preserve">Santíssima Trindade, Ano C</x:t>
        </x:is>
      </x:c>
      <x:c r="D385" s="37" t="inlineStr">
        <x:is>
          <x:t xml:space="preserve">Jo 16,15</x:t>
        </x:is>
      </x:c>
      <x:c r="E385" s="37" t="n"/>
      <x:c r="F385" s="37" t="n"/>
      <x:c r="G385" s="37" t="inlineStr">
        <x:is>
          <x:t xml:space="preserve">Santíssima Trindade · ano B</x:t>
        </x:is>
      </x:c>
      <x:c r="H385" s="38" t="inlineStr">
        <x:is>
          <x:t xml:space="preserve">abrir partitura</x:t>
        </x:is>
      </x:c>
    </x:row>
    <x:row r="386" s="29" customFormat="1" ht="23.850000381469727" customHeight="1">
      <x:c r="A386" s="33" t="inlineStr">
        <x:is>
          <x:t xml:space="preserve">Vol. 11</x:t>
        </x:is>
      </x:c>
      <x:c r="B386" s="33" t="inlineStr">
        <x:is>
          <x:t xml:space="preserve">15</x:t>
        </x:is>
      </x:c>
      <x:c r="C386" s="34" t="inlineStr">
        <x:is>
          <x:t xml:space="preserve">4º Domingo da Quaresma, Ano C</x:t>
        </x:is>
      </x:c>
      <x:c r="D386" s="34" t="inlineStr">
        <x:is>
          <x:t xml:space="preserve">Lc 15,18-19</x:t>
        </x:is>
      </x:c>
      <x:c r="E386" s="34" t="n"/>
      <x:c r="F386" s="34" t="inlineStr">
        <x:is>
          <x:t xml:space="preserve">Sl 50</x:t>
        </x:is>
      </x:c>
      <x:c r="G386" s="34" t="inlineStr">
        <x:is>
          <x:t xml:space="preserve">4º Domingo da Quaresma, Ano C</x:t>
        </x:is>
      </x:c>
      <x:c r="H386" s="35" t="inlineStr">
        <x:is>
          <x:t xml:space="preserve">abrir partitura</x:t>
        </x:is>
      </x:c>
    </x:row>
    <x:row r="387" s="29" customFormat="1" ht="23.850000381469727" customHeight="1">
      <x:c r="A387" s="36" t="inlineStr">
        <x:is>
          <x:t xml:space="preserve">Vol. 11</x:t>
        </x:is>
      </x:c>
      <x:c r="B387" s="36" t="inlineStr">
        <x:is>
          <x:t xml:space="preserve">16</x:t>
        </x:is>
      </x:c>
      <x:c r="C387" s="37" t="inlineStr">
        <x:is>
          <x:t xml:space="preserve">O filho que não perdoa o seu irmão, e é ciumento</x:t>
        </x:is>
      </x:c>
      <x:c r="D387" s="37" t="inlineStr">
        <x:is>
          <x:t xml:space="preserve">Lc 15,31-32</x:t>
        </x:is>
      </x:c>
      <x:c r="E387" s="37" t="n"/>
      <x:c r="F387" s="37" t="inlineStr">
        <x:is>
          <x:t xml:space="preserve">Sl 129</x:t>
        </x:is>
      </x:c>
      <x:c r="G387" s="37" t="n"/>
      <x:c r="H387" s="38" t="inlineStr">
        <x:is>
          <x:t xml:space="preserve">abrir partitura</x:t>
        </x:is>
      </x:c>
    </x:row>
    <x:row r="388" s="29" customFormat="1" ht="23.850000381469727" customHeight="1">
      <x:c r="A388" s="33" t="inlineStr">
        <x:is>
          <x:t xml:space="preserve">Vol. 11</x:t>
        </x:is>
      </x:c>
      <x:c r="B388" s="33" t="inlineStr">
        <x:is>
          <x:t xml:space="preserve">17</x:t>
        </x:is>
      </x:c>
      <x:c r="C388" s="34" t="inlineStr">
        <x:is>
          <x:t xml:space="preserve">Eu não te condeno: Vá em paz!</x:t>
        </x:is>
      </x:c>
      <x:c r="D388" s="34" t="inlineStr">
        <x:is>
          <x:t xml:space="preserve">Jo 8,11</x:t>
        </x:is>
      </x:c>
      <x:c r="E388" s="34" t="n"/>
      <x:c r="F388" s="34" t="inlineStr">
        <x:is>
          <x:t xml:space="preserve">Sl 129</x:t>
        </x:is>
      </x:c>
      <x:c r="G388" s="34" t="inlineStr">
        <x:is>
          <x:t xml:space="preserve">5º Domingo da Quaresma, Ano C</x:t>
        </x:is>
      </x:c>
      <x:c r="H388" s="35" t="inlineStr">
        <x:is>
          <x:t xml:space="preserve">abrir partitura</x:t>
        </x:is>
      </x:c>
    </x:row>
    <x:row r="389" s="29" customFormat="1" ht="23.850000381469727" customHeight="1">
      <x:c r="A389" s="36" t="inlineStr">
        <x:is>
          <x:t xml:space="preserve">Vol. 11</x:t>
        </x:is>
      </x:c>
      <x:c r="B389" s="36" t="inlineStr">
        <x:is>
          <x:t xml:space="preserve">18</x:t>
        </x:is>
      </x:c>
      <x:c r="C389" s="37" t="inlineStr">
        <x:is>
          <x:t xml:space="preserve">Confirmados no Espírito Santo</x:t>
        </x:is>
      </x:c>
      <x:c r="D389" s="37" t="n"/>
      <x:c r="E389" s="37" t="inlineStr">
        <x:is>
          <x:t xml:space="preserve">Ez 36,25-27</x:t>
        </x:is>
      </x:c>
      <x:c r="F389" s="37" t="inlineStr">
        <x:is>
          <x:t xml:space="preserve">Ez 36,25-27</x:t>
        </x:is>
      </x:c>
      <x:c r="G389" s="37" t="inlineStr">
        <x:is>
          <x:t xml:space="preserve">Crisma</x:t>
        </x:is>
      </x:c>
      <x:c r="H389" s="38" t="inlineStr">
        <x:is>
          <x:t xml:space="preserve">abrir partitura</x:t>
        </x:is>
      </x:c>
    </x:row>
    <x:row r="390" s="29" customFormat="1" ht="23.850000381469727" customHeight="1">
      <x:c r="A390" s="33" t="inlineStr">
        <x:is>
          <x:t xml:space="preserve">Vol. 11</x:t>
        </x:is>
      </x:c>
      <x:c r="B390" s="33" t="inlineStr">
        <x:is>
          <x:t xml:space="preserve">19</x:t>
        </x:is>
      </x:c>
      <x:c r="C390" s="34" t="inlineStr">
        <x:is>
          <x:t xml:space="preserve">A totalidade</x:t>
        </x:is>
      </x:c>
      <x:c r="D390" s="34" t="n"/>
      <x:c r="E390" s="34" t="inlineStr">
        <x:is>
          <x:t xml:space="preserve">1Cor 3,22-23</x:t>
        </x:is>
      </x:c>
      <x:c r="F390" s="34" t="n"/>
      <x:c r="G390" s="34" t="n"/>
      <x:c r="H390" s="35" t="inlineStr">
        <x:is>
          <x:t xml:space="preserve">abrir partitura</x:t>
        </x:is>
      </x:c>
    </x:row>
    <x:row r="391" s="29" customFormat="1" ht="15" customHeight="1">
      <x:c r="A391" s="36" t="inlineStr">
        <x:is>
          <x:t xml:space="preserve">Vol. 11</x:t>
        </x:is>
      </x:c>
      <x:c r="B391" s="36" t="inlineStr">
        <x:is>
          <x:t xml:space="preserve">20</x:t>
        </x:is>
      </x:c>
      <x:c r="C391" s="37" t="inlineStr">
        <x:is>
          <x:t xml:space="preserve">A fé em Deus em meio às trevas</x:t>
        </x:is>
      </x:c>
      <x:c r="D391" s="37" t="n"/>
      <x:c r="E391" s="37" t="n"/>
      <x:c r="F391" s="37" t="n"/>
      <x:c r="G391" s="37" t="n"/>
      <x:c r="H391" s="38" t="inlineStr">
        <x:is>
          <x:t xml:space="preserve">abrir partitura</x:t>
        </x:is>
      </x:c>
    </x:row>
    <x:row r="392" s="29" customFormat="1" ht="15" customHeight="1">
      <x:c r="A392" s="33" t="inlineStr">
        <x:is>
          <x:t xml:space="preserve">Vol. 11</x:t>
        </x:is>
      </x:c>
      <x:c r="B392" s="33" t="inlineStr">
        <x:is>
          <x:t xml:space="preserve">21</x:t>
        </x:is>
      </x:c>
      <x:c r="C392" s="34" t="inlineStr">
        <x:is>
          <x:t xml:space="preserve">Não fechar o coração; ouvir a voz do Senhor</x:t>
        </x:is>
      </x:c>
      <x:c r="D392" s="34" t="n"/>
      <x:c r="E392" s="34" t="inlineStr">
        <x:is>
          <x:t xml:space="preserve">Sl 94</x:t>
        </x:is>
      </x:c>
      <x:c r="F392" s="34" t="n"/>
      <x:c r="G392" s="34" t="inlineStr">
        <x:is>
          <x:t xml:space="preserve">Ato penitencial</x:t>
        </x:is>
      </x:c>
      <x:c r="H392" s="35" t="inlineStr">
        <x:is>
          <x:t xml:space="preserve">abrir partitura</x:t>
        </x:is>
      </x:c>
    </x:row>
    <x:row r="393" s="29" customFormat="1" ht="15" customHeight="1">
      <x:c r="A393" s="36" t="inlineStr">
        <x:is>
          <x:t xml:space="preserve">Vol. 11</x:t>
        </x:is>
      </x:c>
      <x:c r="B393" s="36" t="inlineStr">
        <x:is>
          <x:t xml:space="preserve">22</x:t>
        </x:is>
      </x:c>
      <x:c r="C393" s="37" t="inlineStr">
        <x:is>
          <x:t xml:space="preserve">É bom confiar em Deus</x:t>
        </x:is>
      </x:c>
      <x:c r="D393" s="37" t="n"/>
      <x:c r="E393" s="37" t="inlineStr">
        <x:is>
          <x:t xml:space="preserve">Sl 129</x:t>
        </x:is>
      </x:c>
      <x:c r="F393" s="37" t="inlineStr">
        <x:is>
          <x:t xml:space="preserve">Sl 129</x:t>
        </x:is>
      </x:c>
      <x:c r="G393" s="37" t="n"/>
      <x:c r="H393" s="38" t="inlineStr">
        <x:is>
          <x:t xml:space="preserve">abrir partitura</x:t>
        </x:is>
      </x:c>
    </x:row>
    <x:row r="394" s="29" customFormat="1" ht="15" customHeight="1">
      <x:c r="A394" s="33" t="inlineStr">
        <x:is>
          <x:t xml:space="preserve">Vol. 11</x:t>
        </x:is>
      </x:c>
      <x:c r="B394" s="33" t="inlineStr">
        <x:is>
          <x:t xml:space="preserve">23</x:t>
        </x:is>
      </x:c>
      <x:c r="C394" s="34" t="inlineStr">
        <x:is>
          <x:t xml:space="preserve">Provai e vede!</x:t>
        </x:is>
      </x:c>
      <x:c r="D394" s="34" t="n"/>
      <x:c r="E394" s="34" t="inlineStr">
        <x:is>
          <x:t xml:space="preserve">Sl 33</x:t>
        </x:is>
      </x:c>
      <x:c r="F394" s="34" t="inlineStr">
        <x:is>
          <x:t xml:space="preserve">Sl 33</x:t>
        </x:is>
      </x:c>
      <x:c r="G394" s="34" t="n"/>
      <x:c r="H394" s="35" t="inlineStr">
        <x:is>
          <x:t xml:space="preserve">abrir partitura</x:t>
        </x:is>
      </x:c>
    </x:row>
    <x:row r="395" s="29" customFormat="1" ht="15" customHeight="1">
      <x:c r="A395" s="36" t="inlineStr">
        <x:is>
          <x:t xml:space="preserve">Vol. 11</x:t>
        </x:is>
      </x:c>
      <x:c r="B395" s="36" t="inlineStr">
        <x:is>
          <x:t xml:space="preserve">24</x:t>
        </x:is>
      </x:c>
      <x:c r="C395" s="37" t="inlineStr">
        <x:is>
          <x:t xml:space="preserve">Cordeiro de Deus</x:t>
        </x:is>
      </x:c>
      <x:c r="D395" s="37" t="n"/>
      <x:c r="E395" s="37" t="n"/>
      <x:c r="F395" s="37" t="n"/>
      <x:c r="G395" s="37" t="inlineStr">
        <x:is>
          <x:t xml:space="preserve">Cordeiro</x:t>
        </x:is>
      </x:c>
      <x:c r="H395" s="38" t="inlineStr">
        <x:is>
          <x:t xml:space="preserve">abrir partitura</x:t>
        </x:is>
      </x:c>
    </x:row>
    <x:row r="396" s="29" customFormat="1" ht="23.850000381469727" customHeight="1">
      <x:c r="A396" s="33" t="inlineStr">
        <x:is>
          <x:t xml:space="preserve">Vol. 11</x:t>
        </x:is>
      </x:c>
      <x:c r="B396" s="33" t="inlineStr">
        <x:is>
          <x:t xml:space="preserve">25</x:t>
        </x:is>
      </x:c>
      <x:c r="C396" s="34" t="inlineStr">
        <x:is>
          <x:t xml:space="preserve">A plantação e a colheita</x:t>
        </x:is>
      </x:c>
      <x:c r="D396" s="34" t="n"/>
      <x:c r="E396" s="34" t="inlineStr">
        <x:is>
          <x:t xml:space="preserve">Sl 125</x:t>
        </x:is>
      </x:c>
      <x:c r="F396" s="34" t="inlineStr">
        <x:is>
          <x:t xml:space="preserve">Sl 125</x:t>
        </x:is>
      </x:c>
      <x:c r="G396" s="34" t="inlineStr">
        <x:is>
          <x:t xml:space="preserve">Para formatura e Ação de graças</x:t>
        </x:is>
      </x:c>
      <x:c r="H396" s="35" t="inlineStr">
        <x:is>
          <x:t xml:space="preserve">abrir partitura</x:t>
        </x:is>
      </x:c>
    </x:row>
    <x:row r="397" s="29" customFormat="1" ht="15" customHeight="1">
      <x:c r="A397" s="36" t="inlineStr">
        <x:is>
          <x:t xml:space="preserve">Vol. 11</x:t>
        </x:is>
      </x:c>
      <x:c r="B397" s="36" t="inlineStr">
        <x:is>
          <x:t xml:space="preserve">26</x:t>
        </x:is>
      </x:c>
      <x:c r="C397" s="37" t="inlineStr">
        <x:is>
          <x:t xml:space="preserve">É esta a nossa fé, é esta a fé da Igreja</x:t>
        </x:is>
      </x:c>
      <x:c r="D397" s="37" t="n"/>
      <x:c r="E397" s="37" t="inlineStr">
        <x:is>
          <x:t xml:space="preserve">At 10,38-43</x:t>
        </x:is>
      </x:c>
      <x:c r="F397" s="37" t="n"/>
      <x:c r="G397" s="37" t="n"/>
      <x:c r="H397" s="38" t="inlineStr">
        <x:is>
          <x:t xml:space="preserve">abrir partitura</x:t>
        </x:is>
      </x:c>
    </x:row>
    <x:row r="398" s="29" customFormat="1" ht="15" customHeight="1">
      <x:c r="A398" s="33" t="inlineStr">
        <x:is>
          <x:t xml:space="preserve">Vol. 11</x:t>
        </x:is>
      </x:c>
      <x:c r="B398" s="33" t="inlineStr">
        <x:is>
          <x:t xml:space="preserve">27</x:t>
        </x:is>
      </x:c>
      <x:c r="C398" s="34" t="inlineStr">
        <x:is>
          <x:t xml:space="preserve">Louva o Senhor... Aleluia!</x:t>
        </x:is>
      </x:c>
      <x:c r="D398" s="34" t="n"/>
      <x:c r="E398" s="34" t="n"/>
      <x:c r="F398" s="34" t="n"/>
      <x:c r="G398" s="34" t="n"/>
      <x:c r="H398" s="35" t="inlineStr">
        <x:is>
          <x:t xml:space="preserve">abrir partitura</x:t>
        </x:is>
      </x:c>
    </x:row>
    <x:row r="399" s="29" customFormat="1" ht="23.850000381469727" customHeight="1">
      <x:c r="A399" s="36" t="inlineStr">
        <x:is>
          <x:t xml:space="preserve">Vol. 11</x:t>
        </x:is>
      </x:c>
      <x:c r="B399" s="36" t="inlineStr">
        <x:is>
          <x:t xml:space="preserve">28</x:t>
        </x:is>
      </x:c>
      <x:c r="C399" s="37" t="inlineStr">
        <x:is>
          <x:t xml:space="preserve">Deus não faz distinção de pessoas</x:t>
        </x:is>
      </x:c>
      <x:c r="D399" s="37" t="n"/>
      <x:c r="E399" s="37" t="inlineStr">
        <x:is>
          <x:t xml:space="preserve">At 10,34-35</x:t>
        </x:is>
      </x:c>
      <x:c r="F399" s="37" t="inlineStr">
        <x:is>
          <x:t xml:space="preserve">Sl 116</x:t>
        </x:is>
      </x:c>
      <x:c r="G399" s="37" t="n"/>
      <x:c r="H399" s="38" t="inlineStr">
        <x:is>
          <x:t xml:space="preserve">abrir partitura</x:t>
        </x:is>
      </x:c>
    </x:row>
    <x:row r="400" s="29" customFormat="1" ht="15" customHeight="1">
      <x:c r="A400" s="33" t="inlineStr">
        <x:is>
          <x:t xml:space="preserve">Vol. 11</x:t>
        </x:is>
      </x:c>
      <x:c r="B400" s="33" t="inlineStr">
        <x:is>
          <x:t xml:space="preserve">29</x:t>
        </x:is>
      </x:c>
      <x:c r="C400" s="34" t="inlineStr">
        <x:is>
          <x:t xml:space="preserve">Ave Maria II</x:t>
        </x:is>
      </x:c>
      <x:c r="D400" s="34" t="inlineStr">
        <x:is>
          <x:t xml:space="preserve">Lc 1,28.42</x:t>
        </x:is>
      </x:c>
      <x:c r="E400" s="34" t="n"/>
      <x:c r="F400" s="34" t="n"/>
      <x:c r="G400" s="34" t="n"/>
      <x:c r="H400" s="35" t="inlineStr">
        <x:is>
          <x:t xml:space="preserve">abrir partitura</x:t>
        </x:is>
      </x:c>
    </x:row>
    <x:row r="401" s="29" customFormat="1" ht="23.850000381469727" customHeight="1">
      <x:c r="A401" s="36" t="inlineStr">
        <x:is>
          <x:t xml:space="preserve">Vol. 11</x:t>
        </x:is>
      </x:c>
      <x:c r="B401" s="36" t="inlineStr">
        <x:is>
          <x:t xml:space="preserve">30</x:t>
        </x:is>
      </x:c>
      <x:c r="C401" s="37" t="inlineStr">
        <x:is>
          <x:t xml:space="preserve">Sede misericordiosos como o Pai</x:t>
        </x:is>
      </x:c>
      <x:c r="D401" s="37" t="inlineStr">
        <x:is>
          <x:t xml:space="preserve">Lc 6,36 ‖ Mt 5,48</x:t>
        </x:is>
      </x:c>
      <x:c r="E401" s="37" t="n"/>
      <x:c r="F401" s="37" t="inlineStr">
        <x:is>
          <x:t xml:space="preserve">Sl 14</x:t>
        </x:is>
      </x:c>
      <x:c r="G401" s="37" t="n"/>
      <x:c r="H401" s="38" t="inlineStr">
        <x:is>
          <x:t xml:space="preserve">abrir partitura</x:t>
        </x:is>
      </x:c>
    </x:row>
    <x:row r="402" s="29" customFormat="1" ht="15" customHeight="1">
      <x:c r="A402" s="33" t="inlineStr">
        <x:is>
          <x:t xml:space="preserve">Vol. 11</x:t>
        </x:is>
      </x:c>
      <x:c r="B402" s="33" t="inlineStr">
        <x:is>
          <x:t xml:space="preserve">31</x:t>
        </x:is>
      </x:c>
      <x:c r="C402" s="34" t="inlineStr">
        <x:is>
          <x:t xml:space="preserve">Dai graças ao Senhor</x:t>
        </x:is>
      </x:c>
      <x:c r="D402" s="34" t="n"/>
      <x:c r="E402" s="34" t="inlineStr">
        <x:is>
          <x:t xml:space="preserve">Sl 117</x:t>
        </x:is>
      </x:c>
      <x:c r="F402" s="34" t="inlineStr">
        <x:is>
          <x:t xml:space="preserve">Sl 117</x:t>
        </x:is>
      </x:c>
      <x:c r="G402" s="34" t="n"/>
      <x:c r="H402" s="35" t="inlineStr">
        <x:is>
          <x:t xml:space="preserve">abrir partitura</x:t>
        </x:is>
      </x:c>
    </x:row>
    <x:row r="403" s="29" customFormat="1" ht="15" customHeight="1">
      <x:c r="A403" s="36" t="inlineStr">
        <x:is>
          <x:t xml:space="preserve">Vol. 11</x:t>
        </x:is>
      </x:c>
      <x:c r="B403" s="36" t="inlineStr">
        <x:is>
          <x:t xml:space="preserve">32</x:t>
        </x:is>
      </x:c>
      <x:c r="C403" s="37" t="inlineStr">
        <x:is>
          <x:t xml:space="preserve">O Senhor é minha luz e salvação</x:t>
        </x:is>
      </x:c>
      <x:c r="D403" s="37" t="n"/>
      <x:c r="E403" s="37" t="inlineStr">
        <x:is>
          <x:t xml:space="preserve">Sl 26</x:t>
        </x:is>
      </x:c>
      <x:c r="F403" s="37" t="inlineStr">
        <x:is>
          <x:t xml:space="preserve">Sl 26</x:t>
        </x:is>
      </x:c>
      <x:c r="G403" s="37" t="n"/>
      <x:c r="H403" s="38" t="inlineStr">
        <x:is>
          <x:t xml:space="preserve">abrir partitura</x:t>
        </x:is>
      </x:c>
    </x:row>
    <x:row r="404" s="29" customFormat="1" ht="23.850000381469727" customHeight="1">
      <x:c r="A404" s="33" t="inlineStr">
        <x:is>
          <x:t xml:space="preserve">Vol. 11</x:t>
        </x:is>
      </x:c>
      <x:c r="B404" s="33" t="inlineStr">
        <x:is>
          <x:t xml:space="preserve">33</x:t>
        </x:is>
      </x:c>
      <x:c r="C404" s="34" t="inlineStr">
        <x:is>
          <x:t xml:space="preserve">Glória e louvor</x:t>
        </x:is>
      </x:c>
      <x:c r="D404" s="34" t="n"/>
      <x:c r="E404" s="34" t="inlineStr">
        <x:is>
          <x:t xml:space="preserve">Fl 2,8-9</x:t>
        </x:is>
      </x:c>
      <x:c r="F404" s="34" t="n"/>
      <x:c r="G404" s="34" t="inlineStr">
        <x:is>
          <x:t xml:space="preserve">5ª e 6ª feira Santa</x:t>
        </x:is>
      </x:c>
      <x:c r="H404" s="35" t="inlineStr">
        <x:is>
          <x:t xml:space="preserve">abrir partitura</x:t>
        </x:is>
      </x:c>
    </x:row>
    <x:row r="405" s="29" customFormat="1" ht="15" customHeight="1">
      <x:c r="A405" s="36" t="inlineStr">
        <x:is>
          <x:t xml:space="preserve">Vol. 11</x:t>
        </x:is>
      </x:c>
      <x:c r="B405" s="36" t="inlineStr">
        <x:is>
          <x:t xml:space="preserve">34</x:t>
        </x:is>
      </x:c>
      <x:c r="C405" s="37" t="inlineStr">
        <x:is>
          <x:t xml:space="preserve">Cantai ao Senhor</x:t>
        </x:is>
      </x:c>
      <x:c r="D405" s="37" t="n"/>
      <x:c r="E405" s="37" t="inlineStr">
        <x:is>
          <x:t xml:space="preserve">Sl 95</x:t>
        </x:is>
      </x:c>
      <x:c r="F405" s="37" t="n"/>
      <x:c r="G405" s="37" t="n"/>
      <x:c r="H405" s="38" t="inlineStr">
        <x:is>
          <x:t xml:space="preserve">abrir partitura</x:t>
        </x:is>
      </x:c>
    </x:row>
    <x:row r="406" s="29" customFormat="1" ht="15" customHeight="1">
      <x:c r="A406" s="33" t="inlineStr">
        <x:is>
          <x:t xml:space="preserve">Vol. 11</x:t>
        </x:is>
      </x:c>
      <x:c r="B406" s="33" t="inlineStr">
        <x:is>
          <x:t xml:space="preserve">35</x:t>
        </x:is>
      </x:c>
      <x:c r="C406" s="34" t="inlineStr">
        <x:is>
          <x:t xml:space="preserve">Quem semeia entre lágrimas</x:t>
        </x:is>
      </x:c>
      <x:c r="D406" s="34" t="n"/>
      <x:c r="E406" s="34" t="inlineStr">
        <x:is>
          <x:t xml:space="preserve">Sl 125</x:t>
        </x:is>
      </x:c>
      <x:c r="F406" s="34" t="inlineStr">
        <x:is>
          <x:t xml:space="preserve">Sl 125</x:t>
        </x:is>
      </x:c>
      <x:c r="G406" s="34" t="inlineStr">
        <x:is>
          <x:t xml:space="preserve">Ação de graças · Formatura</x:t>
        </x:is>
      </x:c>
      <x:c r="H406" s="35" t="inlineStr">
        <x:is>
          <x:t xml:space="preserve">abrir partitura</x:t>
        </x:is>
      </x:c>
    </x:row>
    <x:row r="407" s="29" customFormat="1" ht="35.04999923706055" customHeight="1">
      <x:c r="A407" s="36" t="inlineStr">
        <x:is>
          <x:t xml:space="preserve">Vol. 11</x:t>
        </x:is>
      </x:c>
      <x:c r="B407" s="36" t="inlineStr">
        <x:is>
          <x:t xml:space="preserve">36</x:t>
        </x:is>
      </x:c>
      <x:c r="C407" s="37" t="inlineStr">
        <x:is>
          <x:t xml:space="preserve">Salve, ó Santa Mãe!</x:t>
        </x:is>
      </x:c>
      <x:c r="D407" s="37" t="inlineStr">
        <x:is>
          <x:t xml:space="preserve">Lc 1,46-55</x:t>
        </x:is>
      </x:c>
      <x:c r="E407" s="37" t="n"/>
      <x:c r="F407" s="37" t="inlineStr">
        <x:is>
          <x:t xml:space="preserve">Lc 1,46-55</x:t>
        </x:is>
      </x:c>
      <x:c r="G407" s="37" t="inlineStr">
        <x:is>
          <x:t xml:space="preserve">(Salve, sancta Parens)</x:t>
        </x:is>
      </x:c>
      <x:c r="H407" s="38" t="inlineStr">
        <x:is>
          <x:t xml:space="preserve">abrir partitura</x:t>
        </x:is>
      </x:c>
    </x:row>
    <x:row r="408" s="29" customFormat="1" ht="23.850000381469727" customHeight="1">
      <x:c r="A408" s="33" t="inlineStr">
        <x:is>
          <x:t xml:space="preserve">Vol. 11</x:t>
        </x:is>
      </x:c>
      <x:c r="B408" s="33" t="inlineStr">
        <x:is>
          <x:t xml:space="preserve">37</x:t>
        </x:is>
      </x:c>
      <x:c r="C408" s="34" t="inlineStr">
        <x:is>
          <x:t xml:space="preserve">Exortação profética: Ah, se hoje...</x:t>
        </x:is>
      </x:c>
      <x:c r="D408" s="34" t="n"/>
      <x:c r="E408" s="34" t="inlineStr">
        <x:is>
          <x:t xml:space="preserve">Sl 94</x:t>
        </x:is>
      </x:c>
      <x:c r="F408" s="34" t="inlineStr">
        <x:is>
          <x:t xml:space="preserve">Sl 94</x:t>
        </x:is>
      </x:c>
      <x:c r="G408" s="34" t="inlineStr">
        <x:is>
          <x:t xml:space="preserve">Penitência, Quarta-feira de Cinzas, Quaresma</x:t>
        </x:is>
      </x:c>
      <x:c r="H408" s="35" t="inlineStr">
        <x:is>
          <x:t xml:space="preserve">abrir partitura</x:t>
        </x:is>
      </x:c>
    </x:row>
    <x:row r="409" s="29" customFormat="1" ht="23.850000381469727" customHeight="1">
      <x:c r="A409" s="36" t="inlineStr">
        <x:is>
          <x:t xml:space="preserve">Vol. 11</x:t>
        </x:is>
      </x:c>
      <x:c r="B409" s="36" t="inlineStr">
        <x:is>
          <x:t xml:space="preserve">38</x:t>
        </x:is>
      </x:c>
      <x:c r="C409" s="37" t="inlineStr">
        <x:is>
          <x:t xml:space="preserve">O pão que trazemos</x:t>
        </x:is>
      </x:c>
      <x:c r="D409" s="37" t="n"/>
      <x:c r="E409" s="37" t="n"/>
      <x:c r="F409" s="37" t="n"/>
      <x:c r="G409" s="37" t="inlineStr">
        <x:is>
          <x:t xml:space="preserve">Preparação das Oferendas</x:t>
        </x:is>
      </x:c>
      <x:c r="H409" s="38" t="inlineStr">
        <x:is>
          <x:t xml:space="preserve">abrir partitura</x:t>
        </x:is>
      </x:c>
    </x:row>
    <x:row r="410" s="29" customFormat="1" ht="35.04999923706055" customHeight="1">
      <x:c r="A410" s="33" t="inlineStr">
        <x:is>
          <x:t xml:space="preserve">Vol. 11</x:t>
        </x:is>
      </x:c>
      <x:c r="B410" s="33" t="inlineStr">
        <x:is>
          <x:t xml:space="preserve">39</x:t>
        </x:is>
      </x:c>
      <x:c r="C410" s="34" t="inlineStr">
        <x:is>
          <x:t xml:space="preserve">Hino ao Cordeiro sacrificado</x:t>
        </x:is>
      </x:c>
      <x:c r="D410" s="34" t="n"/>
      <x:c r="E410" s="34" t="inlineStr">
        <x:is>
          <x:t xml:space="preserve">Ap 4,11; 5,9-10.12</x:t>
        </x:is>
      </x:c>
      <x:c r="F410" s="34" t="inlineStr">
        <x:is>
          <x:t xml:space="preserve">Ap 4,11; 5,9-10.12</x:t>
        </x:is>
      </x:c>
      <x:c r="G410" s="34" t="n"/>
      <x:c r="H410" s="35" t="inlineStr">
        <x:is>
          <x:t xml:space="preserve">abrir partitura</x:t>
        </x:is>
      </x:c>
    </x:row>
    <x:row r="411" s="29" customFormat="1" ht="35.04999923706055" customHeight="1">
      <x:c r="A411" s="36" t="inlineStr">
        <x:is>
          <x:t xml:space="preserve">Vol. 11</x:t>
        </x:is>
      </x:c>
      <x:c r="B411" s="36" t="inlineStr">
        <x:is>
          <x:t xml:space="preserve">40</x:t>
        </x:is>
      </x:c>
      <x:c r="C411" s="37" t="inlineStr">
        <x:is>
          <x:t xml:space="preserve">Troquemos nossas vestes</x:t>
        </x:is>
      </x:c>
      <x:c r="D411" s="37" t="n"/>
      <x:c r="E411" s="37" t="inlineStr">
        <x:is>
          <x:t xml:space="preserve">Jl 2,13</x:t>
        </x:is>
      </x:c>
      <x:c r="F411" s="37" t="inlineStr">
        <x:is>
          <x:t xml:space="preserve">Sl 129</x:t>
        </x:is>
      </x:c>
      <x:c r="G411" s="37" t="inlineStr">
        <x:is>
          <x:t xml:space="preserve">4ª Feira de Cinzas, Penitencial, Quaresma</x:t>
        </x:is>
      </x:c>
      <x:c r="H411" s="38" t="inlineStr">
        <x:is>
          <x:t xml:space="preserve">abrir partitura</x:t>
        </x:is>
      </x:c>
    </x:row>
    <x:row r="412" s="29" customFormat="1" ht="15" customHeight="1">
      <x:c r="A412" s="33" t="inlineStr">
        <x:is>
          <x:t xml:space="preserve">Vol. 11</x:t>
        </x:is>
      </x:c>
      <x:c r="B412" s="33" t="inlineStr">
        <x:is>
          <x:t xml:space="preserve">41</x:t>
        </x:is>
      </x:c>
      <x:c r="C412" s="34" t="inlineStr">
        <x:is>
          <x:t xml:space="preserve">Convertei-vos e crede no Evangelho</x:t>
        </x:is>
      </x:c>
      <x:c r="D412" s="34" t="inlineStr">
        <x:is>
          <x:t xml:space="preserve">Mc 1,15</x:t>
        </x:is>
      </x:c>
      <x:c r="E412" s="34" t="n"/>
      <x:c r="F412" s="34" t="inlineStr">
        <x:is>
          <x:t xml:space="preserve">Sl 129</x:t>
        </x:is>
      </x:c>
      <x:c r="G412" s="34" t="inlineStr">
        <x:is>
          <x:t xml:space="preserve">Imposição das cinzas · Quarta-feira de Cinzas</x:t>
        </x:is>
      </x:c>
      <x:c r="H412" s="35" t="inlineStr">
        <x:is>
          <x:t xml:space="preserve">abrir partitura</x:t>
        </x:is>
      </x:c>
    </x:row>
    <x:row r="413" s="29" customFormat="1" ht="15" customHeight="1">
      <x:c r="A413" s="36" t="inlineStr">
        <x:is>
          <x:t xml:space="preserve">Vol. 11</x:t>
        </x:is>
      </x:c>
      <x:c r="B413" s="36" t="inlineStr">
        <x:is>
          <x:t xml:space="preserve">42</x:t>
        </x:is>
      </x:c>
      <x:c r="C413" s="37" t="inlineStr">
        <x:is>
          <x:t xml:space="preserve">Noss'alma quebrada, o peito humilhado</x:t>
        </x:is>
      </x:c>
      <x:c r="D413" s="37" t="n"/>
      <x:c r="E413" s="37" t="inlineStr">
        <x:is>
          <x:t xml:space="preserve">Dn 3,29-34</x:t>
        </x:is>
      </x:c>
      <x:c r="F413" s="37" t="n"/>
      <x:c r="G413" s="37" t="n"/>
      <x:c r="H413" s="38" t="inlineStr">
        <x:is>
          <x:t xml:space="preserve">abrir partitura</x:t>
        </x:is>
      </x:c>
    </x:row>
    <x:row r="414" s="29" customFormat="1" ht="23.850000381469727" customHeight="1">
      <x:c r="A414" s="33" t="inlineStr">
        <x:is>
          <x:t xml:space="preserve">Vol. 11</x:t>
        </x:is>
      </x:c>
      <x:c r="B414" s="33" t="inlineStr">
        <x:is>
          <x:t xml:space="preserve">43</x:t>
        </x:is>
      </x:c>
      <x:c r="C414" s="34" t="inlineStr">
        <x:is>
          <x:t xml:space="preserve">Os dois caminhos</x:t>
        </x:is>
      </x:c>
      <x:c r="D414" s="34" t="n"/>
      <x:c r="E414" s="34" t="inlineStr">
        <x:is>
          <x:t xml:space="preserve">Sl 1</x:t>
        </x:is>
      </x:c>
      <x:c r="F414" s="34" t="inlineStr">
        <x:is>
          <x:t xml:space="preserve">Sl 1</x:t>
        </x:is>
      </x:c>
      <x:c r="G414" s="34" t="n"/>
      <x:c r="H414" s="35" t="inlineStr">
        <x:is>
          <x:t xml:space="preserve">abrir partitura</x:t>
        </x:is>
      </x:c>
    </x:row>
    <x:row r="415" s="29" customFormat="1" ht="15" customHeight="1">
      <x:c r="A415" s="36" t="inlineStr">
        <x:is>
          <x:t xml:space="preserve">Vol. 11</x:t>
        </x:is>
      </x:c>
      <x:c r="B415" s="36" t="inlineStr">
        <x:is>
          <x:t xml:space="preserve">44</x:t>
        </x:is>
      </x:c>
      <x:c r="C415" s="37" t="inlineStr">
        <x:is>
          <x:t xml:space="preserve">Pela Mãe Aparecida, dai-nos fé e mais amor!</x:t>
        </x:is>
      </x:c>
      <x:c r="D415" s="37" t="n"/>
      <x:c r="E415" s="37" t="n"/>
      <x:c r="F415" s="37" t="n"/>
      <x:c r="G415" s="37" t="n"/>
      <x:c r="H415" s="38" t="inlineStr">
        <x:is>
          <x:t xml:space="preserve">abrir partitura</x:t>
        </x:is>
      </x:c>
    </x:row>
    <x:row r="416" s="29" customFormat="1" ht="15" customHeight="1">
      <x:c r="A416" s="33" t="inlineStr">
        <x:is>
          <x:t xml:space="preserve">Vol. 12</x:t>
        </x:is>
      </x:c>
      <x:c r="B416" s="33" t="inlineStr">
        <x:is>
          <x:t xml:space="preserve">01</x:t>
        </x:is>
      </x:c>
      <x:c r="C416" s="34" t="inlineStr">
        <x:is>
          <x:t xml:space="preserve">Vem, ó Filho de Maria</x:t>
        </x:is>
      </x:c>
      <x:c r="D416" s="34" t="n"/>
      <x:c r="E416" s="34" t="n"/>
      <x:c r="F416" s="34" t="n"/>
      <x:c r="G416" s="34" t="inlineStr">
        <x:is>
          <x:t xml:space="preserve">Advento e Novena de Natal</x:t>
        </x:is>
      </x:c>
      <x:c r="H416" s="35" t="inlineStr">
        <x:is>
          <x:t xml:space="preserve">abrir partitura</x:t>
        </x:is>
      </x:c>
    </x:row>
    <x:row r="417" s="29" customFormat="1" ht="15" customHeight="1">
      <x:c r="A417" s="36" t="inlineStr">
        <x:is>
          <x:t xml:space="preserve">Vol. 12</x:t>
        </x:is>
      </x:c>
      <x:c r="B417" s="36" t="inlineStr">
        <x:is>
          <x:t xml:space="preserve">02</x:t>
        </x:is>
      </x:c>
      <x:c r="C417" s="37" t="inlineStr">
        <x:is>
          <x:t xml:space="preserve">Já vem vindo</x:t>
        </x:is>
      </x:c>
      <x:c r="D417" s="37" t="inlineStr">
        <x:is>
          <x:t xml:space="preserve">Lc 21,28</x:t>
        </x:is>
      </x:c>
      <x:c r="E417" s="37" t="n"/>
      <x:c r="F417" s="37" t="n"/>
      <x:c r="G417" s="37" t="inlineStr">
        <x:is>
          <x:t xml:space="preserve">Advento</x:t>
        </x:is>
      </x:c>
      <x:c r="H417" s="38" t="inlineStr">
        <x:is>
          <x:t xml:space="preserve">abrir partitura</x:t>
        </x:is>
      </x:c>
    </x:row>
    <x:row r="418" s="29" customFormat="1" ht="15" customHeight="1">
      <x:c r="A418" s="33" t="inlineStr">
        <x:is>
          <x:t xml:space="preserve">Vol. 12</x:t>
        </x:is>
      </x:c>
      <x:c r="B418" s="33" t="inlineStr">
        <x:is>
          <x:t xml:space="preserve">03</x:t>
        </x:is>
      </x:c>
      <x:c r="C418" s="34" t="inlineStr">
        <x:is>
          <x:t xml:space="preserve">Os nossos olhos ganharão</x:t>
        </x:is>
      </x:c>
      <x:c r="D418" s="34" t="n"/>
      <x:c r="E418" s="34" t="n"/>
      <x:c r="F418" s="34" t="n"/>
      <x:c r="G418" s="34" t="inlineStr">
        <x:is>
          <x:t xml:space="preserve">Advento</x:t>
        </x:is>
      </x:c>
      <x:c r="H418" s="35" t="inlineStr">
        <x:is>
          <x:t xml:space="preserve">abrir partitura</x:t>
        </x:is>
      </x:c>
    </x:row>
    <x:row r="419" s="29" customFormat="1" ht="15" customHeight="1">
      <x:c r="A419" s="36" t="inlineStr">
        <x:is>
          <x:t xml:space="preserve">Vol. 12</x:t>
        </x:is>
      </x:c>
      <x:c r="B419" s="36" t="inlineStr">
        <x:is>
          <x:t xml:space="preserve">04</x:t>
        </x:is>
      </x:c>
      <x:c r="C419" s="37" t="inlineStr">
        <x:is>
          <x:t xml:space="preserve">Entrada (Advento)</x:t>
        </x:is>
      </x:c>
      <x:c r="D419" s="37" t="n"/>
      <x:c r="E419" s="37" t="n"/>
      <x:c r="F419" s="37" t="n"/>
      <x:c r="G419" s="37" t="inlineStr">
        <x:is>
          <x:t xml:space="preserve">Advento</x:t>
        </x:is>
      </x:c>
      <x:c r="H419" s="38" t="inlineStr">
        <x:is>
          <x:t xml:space="preserve">abrir partitura</x:t>
        </x:is>
      </x:c>
    </x:row>
    <x:row r="420" s="29" customFormat="1" ht="15" customHeight="1">
      <x:c r="A420" s="33" t="inlineStr">
        <x:is>
          <x:t xml:space="preserve">Vol. 12</x:t>
        </x:is>
      </x:c>
      <x:c r="B420" s="33" t="inlineStr">
        <x:is>
          <x:t xml:space="preserve">05</x:t>
        </x:is>
      </x:c>
      <x:c r="C420" s="34" t="inlineStr">
        <x:is>
          <x:t xml:space="preserve">Vem vindo o Senhor</x:t>
        </x:is>
      </x:c>
      <x:c r="D420" s="34" t="n"/>
      <x:c r="E420" s="34" t="inlineStr">
        <x:is>
          <x:t xml:space="preserve">Sl 23</x:t>
        </x:is>
      </x:c>
      <x:c r="F420" s="34" t="inlineStr">
        <x:is>
          <x:t xml:space="preserve">Sl 23</x:t>
        </x:is>
      </x:c>
      <x:c r="G420" s="34" t="inlineStr">
        <x:is>
          <x:t xml:space="preserve">Advento</x:t>
        </x:is>
      </x:c>
      <x:c r="H420" s="35" t="inlineStr">
        <x:is>
          <x:t xml:space="preserve">abrir partitura</x:t>
        </x:is>
      </x:c>
    </x:row>
    <x:row r="421" s="29" customFormat="1" ht="15" customHeight="1">
      <x:c r="A421" s="36" t="inlineStr">
        <x:is>
          <x:t xml:space="preserve">Vol. 12</x:t>
        </x:is>
      </x:c>
      <x:c r="B421" s="36" t="inlineStr">
        <x:is>
          <x:t xml:space="preserve">06</x:t>
        </x:is>
      </x:c>
      <x:c r="C421" s="37" t="inlineStr">
        <x:is>
          <x:t xml:space="preserve">Sigamos sua luz!</x:t>
        </x:is>
      </x:c>
      <x:c r="D421" s="37" t="n"/>
      <x:c r="E421" s="37" t="inlineStr">
        <x:is>
          <x:t xml:space="preserve">Sl 26</x:t>
        </x:is>
      </x:c>
      <x:c r="F421" s="37" t="inlineStr">
        <x:is>
          <x:t xml:space="preserve">Sl 26</x:t>
        </x:is>
      </x:c>
      <x:c r="G421" s="37" t="inlineStr">
        <x:is>
          <x:t xml:space="preserve">Advento</x:t>
        </x:is>
      </x:c>
      <x:c r="H421" s="38" t="inlineStr">
        <x:is>
          <x:t xml:space="preserve">abrir partitura</x:t>
        </x:is>
      </x:c>
    </x:row>
    <x:row r="422" s="29" customFormat="1" ht="15" customHeight="1">
      <x:c r="A422" s="33" t="inlineStr">
        <x:is>
          <x:t xml:space="preserve">Vol. 12</x:t>
        </x:is>
      </x:c>
      <x:c r="B422" s="33" t="inlineStr">
        <x:is>
          <x:t xml:space="preserve">07</x:t>
        </x:is>
      </x:c>
      <x:c r="C422" s="34" t="inlineStr">
        <x:is>
          <x:t xml:space="preserve">Ó vem, Senhor!</x:t>
        </x:is>
      </x:c>
      <x:c r="D422" s="34" t="n"/>
      <x:c r="E422" s="34" t="n"/>
      <x:c r="F422" s="34" t="n"/>
      <x:c r="G422" s="34" t="inlineStr">
        <x:is>
          <x:t xml:space="preserve">Advento</x:t>
        </x:is>
      </x:c>
      <x:c r="H422" s="35" t="inlineStr">
        <x:is>
          <x:t xml:space="preserve">abrir partitura</x:t>
        </x:is>
      </x:c>
    </x:row>
    <x:row r="423" s="29" customFormat="1" ht="15" customHeight="1">
      <x:c r="A423" s="36" t="inlineStr">
        <x:is>
          <x:t xml:space="preserve">Vol. 12</x:t>
        </x:is>
      </x:c>
      <x:c r="B423" s="36" t="inlineStr">
        <x:is>
          <x:t xml:space="preserve">08</x:t>
        </x:is>
      </x:c>
      <x:c r="C423" s="37" t="inlineStr">
        <x:is>
          <x:t xml:space="preserve">Salvador do mundo</x:t>
        </x:is>
      </x:c>
      <x:c r="D423" s="37" t="n"/>
      <x:c r="E423" s="37" t="n"/>
      <x:c r="F423" s="37" t="n"/>
      <x:c r="G423" s="37" t="inlineStr">
        <x:is>
          <x:t xml:space="preserve">Aclamação após a consagração e Penitencial</x:t>
        </x:is>
      </x:c>
      <x:c r="H423" s="38" t="inlineStr">
        <x:is>
          <x:t xml:space="preserve">abrir partitura</x:t>
        </x:is>
      </x:c>
    </x:row>
    <x:row r="424" s="29" customFormat="1" ht="15" customHeight="1">
      <x:c r="A424" s="33" t="inlineStr">
        <x:is>
          <x:t xml:space="preserve">Vol. 12</x:t>
        </x:is>
      </x:c>
      <x:c r="B424" s="33" t="inlineStr">
        <x:is>
          <x:t xml:space="preserve">09</x:t>
        </x:is>
      </x:c>
      <x:c r="C424" s="34" t="inlineStr">
        <x:is>
          <x:t xml:space="preserve">Uma virgem</x:t>
        </x:is>
      </x:c>
      <x:c r="D424" s="34" t="inlineStr">
        <x:is>
          <x:t xml:space="preserve">Mt 1,23</x:t>
        </x:is>
      </x:c>
      <x:c r="E424" s="34" t="n"/>
      <x:c r="F424" s="34" t="n"/>
      <x:c r="G424" s="34" t="inlineStr">
        <x:is>
          <x:t xml:space="preserve">Advento e Ns. Sra.</x:t>
        </x:is>
      </x:c>
      <x:c r="H424" s="35" t="inlineStr">
        <x:is>
          <x:t xml:space="preserve">abrir partitura</x:t>
        </x:is>
      </x:c>
    </x:row>
    <x:row r="425" s="29" customFormat="1" ht="15" customHeight="1">
      <x:c r="A425" s="36" t="inlineStr">
        <x:is>
          <x:t xml:space="preserve">Vol. 12</x:t>
        </x:is>
      </x:c>
      <x:c r="B425" s="36" t="inlineStr">
        <x:is>
          <x:t xml:space="preserve">10</x:t>
        </x:is>
      </x:c>
      <x:c r="C425" s="37" t="inlineStr">
        <x:is>
          <x:t xml:space="preserve">Voz que clama no deserto</x:t>
        </x:is>
      </x:c>
      <x:c r="D425" s="37" t="inlineStr">
        <x:is>
          <x:t xml:space="preserve">Mt 3,3 ‖ Mc 1,3 ‖ Lc 3,4 ‖ Jo 1,23</x:t>
        </x:is>
      </x:c>
      <x:c r="E425" s="37" t="n"/>
      <x:c r="F425" s="37" t="n"/>
      <x:c r="G425" s="37" t="inlineStr">
        <x:is>
          <x:t xml:space="preserve">Advento</x:t>
        </x:is>
      </x:c>
      <x:c r="H425" s="38" t="inlineStr">
        <x:is>
          <x:t xml:space="preserve">abrir partitura</x:t>
        </x:is>
      </x:c>
    </x:row>
    <x:row r="426" s="29" customFormat="1" ht="15" customHeight="1">
      <x:c r="A426" s="33" t="inlineStr">
        <x:is>
          <x:t xml:space="preserve">Vol. 12</x:t>
        </x:is>
      </x:c>
      <x:c r="B426" s="33" t="inlineStr">
        <x:is>
          <x:t xml:space="preserve">11</x:t>
        </x:is>
      </x:c>
      <x:c r="C426" s="34" t="inlineStr">
        <x:is>
          <x:t xml:space="preserve">Abre as portas, deixa entrar</x:t>
        </x:is>
      </x:c>
      <x:c r="D426" s="34" t="n"/>
      <x:c r="E426" s="34" t="inlineStr">
        <x:is>
          <x:t xml:space="preserve">Sl 23</x:t>
        </x:is>
      </x:c>
      <x:c r="F426" s="34" t="inlineStr">
        <x:is>
          <x:t xml:space="preserve">Sl 23</x:t>
        </x:is>
      </x:c>
      <x:c r="G426" s="34" t="inlineStr">
        <x:is>
          <x:t xml:space="preserve">Advento e Novena</x:t>
        </x:is>
      </x:c>
      <x:c r="H426" s="35" t="inlineStr">
        <x:is>
          <x:t xml:space="preserve">abrir partitura</x:t>
        </x:is>
      </x:c>
    </x:row>
    <x:row r="427" s="29" customFormat="1" ht="15" customHeight="1">
      <x:c r="A427" s="36" t="inlineStr">
        <x:is>
          <x:t xml:space="preserve">Vol. 12</x:t>
        </x:is>
      </x:c>
      <x:c r="B427" s="36" t="inlineStr">
        <x:is>
          <x:t xml:space="preserve">12</x:t>
        </x:is>
      </x:c>
      <x:c r="C427" s="37" t="inlineStr">
        <x:is>
          <x:t xml:space="preserve">O Sol que já desponta</x:t>
        </x:is>
      </x:c>
      <x:c r="D427" s="37" t="n"/>
      <x:c r="E427" s="37" t="n"/>
      <x:c r="F427" s="37" t="n"/>
      <x:c r="G427" s="37" t="inlineStr">
        <x:is>
          <x:t xml:space="preserve">Advento</x:t>
        </x:is>
      </x:c>
      <x:c r="H427" s="38" t="inlineStr">
        <x:is>
          <x:t xml:space="preserve">abrir partitura</x:t>
        </x:is>
      </x:c>
    </x:row>
    <x:row r="428" s="29" customFormat="1" ht="15" customHeight="1">
      <x:c r="A428" s="33" t="inlineStr">
        <x:is>
          <x:t xml:space="preserve">Vol. 12</x:t>
        </x:is>
      </x:c>
      <x:c r="B428" s="33" t="inlineStr">
        <x:is>
          <x:t xml:space="preserve">13</x:t>
        </x:is>
      </x:c>
      <x:c r="C428" s="34" t="inlineStr">
        <x:is>
          <x:t xml:space="preserve">Ó vem, ó vem, Emanuel</x:t>
        </x:is>
      </x:c>
      <x:c r="D428" s="34" t="n"/>
      <x:c r="E428" s="34" t="n"/>
      <x:c r="F428" s="34" t="n"/>
      <x:c r="G428" s="34" t="inlineStr">
        <x:is>
          <x:t xml:space="preserve">Advento</x:t>
        </x:is>
      </x:c>
      <x:c r="H428" s="35" t="inlineStr">
        <x:is>
          <x:t xml:space="preserve">abrir partitura</x:t>
        </x:is>
      </x:c>
    </x:row>
    <x:row r="429" s="29" customFormat="1" ht="15" customHeight="1">
      <x:c r="A429" s="36" t="inlineStr">
        <x:is>
          <x:t xml:space="preserve">Vol. 12</x:t>
        </x:is>
      </x:c>
      <x:c r="B429" s="36" t="inlineStr">
        <x:is>
          <x:t xml:space="preserve">14</x:t>
        </x:is>
      </x:c>
      <x:c r="C429" s="37" t="inlineStr">
        <x:is>
          <x:t xml:space="preserve">Guarda a Palavra</x:t>
        </x:is>
      </x:c>
      <x:c r="D429" s="37" t="inlineStr">
        <x:is>
          <x:t xml:space="preserve">Lc 8,15</x:t>
        </x:is>
      </x:c>
      <x:c r="E429" s="37" t="n"/>
      <x:c r="F429" s="37" t="n"/>
      <x:c r="G429" s="37" t="n"/>
      <x:c r="H429" s="38" t="inlineStr">
        <x:is>
          <x:t xml:space="preserve">abrir partitura</x:t>
        </x:is>
      </x:c>
    </x:row>
    <x:row r="430" s="29" customFormat="1" ht="15" customHeight="1">
      <x:c r="A430" s="33" t="inlineStr">
        <x:is>
          <x:t xml:space="preserve">Vol. 12</x:t>
        </x:is>
      </x:c>
      <x:c r="B430" s="33" t="inlineStr">
        <x:is>
          <x:t xml:space="preserve">15</x:t>
        </x:is>
      </x:c>
      <x:c r="C430" s="34" t="inlineStr">
        <x:is>
          <x:t xml:space="preserve">Guarda a Palavra de Deus</x:t>
        </x:is>
      </x:c>
      <x:c r="D430" s="34" t="inlineStr">
        <x:is>
          <x:t xml:space="preserve">Lc 8,15</x:t>
        </x:is>
      </x:c>
      <x:c r="E430" s="34" t="n"/>
      <x:c r="F430" s="34" t="n"/>
      <x:c r="G430" s="34" t="n"/>
      <x:c r="H430" s="35" t="inlineStr">
        <x:is>
          <x:t xml:space="preserve">abrir partitura</x:t>
        </x:is>
      </x:c>
    </x:row>
    <x:row r="431" s="29" customFormat="1" ht="15" customHeight="1">
      <x:c r="A431" s="36" t="inlineStr">
        <x:is>
          <x:t xml:space="preserve">Vol. 12</x:t>
        </x:is>
      </x:c>
      <x:c r="B431" s="36" t="inlineStr">
        <x:is>
          <x:t xml:space="preserve">16</x:t>
        </x:is>
      </x:c>
      <x:c r="C431" s="37" t="inlineStr">
        <x:is>
          <x:t xml:space="preserve">A Mãe e o Filho</x:t>
        </x:is>
      </x:c>
      <x:c r="D431" s="37" t="inlineStr">
        <x:is>
          <x:t xml:space="preserve">Jo 19,25-27</x:t>
        </x:is>
      </x:c>
      <x:c r="E431" s="37" t="n"/>
      <x:c r="F431" s="37" t="inlineStr">
        <x:is>
          <x:t xml:space="preserve">Sl 129</x:t>
        </x:is>
      </x:c>
      <x:c r="G431" s="37" t="inlineStr">
        <x:is>
          <x:t xml:space="preserve">Para a Mãe das Dores e o discípulo amado</x:t>
        </x:is>
      </x:c>
      <x:c r="H431" s="38" t="inlineStr">
        <x:is>
          <x:t xml:space="preserve">abrir partitura</x:t>
        </x:is>
      </x:c>
    </x:row>
    <x:row r="432" s="29" customFormat="1" ht="23.850000381469727" customHeight="1">
      <x:c r="A432" s="33" t="inlineStr">
        <x:is>
          <x:t xml:space="preserve">Vol. 12</x:t>
        </x:is>
      </x:c>
      <x:c r="B432" s="33" t="inlineStr">
        <x:is>
          <x:t xml:space="preserve">17</x:t>
        </x:is>
      </x:c>
      <x:c r="C432" s="34" t="inlineStr">
        <x:is>
          <x:t xml:space="preserve">A vida dos justos está na mão de Deus</x:t>
        </x:is>
      </x:c>
      <x:c r="D432" s="34" t="n"/>
      <x:c r="E432" s="34" t="inlineStr">
        <x:is>
          <x:t xml:space="preserve">Sb 3,1-3</x:t>
        </x:is>
      </x:c>
      <x:c r="F432" s="34" t="n"/>
      <x:c r="G432" s="34" t="inlineStr">
        <x:is>
          <x:t xml:space="preserve">Provações e falecidos</x:t>
        </x:is>
      </x:c>
      <x:c r="H432" s="35" t="inlineStr">
        <x:is>
          <x:t xml:space="preserve">abrir partitura</x:t>
        </x:is>
      </x:c>
    </x:row>
    <x:row r="433" s="29" customFormat="1" ht="15" customHeight="1">
      <x:c r="A433" s="36" t="inlineStr">
        <x:is>
          <x:t xml:space="preserve">Vol. 12</x:t>
        </x:is>
      </x:c>
      <x:c r="B433" s="36" t="inlineStr">
        <x:is>
          <x:t xml:space="preserve">18</x:t>
        </x:is>
      </x:c>
      <x:c r="C433" s="37" t="inlineStr">
        <x:is>
          <x:t xml:space="preserve">Ouro no fogo, oferta agradável</x:t>
        </x:is>
      </x:c>
      <x:c r="D433" s="37" t="n"/>
      <x:c r="E433" s="37" t="inlineStr">
        <x:is>
          <x:t xml:space="preserve">Sb 3,6</x:t>
        </x:is>
      </x:c>
      <x:c r="F433" s="37" t="inlineStr">
        <x:is>
          <x:t xml:space="preserve">Sl 65</x:t>
        </x:is>
      </x:c>
      <x:c r="G433" s="37" t="inlineStr">
        <x:is>
          <x:t xml:space="preserve">Provações e falecidos</x:t>
        </x:is>
      </x:c>
      <x:c r="H433" s="38" t="inlineStr">
        <x:is>
          <x:t xml:space="preserve">abrir partitura</x:t>
        </x:is>
      </x:c>
    </x:row>
    <x:row r="434" s="29" customFormat="1" ht="15" customHeight="1">
      <x:c r="A434" s="33" t="inlineStr">
        <x:is>
          <x:t xml:space="preserve">Vol. 12</x:t>
        </x:is>
      </x:c>
      <x:c r="B434" s="33" t="inlineStr">
        <x:is>
          <x:t xml:space="preserve">19</x:t>
        </x:is>
      </x:c>
      <x:c r="C434" s="34" t="inlineStr">
        <x:is>
          <x:t xml:space="preserve">Quem morará em vossa casa e descansará no vosso monte?</x:t>
        </x:is>
      </x:c>
      <x:c r="D434" s="34" t="n"/>
      <x:c r="E434" s="34" t="inlineStr">
        <x:is>
          <x:t xml:space="preserve">Sl 14</x:t>
        </x:is>
      </x:c>
      <x:c r="F434" s="34" t="inlineStr">
        <x:is>
          <x:t xml:space="preserve">Sl 14</x:t>
        </x:is>
      </x:c>
      <x:c r="G434" s="34" t="inlineStr">
        <x:is>
          <x:t xml:space="preserve">Exéquias ou ministérios</x:t>
        </x:is>
      </x:c>
      <x:c r="H434" s="35" t="inlineStr">
        <x:is>
          <x:t xml:space="preserve">abrir partitura</x:t>
        </x:is>
      </x:c>
    </x:row>
    <x:row r="435" s="29" customFormat="1" ht="23.850000381469727" customHeight="1">
      <x:c r="A435" s="36" t="inlineStr">
        <x:is>
          <x:t xml:space="preserve">Vol. 12</x:t>
        </x:is>
      </x:c>
      <x:c r="B435" s="36" t="inlineStr">
        <x:is>
          <x:t xml:space="preserve">20</x:t>
        </x:is>
      </x:c>
      <x:c r="C435" s="37" t="inlineStr">
        <x:is>
          <x:t xml:space="preserve">Sequência do Espírito Santo</x:t>
        </x:is>
      </x:c>
      <x:c r="D435" s="37" t="n"/>
      <x:c r="E435" s="37" t="n"/>
      <x:c r="F435" s="37" t="n"/>
      <x:c r="G435" s="37" t="inlineStr">
        <x:is>
          <x:t xml:space="preserve">Sequência · Pentecostes</x:t>
        </x:is>
      </x:c>
      <x:c r="H435" s="38" t="inlineStr">
        <x:is>
          <x:t xml:space="preserve">abrir partitura</x:t>
        </x:is>
      </x:c>
    </x:row>
    <x:row r="436" s="29" customFormat="1" ht="23.850000381469727" customHeight="1">
      <x:c r="A436" s="33" t="inlineStr">
        <x:is>
          <x:t xml:space="preserve">Vol. 12</x:t>
        </x:is>
      </x:c>
      <x:c r="B436" s="33" t="inlineStr">
        <x:is>
          <x:t xml:space="preserve">21</x:t>
        </x:is>
      </x:c>
      <x:c r="C436" s="34" t="inlineStr">
        <x:is>
          <x:t xml:space="preserve">Responsório: Cristo, Filho do Deus vivo</x:t>
        </x:is>
      </x:c>
      <x:c r="D436" s="34" t="n"/>
      <x:c r="E436" s="34" t="n"/>
      <x:c r="F436" s="34" t="n"/>
      <x:c r="G436" s="34" t="inlineStr">
        <x:is>
          <x:t xml:space="preserve">Ato Penitencial · Ação de graças</x:t>
        </x:is>
      </x:c>
      <x:c r="H436" s="35" t="inlineStr">
        <x:is>
          <x:t xml:space="preserve">abrir partitura</x:t>
        </x:is>
      </x:c>
    </x:row>
    <x:row r="437" s="29" customFormat="1" ht="15" customHeight="1">
      <x:c r="A437" s="36" t="inlineStr">
        <x:is>
          <x:t xml:space="preserve">Vol. 12</x:t>
        </x:is>
      </x:c>
      <x:c r="B437" s="36" t="inlineStr">
        <x:is>
          <x:t xml:space="preserve">22</x:t>
        </x:is>
      </x:c>
      <x:c r="C437" s="37" t="inlineStr">
        <x:is>
          <x:t xml:space="preserve">Vós sereis os meus amigos</x:t>
        </x:is>
      </x:c>
      <x:c r="D437" s="37" t="inlineStr">
        <x:is>
          <x:t xml:space="preserve">Jo 15,14</x:t>
        </x:is>
      </x:c>
      <x:c r="E437" s="37" t="n"/>
      <x:c r="F437" s="37" t="inlineStr">
        <x:is>
          <x:t xml:space="preserve">Sl 99</x:t>
        </x:is>
      </x:c>
      <x:c r="G437" s="37" t="inlineStr">
        <x:is>
          <x:t xml:space="preserve">Para ministérios eclesiais, votos e ordenações</x:t>
        </x:is>
      </x:c>
      <x:c r="H437" s="38" t="inlineStr">
        <x:is>
          <x:t xml:space="preserve">abrir partitura</x:t>
        </x:is>
      </x:c>
    </x:row>
    <x:row r="438" s="29" customFormat="1" ht="15" customHeight="1">
      <x:c r="A438" s="33" t="inlineStr">
        <x:is>
          <x:t xml:space="preserve">Vol. 12</x:t>
        </x:is>
      </x:c>
      <x:c r="B438" s="33" t="inlineStr">
        <x:is>
          <x:t xml:space="preserve">23</x:t>
        </x:is>
      </x:c>
      <x:c r="C438" s="34" t="inlineStr">
        <x:is>
          <x:t xml:space="preserve">Hino da tarde/manhã a Jesus Cristo, Luz da Luz</x:t>
        </x:is>
      </x:c>
      <x:c r="D438" s="34" t="n"/>
      <x:c r="E438" s="34" t="n"/>
      <x:c r="F438" s="34" t="n"/>
      <x:c r="G438" s="34" t="inlineStr">
        <x:is>
          <x:t xml:space="preserve">Liturgia das Horas</x:t>
        </x:is>
      </x:c>
      <x:c r="H438" s="35" t="inlineStr">
        <x:is>
          <x:t xml:space="preserve">abrir partitura</x:t>
        </x:is>
      </x:c>
    </x:row>
    <x:row r="439" s="29" customFormat="1" ht="23.850000381469727" customHeight="1">
      <x:c r="A439" s="36" t="inlineStr">
        <x:is>
          <x:t xml:space="preserve">Vol. 12</x:t>
        </x:is>
      </x:c>
      <x:c r="B439" s="36" t="inlineStr">
        <x:is>
          <x:t xml:space="preserve">24</x:t>
        </x:is>
      </x:c>
      <x:c r="C439" s="37" t="inlineStr">
        <x:is>
          <x:t xml:space="preserve">Oração da manhã</x:t>
        </x:is>
      </x:c>
      <x:c r="D439" s="37" t="n"/>
      <x:c r="E439" s="37" t="n"/>
      <x:c r="F439" s="37" t="n"/>
      <x:c r="G439" s="37" t="inlineStr">
        <x:is>
          <x:t xml:space="preserve">Liturgia das Horas</x:t>
        </x:is>
      </x:c>
      <x:c r="H439" s="38" t="inlineStr">
        <x:is>
          <x:t xml:space="preserve">abrir partitura</x:t>
        </x:is>
      </x:c>
    </x:row>
    <x:row r="440" s="29" customFormat="1" ht="15" customHeight="1">
      <x:c r="A440" s="33" t="inlineStr">
        <x:is>
          <x:t xml:space="preserve">Vol. 12</x:t>
        </x:is>
      </x:c>
      <x:c r="B440" s="33" t="inlineStr">
        <x:is>
          <x:t xml:space="preserve">25</x:t>
        </x:is>
      </x:c>
      <x:c r="C440" s="34" t="inlineStr">
        <x:is>
          <x:t xml:space="preserve">Celebremos com alegria</x:t>
        </x:is>
      </x:c>
      <x:c r="D440" s="34" t="n"/>
      <x:c r="E440" s="34" t="n"/>
      <x:c r="F440" s="34" t="n"/>
      <x:c r="G440" s="34" t="inlineStr">
        <x:is>
          <x:t xml:space="preserve">Natal</x:t>
        </x:is>
      </x:c>
      <x:c r="H440" s="35" t="inlineStr">
        <x:is>
          <x:t xml:space="preserve">abrir partitura</x:t>
        </x:is>
      </x:c>
    </x:row>
    <x:row r="441" s="29" customFormat="1" ht="15" customHeight="1">
      <x:c r="A441" s="36" t="inlineStr">
        <x:is>
          <x:t xml:space="preserve">Vol. 12</x:t>
        </x:is>
      </x:c>
      <x:c r="B441" s="36" t="inlineStr">
        <x:is>
          <x:t xml:space="preserve">26</x:t>
        </x:is>
      </x:c>
      <x:c r="C441" s="37" t="inlineStr">
        <x:is>
          <x:t xml:space="preserve">Um novo coração</x:t>
        </x:is>
      </x:c>
      <x:c r="D441" s="37" t="n"/>
      <x:c r="E441" s="37" t="n"/>
      <x:c r="F441" s="37" t="n"/>
      <x:c r="G441" s="37" t="inlineStr">
        <x:is>
          <x:t xml:space="preserve">Quaresma · Ato penitencial</x:t>
        </x:is>
      </x:c>
      <x:c r="H441" s="38" t="inlineStr">
        <x:is>
          <x:t xml:space="preserve">abrir partitura</x:t>
        </x:is>
      </x:c>
    </x:row>
    <x:row r="442" s="29" customFormat="1" ht="15" customHeight="1">
      <x:c r="A442" s="33" t="inlineStr">
        <x:is>
          <x:t xml:space="preserve">Vol. 12</x:t>
        </x:is>
      </x:c>
      <x:c r="B442" s="33" t="inlineStr">
        <x:is>
          <x:t xml:space="preserve">27</x:t>
        </x:is>
      </x:c>
      <x:c r="C442" s="34" t="inlineStr">
        <x:is>
          <x:t xml:space="preserve">O amor consiste nisto</x:t>
        </x:is>
      </x:c>
      <x:c r="D442" s="34" t="n"/>
      <x:c r="E442" s="34" t="inlineStr">
        <x:is>
          <x:t xml:space="preserve">1Jo 4,10</x:t>
        </x:is>
      </x:c>
      <x:c r="F442" s="34" t="inlineStr">
        <x:is>
          <x:t xml:space="preserve">Sl 17</x:t>
        </x:is>
      </x:c>
      <x:c r="G442" s="34" t="inlineStr">
        <x:is>
          <x:t xml:space="preserve">Matrimônio, família e comunidade</x:t>
        </x:is>
      </x:c>
      <x:c r="H442" s="35" t="inlineStr">
        <x:is>
          <x:t xml:space="preserve">abrir partitura</x:t>
        </x:is>
      </x:c>
    </x:row>
    <x:row r="443" s="29" customFormat="1" ht="15" customHeight="1">
      <x:c r="A443" s="36" t="inlineStr">
        <x:is>
          <x:t xml:space="preserve">Vol. 13</x:t>
        </x:is>
      </x:c>
      <x:c r="B443" s="36" t="inlineStr">
        <x:is>
          <x:t xml:space="preserve">01</x:t>
        </x:is>
      </x:c>
      <x:c r="C443" s="37" t="inlineStr">
        <x:is>
          <x:t xml:space="preserve">Vem, ó Filho de Maria</x:t>
        </x:is>
      </x:c>
      <x:c r="D443" s="37" t="n"/>
      <x:c r="E443" s="37" t="n"/>
      <x:c r="F443" s="37" t="n"/>
      <x:c r="G443" s="37" t="inlineStr">
        <x:is>
          <x:t xml:space="preserve">Advento</x:t>
        </x:is>
      </x:c>
      <x:c r="H443" s="38" t="inlineStr">
        <x:is>
          <x:t xml:space="preserve">abrir partitura</x:t>
        </x:is>
      </x:c>
    </x:row>
    <x:row r="444" s="29" customFormat="1" ht="15" customHeight="1">
      <x:c r="A444" s="33" t="inlineStr">
        <x:is>
          <x:t xml:space="preserve">Vol. 13</x:t>
        </x:is>
      </x:c>
      <x:c r="B444" s="33" t="inlineStr">
        <x:is>
          <x:t xml:space="preserve">02</x:t>
        </x:is>
      </x:c>
      <x:c r="C444" s="34" t="inlineStr">
        <x:is>
          <x:t xml:space="preserve">Já vem vindo...</x:t>
        </x:is>
      </x:c>
      <x:c r="D444" s="34" t="inlineStr">
        <x:is>
          <x:t xml:space="preserve">Lc 21,28</x:t>
        </x:is>
      </x:c>
      <x:c r="E444" s="34" t="n"/>
      <x:c r="F444" s="34" t="n"/>
      <x:c r="G444" s="34" t="inlineStr">
        <x:is>
          <x:t xml:space="preserve">Advento</x:t>
        </x:is>
      </x:c>
      <x:c r="H444" s="35" t="inlineStr">
        <x:is>
          <x:t xml:space="preserve">abrir partitura</x:t>
        </x:is>
      </x:c>
    </x:row>
    <x:row r="445" s="29" customFormat="1" ht="15" customHeight="1">
      <x:c r="A445" s="36" t="inlineStr">
        <x:is>
          <x:t xml:space="preserve">Vol. 13</x:t>
        </x:is>
      </x:c>
      <x:c r="B445" s="36" t="inlineStr">
        <x:is>
          <x:t xml:space="preserve">03</x:t>
        </x:is>
      </x:c>
      <x:c r="C445" s="37" t="inlineStr">
        <x:is>
          <x:t xml:space="preserve">Os nossos olhos ganharão...</x:t>
        </x:is>
      </x:c>
      <x:c r="D445" s="37" t="n"/>
      <x:c r="E445" s="37" t="n"/>
      <x:c r="F445" s="37" t="n"/>
      <x:c r="G445" s="37" t="inlineStr">
        <x:is>
          <x:t xml:space="preserve">Advento</x:t>
        </x:is>
      </x:c>
      <x:c r="H445" s="38" t="inlineStr">
        <x:is>
          <x:t xml:space="preserve">abrir partitura</x:t>
        </x:is>
      </x:c>
    </x:row>
    <x:row r="446" s="29" customFormat="1" ht="15" customHeight="1">
      <x:c r="A446" s="33" t="inlineStr">
        <x:is>
          <x:t xml:space="preserve">Vol. 13</x:t>
        </x:is>
      </x:c>
      <x:c r="B446" s="33" t="inlineStr">
        <x:is>
          <x:t xml:space="preserve">04</x:t>
        </x:is>
      </x:c>
      <x:c r="C446" s="34" t="inlineStr">
        <x:is>
          <x:t xml:space="preserve">Vem, ó Deus da vida...</x:t>
        </x:is>
      </x:c>
      <x:c r="D446" s="34" t="n"/>
      <x:c r="E446" s="34" t="n"/>
      <x:c r="F446" s="34" t="n"/>
      <x:c r="G446" s="34" t="inlineStr">
        <x:is>
          <x:t xml:space="preserve">Advento</x:t>
        </x:is>
      </x:c>
      <x:c r="H446" s="35" t="inlineStr">
        <x:is>
          <x:t xml:space="preserve">abrir partitura</x:t>
        </x:is>
      </x:c>
    </x:row>
    <x:row r="447" s="29" customFormat="1" ht="15" customHeight="1">
      <x:c r="A447" s="36" t="inlineStr">
        <x:is>
          <x:t xml:space="preserve">Vol. 13</x:t>
        </x:is>
      </x:c>
      <x:c r="B447" s="36" t="inlineStr">
        <x:is>
          <x:t xml:space="preserve">05</x:t>
        </x:is>
      </x:c>
      <x:c r="C447" s="37" t="inlineStr">
        <x:is>
          <x:t xml:space="preserve">Vem vindo o Senhor...</x:t>
        </x:is>
      </x:c>
      <x:c r="D447" s="37" t="n"/>
      <x:c r="E447" s="37" t="inlineStr">
        <x:is>
          <x:t xml:space="preserve">Sl 23</x:t>
        </x:is>
      </x:c>
      <x:c r="F447" s="37" t="inlineStr">
        <x:is>
          <x:t xml:space="preserve">Sl 23</x:t>
        </x:is>
      </x:c>
      <x:c r="G447" s="37" t="inlineStr">
        <x:is>
          <x:t xml:space="preserve">Advento</x:t>
        </x:is>
      </x:c>
      <x:c r="H447" s="38" t="inlineStr">
        <x:is>
          <x:t xml:space="preserve">abrir partitura</x:t>
        </x:is>
      </x:c>
    </x:row>
    <x:row r="448" s="29" customFormat="1" ht="15" customHeight="1">
      <x:c r="A448" s="33" t="inlineStr">
        <x:is>
          <x:t xml:space="preserve">Vol. 13</x:t>
        </x:is>
      </x:c>
      <x:c r="B448" s="33" t="inlineStr">
        <x:is>
          <x:t xml:space="preserve">06</x:t>
        </x:is>
      </x:c>
      <x:c r="C448" s="34" t="inlineStr">
        <x:is>
          <x:t xml:space="preserve">O Senhor há de chegar...</x:t>
        </x:is>
      </x:c>
      <x:c r="D448" s="34" t="n"/>
      <x:c r="E448" s="34" t="inlineStr">
        <x:is>
          <x:t xml:space="preserve">Sl 26</x:t>
        </x:is>
      </x:c>
      <x:c r="F448" s="34" t="inlineStr">
        <x:is>
          <x:t xml:space="preserve">Sl 26</x:t>
        </x:is>
      </x:c>
      <x:c r="G448" s="34" t="inlineStr">
        <x:is>
          <x:t xml:space="preserve">Advento</x:t>
        </x:is>
      </x:c>
      <x:c r="H448" s="35" t="inlineStr">
        <x:is>
          <x:t xml:space="preserve">abrir partitura</x:t>
        </x:is>
      </x:c>
    </x:row>
    <x:row r="449" s="29" customFormat="1" ht="15" customHeight="1">
      <x:c r="A449" s="36" t="inlineStr">
        <x:is>
          <x:t xml:space="preserve">Vol. 13</x:t>
        </x:is>
      </x:c>
      <x:c r="B449" s="36" t="inlineStr">
        <x:is>
          <x:t xml:space="preserve">07</x:t>
        </x:is>
      </x:c>
      <x:c r="C449" s="37" t="inlineStr">
        <x:is>
          <x:t xml:space="preserve">Ó vem, Senhor...</x:t>
        </x:is>
      </x:c>
      <x:c r="D449" s="37" t="n"/>
      <x:c r="E449" s="37" t="n"/>
      <x:c r="F449" s="37" t="n"/>
      <x:c r="G449" s="37" t="inlineStr">
        <x:is>
          <x:t xml:space="preserve">Advento</x:t>
        </x:is>
      </x:c>
      <x:c r="H449" s="38" t="inlineStr">
        <x:is>
          <x:t xml:space="preserve">abrir partitura</x:t>
        </x:is>
      </x:c>
    </x:row>
    <x:row r="450" s="29" customFormat="1" ht="15" customHeight="1">
      <x:c r="A450" s="33" t="inlineStr">
        <x:is>
          <x:t xml:space="preserve">Vol. 13</x:t>
        </x:is>
      </x:c>
      <x:c r="B450" s="33" t="inlineStr">
        <x:is>
          <x:t xml:space="preserve">08</x:t>
        </x:is>
      </x:c>
      <x:c r="C450" s="34" t="inlineStr">
        <x:is>
          <x:t xml:space="preserve">Abre as portas...</x:t>
        </x:is>
      </x:c>
      <x:c r="D450" s="34" t="n"/>
      <x:c r="E450" s="34" t="inlineStr">
        <x:is>
          <x:t xml:space="preserve">Sl 23</x:t>
        </x:is>
      </x:c>
      <x:c r="F450" s="34" t="inlineStr">
        <x:is>
          <x:t xml:space="preserve">Sl 23</x:t>
        </x:is>
      </x:c>
      <x:c r="G450" s="34" t="inlineStr">
        <x:is>
          <x:t xml:space="preserve">Advento</x:t>
        </x:is>
      </x:c>
      <x:c r="H450" s="35" t="inlineStr">
        <x:is>
          <x:t xml:space="preserve">abrir partitura</x:t>
        </x:is>
      </x:c>
    </x:row>
    <x:row r="451" s="29" customFormat="1" ht="15" customHeight="1">
      <x:c r="A451" s="36" t="inlineStr">
        <x:is>
          <x:t xml:space="preserve">Vol. 13</x:t>
        </x:is>
      </x:c>
      <x:c r="B451" s="36" t="inlineStr">
        <x:is>
          <x:t xml:space="preserve">09</x:t>
        </x:is>
      </x:c>
      <x:c r="C451" s="37" t="inlineStr">
        <x:is>
          <x:t xml:space="preserve">Louvação no Tempo Comum</x:t>
        </x:is>
      </x:c>
      <x:c r="D451" s="37" t="n"/>
      <x:c r="E451" s="37" t="n"/>
      <x:c r="F451" s="37" t="n"/>
      <x:c r="G451" s="37" t="inlineStr">
        <x:is>
          <x:t xml:space="preserve">Lit. da Palavra</x:t>
        </x:is>
      </x:c>
      <x:c r="H451" s="38" t="inlineStr">
        <x:is>
          <x:t xml:space="preserve">abrir partitura</x:t>
        </x:is>
      </x:c>
    </x:row>
    <x:row r="452" s="29" customFormat="1" ht="46.25" customHeight="1">
      <x:c r="A452" s="33" t="inlineStr">
        <x:is>
          <x:t xml:space="preserve">Vol. 13</x:t>
        </x:is>
      </x:c>
      <x:c r="B452" s="33" t="inlineStr">
        <x:is>
          <x:t xml:space="preserve">10</x:t>
        </x:is>
      </x:c>
      <x:c r="C452" s="34" t="inlineStr">
        <x:is>
          <x:t xml:space="preserve">É bom cantar um bendito</x:t>
        </x:is>
      </x:c>
      <x:c r="D452" s="34" t="n"/>
      <x:c r="E452" s="34" t="n"/>
      <x:c r="F452" s="34" t="n"/>
      <x:c r="G452" s="34" t="inlineStr">
        <x:is>
          <x:t xml:space="preserve">Louvação</x:t>
        </x:is>
      </x:c>
      <x:c r="H452" s="35" t="inlineStr">
        <x:is>
          <x:t xml:space="preserve">abrir partitura</x:t>
        </x:is>
      </x:c>
    </x:row>
    <x:row r="453" s="29" customFormat="1" ht="23.850000381469727" customHeight="1">
      <x:c r="A453" s="36" t="inlineStr">
        <x:is>
          <x:t xml:space="preserve">Vol. 13</x:t>
        </x:is>
      </x:c>
      <x:c r="B453" s="36" t="inlineStr">
        <x:is>
          <x:t xml:space="preserve">11</x:t>
        </x:is>
      </x:c>
      <x:c r="C453" s="37" t="inlineStr">
        <x:is>
          <x:t xml:space="preserve">Por ele esperem</x:t>
        </x:is>
      </x:c>
      <x:c r="D453" s="37" t="n"/>
      <x:c r="E453" s="37" t="n"/>
      <x:c r="F453" s="37" t="n"/>
      <x:c r="G453" s="37" t="inlineStr">
        <x:is>
          <x:t xml:space="preserve">Advento</x:t>
        </x:is>
      </x:c>
      <x:c r="H453" s="38" t="inlineStr">
        <x:is>
          <x:t xml:space="preserve">abrir partitura</x:t>
        </x:is>
      </x:c>
    </x:row>
    <x:row r="454" s="29" customFormat="1" ht="15" customHeight="1">
      <x:c r="A454" s="33" t="inlineStr">
        <x:is>
          <x:t xml:space="preserve">Vol. 13</x:t>
        </x:is>
      </x:c>
      <x:c r="B454" s="33" t="inlineStr">
        <x:is>
          <x:t xml:space="preserve">12</x:t>
        </x:is>
      </x:c>
      <x:c r="C454" s="34" t="inlineStr">
        <x:is>
          <x:t xml:space="preserve">É bom cantar</x:t>
        </x:is>
      </x:c>
      <x:c r="D454" s="34" t="n"/>
      <x:c r="E454" s="34" t="n"/>
      <x:c r="F454" s="34" t="n"/>
      <x:c r="G454" s="34" t="inlineStr">
        <x:is>
          <x:t xml:space="preserve">Ação de graças do Natal</x:t>
        </x:is>
      </x:c>
      <x:c r="H454" s="35" t="inlineStr">
        <x:is>
          <x:t xml:space="preserve">abrir partitura</x:t>
        </x:is>
      </x:c>
    </x:row>
    <x:row r="455" s="29" customFormat="1" ht="15" customHeight="1">
      <x:c r="A455" s="36" t="inlineStr">
        <x:is>
          <x:t xml:space="preserve">Vol. 13</x:t>
        </x:is>
      </x:c>
      <x:c r="B455" s="36" t="inlineStr">
        <x:is>
          <x:t xml:space="preserve">13</x:t>
        </x:is>
      </x:c>
      <x:c r="C455" s="37" t="inlineStr">
        <x:is>
          <x:t xml:space="preserve">Aleluia</x:t>
        </x:is>
      </x:c>
      <x:c r="D455" s="37" t="inlineStr">
        <x:is>
          <x:t xml:space="preserve">Mt 2,2</x:t>
        </x:is>
      </x:c>
      <x:c r="E455" s="37" t="inlineStr">
        <x:is>
          <x:t xml:space="preserve">Hb 1,1-2</x:t>
        </x:is>
      </x:c>
      <x:c r="F455" s="37" t="n"/>
      <x:c r="G455" s="37" t="inlineStr">
        <x:is>
          <x:t xml:space="preserve">Natal</x:t>
        </x:is>
      </x:c>
      <x:c r="H455" s="38" t="inlineStr">
        <x:is>
          <x:t xml:space="preserve">abrir partitura</x:t>
        </x:is>
      </x:c>
    </x:row>
    <x:row r="456" s="29" customFormat="1" ht="15" customHeight="1">
      <x:c r="A456" s="33" t="inlineStr">
        <x:is>
          <x:t xml:space="preserve">Vol. 13</x:t>
        </x:is>
      </x:c>
      <x:c r="B456" s="33" t="inlineStr">
        <x:is>
          <x:t xml:space="preserve">14</x:t>
        </x:is>
      </x:c>
      <x:c r="C456" s="34" t="inlineStr">
        <x:is>
          <x:t xml:space="preserve">É bom cantar</x:t>
        </x:is>
      </x:c>
      <x:c r="D456" s="34" t="n"/>
      <x:c r="E456" s="34" t="n"/>
      <x:c r="F456" s="34" t="n"/>
      <x:c r="G456" s="34" t="inlineStr">
        <x:is>
          <x:t xml:space="preserve">Ação de graças para Quaresma · Louvação</x:t>
        </x:is>
      </x:c>
      <x:c r="H456" s="35" t="inlineStr">
        <x:is>
          <x:t xml:space="preserve">abrir partitura</x:t>
        </x:is>
      </x:c>
    </x:row>
    <x:row r="457" s="29" customFormat="1" ht="23.850000381469727" customHeight="1">
      <x:c r="A457" s="36" t="inlineStr">
        <x:is>
          <x:t xml:space="preserve">Vol. 13</x:t>
        </x:is>
      </x:c>
      <x:c r="B457" s="36" t="inlineStr">
        <x:is>
          <x:t xml:space="preserve">15</x:t>
        </x:is>
      </x:c>
      <x:c r="C457" s="37" t="inlineStr">
        <x:is>
          <x:t xml:space="preserve">Ação de graças</x:t>
        </x:is>
      </x:c>
      <x:c r="D457" s="37" t="n"/>
      <x:c r="E457" s="37" t="n"/>
      <x:c r="F457" s="37" t="n"/>
      <x:c r="G457" s="37" t="inlineStr">
        <x:is>
          <x:t xml:space="preserve">Quaresma · Louvação</x:t>
        </x:is>
      </x:c>
      <x:c r="H457" s="38" t="inlineStr">
        <x:is>
          <x:t xml:space="preserve">abrir partitura</x:t>
        </x:is>
      </x:c>
    </x:row>
    <x:row r="458" s="29" customFormat="1" ht="15" customHeight="1">
      <x:c r="A458" s="33" t="inlineStr">
        <x:is>
          <x:t xml:space="preserve">Vol. 13</x:t>
        </x:is>
      </x:c>
      <x:c r="B458" s="33" t="inlineStr">
        <x:is>
          <x:t xml:space="preserve">16</x:t>
        </x:is>
      </x:c>
      <x:c r="C458" s="34" t="inlineStr">
        <x:is>
          <x:t xml:space="preserve">Virgem dolorosa: Nª Srª das Dores</x:t>
        </x:is>
      </x:c>
      <x:c r="D458" s="34" t="n"/>
      <x:c r="E458" s="34" t="n"/>
      <x:c r="F458" s="34" t="n"/>
      <x:c r="G458" s="34" t="inlineStr">
        <x:is>
          <x:t xml:space="preserve">Nossa Senhora das Dores</x:t>
        </x:is>
      </x:c>
      <x:c r="H458" s="35" t="inlineStr">
        <x:is>
          <x:t xml:space="preserve">abrir partitura</x:t>
        </x:is>
      </x:c>
    </x:row>
    <x:row r="459" s="29" customFormat="1" ht="15" customHeight="1">
      <x:c r="A459" s="36" t="inlineStr">
        <x:is>
          <x:t xml:space="preserve">Vol. 13</x:t>
        </x:is>
      </x:c>
      <x:c r="B459" s="36" t="inlineStr">
        <x:is>
          <x:t xml:space="preserve">17</x:t>
        </x:is>
      </x:c>
      <x:c r="C459" s="37" t="inlineStr">
        <x:is>
          <x:t xml:space="preserve">Salve o Cristo obediente</x:t>
        </x:is>
      </x:c>
      <x:c r="D459" s="37" t="n"/>
      <x:c r="E459" s="37" t="inlineStr">
        <x:is>
          <x:t xml:space="preserve">Fl 2,6-11</x:t>
        </x:is>
      </x:c>
      <x:c r="F459" s="37" t="n"/>
      <x:c r="G459" s="37" t="inlineStr">
        <x:is>
          <x:t xml:space="preserve">Semana Santa e Quaresma</x:t>
        </x:is>
      </x:c>
      <x:c r="H459" s="38" t="inlineStr">
        <x:is>
          <x:t xml:space="preserve">abrir partitura</x:t>
        </x:is>
      </x:c>
      <x:c r="I459" s="58" t="inlineStr">
        <x:is>
          <x:t xml:space="preserve">arr. Delphim Rezende Porto</x:t>
        </x:is>
      </x:c>
    </x:row>
    <x:row r="460" s="29" customFormat="1" ht="15" customHeight="1">
      <x:c r="A460" s="33" t="inlineStr">
        <x:is>
          <x:t xml:space="preserve">Vol. 13</x:t>
        </x:is>
      </x:c>
      <x:c r="B460" s="33" t="inlineStr">
        <x:is>
          <x:t xml:space="preserve">18</x:t>
        </x:is>
      </x:c>
      <x:c r="C460" s="34" t="inlineStr">
        <x:is>
          <x:t xml:space="preserve">Belém, cidade única</x:t>
        </x:is>
      </x:c>
      <x:c r="D460" s="34" t="n"/>
      <x:c r="E460" s="34" t="n"/>
      <x:c r="F460" s="34" t="n"/>
      <x:c r="G460" s="34" t="inlineStr">
        <x:is>
          <x:t xml:space="preserve">Natal e Epifania</x:t>
        </x:is>
      </x:c>
      <x:c r="H460" s="35" t="inlineStr">
        <x:is>
          <x:t xml:space="preserve">abrir partitura</x:t>
        </x:is>
      </x:c>
    </x:row>
    <x:row r="461" s="29" customFormat="1" ht="15" customHeight="1">
      <x:c r="A461" s="36" t="inlineStr">
        <x:is>
          <x:t xml:space="preserve">Vol. 13</x:t>
        </x:is>
      </x:c>
      <x:c r="B461" s="36" t="inlineStr">
        <x:is>
          <x:t xml:space="preserve">19</x:t>
        </x:is>
      </x:c>
      <x:c r="C461" s="37" t="inlineStr">
        <x:is>
          <x:t xml:space="preserve">A flor anunciada</x:t>
        </x:is>
      </x:c>
      <x:c r="D461" s="37" t="n"/>
      <x:c r="E461" s="37" t="n"/>
      <x:c r="F461" s="37" t="n"/>
      <x:c r="G461" s="37" t="inlineStr">
        <x:is>
          <x:t xml:space="preserve">Natal</x:t>
        </x:is>
      </x:c>
      <x:c r="H461" s="38" t="inlineStr">
        <x:is>
          <x:t xml:space="preserve">abrir partitura</x:t>
        </x:is>
      </x:c>
    </x:row>
    <x:row r="462" s="29" customFormat="1" ht="15" customHeight="1">
      <x:c r="A462" s="33" t="inlineStr">
        <x:is>
          <x:t xml:space="preserve">Vol. 13</x:t>
        </x:is>
      </x:c>
      <x:c r="B462" s="33" t="inlineStr">
        <x:is>
          <x:t xml:space="preserve">20</x:t>
        </x:is>
      </x:c>
      <x:c r="C462" s="34" t="inlineStr">
        <x:is>
          <x:t xml:space="preserve">Aleluia...</x:t>
        </x:is>
      </x:c>
      <x:c r="D462" s="34" t="n"/>
      <x:c r="E462" s="34" t="inlineStr">
        <x:is>
          <x:t xml:space="preserve">1Cor 5,7-8</x:t>
        </x:is>
      </x:c>
      <x:c r="F462" s="34" t="n"/>
      <x:c r="G462" s="34" t="inlineStr">
        <x:is>
          <x:t xml:space="preserve">Páscoa</x:t>
        </x:is>
      </x:c>
      <x:c r="H462" s="35" t="inlineStr">
        <x:is>
          <x:t xml:space="preserve">abrir partitura</x:t>
        </x:is>
      </x:c>
    </x:row>
    <x:row r="463" s="29" customFormat="1" ht="15" customHeight="1">
      <x:c r="A463" s="36" t="inlineStr">
        <x:is>
          <x:t xml:space="preserve">Vol. 13</x:t>
        </x:is>
      </x:c>
      <x:c r="B463" s="36" t="inlineStr">
        <x:is>
          <x:t xml:space="preserve">21</x:t>
        </x:is>
      </x:c>
      <x:c r="C463" s="37" t="inlineStr">
        <x:is>
          <x:t xml:space="preserve">Desde o raiar da aurora</x:t>
        </x:is>
      </x:c>
      <x:c r="D463" s="37" t="n"/>
      <x:c r="E463" s="37" t="n"/>
      <x:c r="F463" s="37" t="n"/>
      <x:c r="G463" s="37" t="inlineStr">
        <x:is>
          <x:t xml:space="preserve">Natal : Hino</x:t>
        </x:is>
      </x:c>
      <x:c r="H463" s="38" t="inlineStr">
        <x:is>
          <x:t xml:space="preserve">abrir partitura</x:t>
        </x:is>
      </x:c>
    </x:row>
    <x:row r="464" s="29" customFormat="1" ht="15" customHeight="1">
      <x:c r="A464" s="33" t="inlineStr">
        <x:is>
          <x:t xml:space="preserve">Vol. 13</x:t>
        </x:is>
      </x:c>
      <x:c r="B464" s="33" t="inlineStr">
        <x:is>
          <x:t xml:space="preserve">22</x:t>
        </x:is>
      </x:c>
      <x:c r="C464" s="34" t="inlineStr">
        <x:is>
          <x:t xml:space="preserve">Para que todos sejam um</x:t>
        </x:is>
      </x:c>
      <x:c r="D464" s="34" t="inlineStr">
        <x:is>
          <x:t xml:space="preserve">Jo 17,11-24</x:t>
        </x:is>
      </x:c>
      <x:c r="E464" s="34" t="n"/>
      <x:c r="F464" s="34" t="n"/>
      <x:c r="G464" s="34" t="inlineStr">
        <x:is>
          <x:t xml:space="preserve">Unidade dos Cristãos</x:t>
        </x:is>
      </x:c>
      <x:c r="H464" s="35" t="inlineStr">
        <x:is>
          <x:t xml:space="preserve">abrir partitura</x:t>
        </x:is>
      </x:c>
    </x:row>
    <x:row r="465" s="29" customFormat="1" ht="23.850000381469727" customHeight="1">
      <x:c r="A465" s="36" t="inlineStr">
        <x:is>
          <x:t xml:space="preserve">Vol. 13</x:t>
        </x:is>
      </x:c>
      <x:c r="B465" s="36" t="inlineStr">
        <x:is>
          <x:t xml:space="preserve">23</x:t>
        </x:is>
      </x:c>
      <x:c r="C465" s="37" t="inlineStr">
        <x:is>
          <x:t xml:space="preserve">Perdoai-nos, ó Pai, como nós perdoamos</x:t>
        </x:is>
      </x:c>
      <x:c r="D465" s="37" t="inlineStr">
        <x:is>
          <x:t xml:space="preserve">Mt 6,12.14-15 ‖ Lc 11,4</x:t>
        </x:is>
      </x:c>
      <x:c r="E465" s="37" t="n"/>
      <x:c r="F465" s="37" t="n"/>
      <x:c r="G465" s="37" t="inlineStr">
        <x:is>
          <x:t xml:space="preserve">Pai Nosso · Ato penitencial</x:t>
        </x:is>
      </x:c>
      <x:c r="H465" s="38" t="inlineStr">
        <x:is>
          <x:t xml:space="preserve">abrir partitura</x:t>
        </x:is>
      </x:c>
    </x:row>
    <x:row r="466" s="29" customFormat="1" ht="15" customHeight="1">
      <x:c r="A466" s="33" t="inlineStr">
        <x:is>
          <x:t xml:space="preserve">Vol. 13</x:t>
        </x:is>
      </x:c>
      <x:c r="B466" s="33" t="inlineStr">
        <x:is>
          <x:t xml:space="preserve">24</x:t>
        </x:is>
      </x:c>
      <x:c r="C466" s="34" t="inlineStr">
        <x:is>
          <x:t xml:space="preserve">Cristo ressuscitou</x:t>
        </x:is>
      </x:c>
      <x:c r="D466" s="34" t="n"/>
      <x:c r="E466" s="34" t="n"/>
      <x:c r="F466" s="34" t="n"/>
      <x:c r="G466" s="34" t="inlineStr">
        <x:is>
          <x:t xml:space="preserve">Páscoa</x:t>
        </x:is>
      </x:c>
      <x:c r="H466" s="35" t="inlineStr">
        <x:is>
          <x:t xml:space="preserve">abrir partitura</x:t>
        </x:is>
      </x:c>
    </x:row>
    <x:row r="467" s="29" customFormat="1" ht="15" customHeight="1">
      <x:c r="A467" s="36" t="inlineStr">
        <x:is>
          <x:t xml:space="preserve">Vol. 13</x:t>
        </x:is>
      </x:c>
      <x:c r="B467" s="36" t="inlineStr">
        <x:is>
          <x:t xml:space="preserve">25</x:t>
        </x:is>
      </x:c>
      <x:c r="C467" s="37" t="inlineStr">
        <x:is>
          <x:t xml:space="preserve">Em coro a Deus louvamos</x:t>
        </x:is>
      </x:c>
      <x:c r="D467" s="37" t="n"/>
      <x:c r="E467" s="37" t="inlineStr">
        <x:is>
          <x:t xml:space="preserve">Sl 135</x:t>
        </x:is>
      </x:c>
      <x:c r="F467" s="37" t="inlineStr">
        <x:is>
          <x:t xml:space="preserve">Sl 135</x:t>
        </x:is>
      </x:c>
      <x:c r="G467" s="37" t="inlineStr">
        <x:is>
          <x:t xml:space="preserve">Ação de graças</x:t>
        </x:is>
      </x:c>
      <x:c r="H467" s="38" t="inlineStr">
        <x:is>
          <x:t xml:space="preserve">abrir partitura</x:t>
        </x:is>
      </x:c>
    </x:row>
    <x:row r="468" s="29" customFormat="1" ht="15" customHeight="1">
      <x:c r="A468" s="33" t="inlineStr">
        <x:is>
          <x:t xml:space="preserve">Vol. 13</x:t>
        </x:is>
      </x:c>
      <x:c r="B468" s="33" t="inlineStr">
        <x:is>
          <x:t xml:space="preserve">26</x:t>
        </x:is>
      </x:c>
      <x:c r="C468" s="34" t="inlineStr">
        <x:is>
          <x:t xml:space="preserve">Na mesa sagrada</x:t>
        </x:is>
      </x:c>
      <x:c r="D468" s="34" t="n"/>
      <x:c r="E468" s="34" t="n"/>
      <x:c r="F468" s="34" t="n"/>
      <x:c r="G468" s="34" t="inlineStr">
        <x:is>
          <x:t xml:space="preserve">Comunhão T.C.</x:t>
        </x:is>
      </x:c>
      <x:c r="H468" s="35" t="inlineStr">
        <x:is>
          <x:t xml:space="preserve">abrir partitura</x:t>
        </x:is>
      </x:c>
    </x:row>
    <x:row r="469" s="29" customFormat="1" ht="15" customHeight="1">
      <x:c r="A469" s="36" t="inlineStr">
        <x:is>
          <x:t xml:space="preserve">Vol. 13</x:t>
        </x:is>
      </x:c>
      <x:c r="B469" s="36" t="inlineStr">
        <x:is>
          <x:t xml:space="preserve">27</x:t>
        </x:is>
      </x:c>
      <x:c r="C469" s="37" t="inlineStr">
        <x:is>
          <x:t xml:space="preserve">Os grãos que formam a espiga</x:t>
        </x:is>
      </x:c>
      <x:c r="D469" s="37" t="n"/>
      <x:c r="E469" s="37" t="n"/>
      <x:c r="F469" s="37" t="n"/>
      <x:c r="G469" s="37" t="inlineStr">
        <x:is>
          <x:t xml:space="preserve">Oferendas</x:t>
        </x:is>
      </x:c>
      <x:c r="H469" s="38" t="inlineStr">
        <x:is>
          <x:t xml:space="preserve">abrir partitura</x:t>
        </x:is>
      </x:c>
    </x:row>
    <x:row r="470" s="29" customFormat="1" ht="23.850000381469727" customHeight="1">
      <x:c r="A470" s="33" t="inlineStr">
        <x:is>
          <x:t xml:space="preserve">Vol. 13</x:t>
        </x:is>
      </x:c>
      <x:c r="B470" s="33" t="inlineStr">
        <x:is>
          <x:t xml:space="preserve">28</x:t>
        </x:is>
      </x:c>
      <x:c r="C470" s="34" t="inlineStr">
        <x:is>
          <x:t xml:space="preserve">Vinde de novo, Senhor!</x:t>
        </x:is>
      </x:c>
      <x:c r="D470" s="34" t="n"/>
      <x:c r="E470" s="34" t="n"/>
      <x:c r="F470" s="34" t="n"/>
      <x:c r="G470" s="34" t="inlineStr">
        <x:is>
          <x:t xml:space="preserve">Advento</x:t>
        </x:is>
      </x:c>
      <x:c r="H470" s="35" t="inlineStr">
        <x:is>
          <x:t xml:space="preserve">abrir partitura</x:t>
        </x:is>
      </x:c>
    </x:row>
    <x:row r="471" s="29" customFormat="1" ht="15" customHeight="1">
      <x:c r="A471" s="36" t="inlineStr">
        <x:is>
          <x:t xml:space="preserve">Vol. 13</x:t>
        </x:is>
      </x:c>
      <x:c r="B471" s="36" t="inlineStr">
        <x:is>
          <x:t xml:space="preserve">29</x:t>
        </x:is>
      </x:c>
      <x:c r="C471" s="37" t="inlineStr">
        <x:is>
          <x:t xml:space="preserve">Eu quis comer...</x:t>
        </x:is>
      </x:c>
      <x:c r="D471" s="37" t="inlineStr">
        <x:is>
          <x:t xml:space="preserve">Lc 22,15-20 ‖ Mt 26,26-28 ‖ Mc 14,22-24</x:t>
        </x:is>
      </x:c>
      <x:c r="E471" s="37" t="n"/>
      <x:c r="F471" s="37" t="n"/>
      <x:c r="G471" s="37" t="inlineStr">
        <x:is>
          <x:t xml:space="preserve">Comunhão · 5ª feira Santa · Corpus Christi</x:t>
        </x:is>
      </x:c>
      <x:c r="H471" s="38" t="inlineStr">
        <x:is>
          <x:t xml:space="preserve">abrir partitura</x:t>
        </x:is>
      </x:c>
      <x:c r="I471" s="58" t="inlineStr">
        <x:is>
          <x:t xml:space="preserve">arr. Delphim Rezende Porto</x:t>
        </x:is>
      </x:c>
    </x:row>
    <x:row r="472" s="29" customFormat="1" ht="15" customHeight="1">
      <x:c r="A472" s="33" t="inlineStr">
        <x:is>
          <x:t xml:space="preserve">Vol. 13</x:t>
        </x:is>
      </x:c>
      <x:c r="B472" s="33" t="inlineStr">
        <x:is>
          <x:t xml:space="preserve">30</x:t>
        </x:is>
      </x:c>
      <x:c r="C472" s="34" t="inlineStr">
        <x:is>
          <x:t xml:space="preserve">Eis o tempo de conversão (2Cor 6,2)</x:t>
        </x:is>
      </x:c>
      <x:c r="D472" s="34" t="n"/>
      <x:c r="E472" s="34" t="inlineStr">
        <x:is>
          <x:t xml:space="preserve">2Cor 6,2</x:t>
        </x:is>
      </x:c>
      <x:c r="F472" s="34" t="inlineStr">
        <x:is>
          <x:t xml:space="preserve">Sl 24</x:t>
        </x:is>
      </x:c>
      <x:c r="G472" s="34" t="inlineStr">
        <x:is>
          <x:t xml:space="preserve">Conversão · Ato penitencial · Quaresma</x:t>
        </x:is>
      </x:c>
      <x:c r="H472" s="35" t="inlineStr">
        <x:is>
          <x:t xml:space="preserve">abrir partitura</x:t>
        </x:is>
      </x:c>
    </x:row>
    <x:row r="473" s="29" customFormat="1" ht="15" customHeight="1">
      <x:c r="A473" s="36" t="inlineStr">
        <x:is>
          <x:t xml:space="preserve">Vol. 13</x:t>
        </x:is>
      </x:c>
      <x:c r="B473" s="36" t="inlineStr">
        <x:is>
          <x:t xml:space="preserve">31</x:t>
        </x:is>
      </x:c>
      <x:c r="C473" s="37" t="inlineStr">
        <x:is>
          <x:t xml:space="preserve">Onde o amor e a caridade</x:t>
        </x:is>
      </x:c>
      <x:c r="D473" s="37" t="n"/>
      <x:c r="E473" s="37" t="n"/>
      <x:c r="F473" s="37" t="n"/>
      <x:c r="G473" s="37" t="inlineStr">
        <x:is>
          <x:t xml:space="preserve">Lava Pés · 5ª feira Santa</x:t>
        </x:is>
      </x:c>
      <x:c r="H473" s="38" t="inlineStr">
        <x:is>
          <x:t xml:space="preserve">abrir partitura</x:t>
        </x:is>
      </x:c>
    </x:row>
    <x:row r="474" s="29" customFormat="1" ht="15" customHeight="1">
      <x:c r="A474" s="33" t="inlineStr">
        <x:is>
          <x:t xml:space="preserve">Vol. 13</x:t>
        </x:is>
      </x:c>
      <x:c r="B474" s="33" t="inlineStr">
        <x:is>
          <x:t xml:space="preserve">32</x:t>
        </x:is>
      </x:c>
      <x:c r="C474" s="34" t="inlineStr">
        <x:is>
          <x:t xml:space="preserve">Eu sei em quem acreditei (2Tm 1,12)</x:t>
        </x:is>
      </x:c>
      <x:c r="D474" s="34" t="n"/>
      <x:c r="E474" s="34" t="inlineStr">
        <x:is>
          <x:t xml:space="preserve">2Tm 1,12</x:t>
        </x:is>
      </x:c>
      <x:c r="F474" s="34" t="inlineStr">
        <x:is>
          <x:t xml:space="preserve">Sl 115</x:t>
        </x:is>
      </x:c>
      <x:c r="G474" s="34" t="inlineStr">
        <x:is>
          <x:t xml:space="preserve">Afirmação da fé cristã</x:t>
        </x:is>
      </x:c>
      <x:c r="H474" s="35" t="inlineStr">
        <x:is>
          <x:t xml:space="preserve">abrir partitura</x:t>
        </x:is>
      </x:c>
    </x:row>
    <x:row r="475" s="29" customFormat="1" ht="15" customHeight="1">
      <x:c r="A475" s="36" t="inlineStr">
        <x:is>
          <x:t xml:space="preserve">Vol. 13</x:t>
        </x:is>
      </x:c>
      <x:c r="B475" s="36" t="inlineStr">
        <x:is>
          <x:t xml:space="preserve">33</x:t>
        </x:is>
      </x:c>
      <x:c r="C475" s="37" t="inlineStr">
        <x:is>
          <x:t xml:space="preserve">Toda língua confesse (Fl 2,11)</x:t>
        </x:is>
      </x:c>
      <x:c r="D475" s="37" t="n"/>
      <x:c r="E475" s="37" t="inlineStr">
        <x:is>
          <x:t xml:space="preserve">Fl 2,6-11</x:t>
        </x:is>
      </x:c>
      <x:c r="F475" s="37" t="inlineStr">
        <x:is>
          <x:t xml:space="preserve">Fl 2,6-11</x:t>
        </x:is>
      </x:c>
      <x:c r="G475" s="37" t="n"/>
      <x:c r="H475" s="38" t="inlineStr">
        <x:is>
          <x:t xml:space="preserve">abrir partitura</x:t>
        </x:is>
      </x:c>
    </x:row>
    <x:row r="476" s="29" customFormat="1" ht="23.850000381469727" customHeight="1">
      <x:c r="A476" s="33" t="inlineStr">
        <x:is>
          <x:t xml:space="preserve">Vol. 13</x:t>
        </x:is>
      </x:c>
      <x:c r="B476" s="33" t="inlineStr">
        <x:is>
          <x:t xml:space="preserve">34</x:t>
        </x:is>
      </x:c>
      <x:c r="C476" s="34" t="inlineStr">
        <x:is>
          <x:t xml:space="preserve">Todos os Santos e Santas</x:t>
        </x:is>
      </x:c>
      <x:c r="D476" s="34" t="n"/>
      <x:c r="E476" s="34" t="inlineStr">
        <x:is>
          <x:t xml:space="preserve">Ap 7,9</x:t>
        </x:is>
      </x:c>
      <x:c r="F476" s="34" t="n"/>
      <x:c r="G476" s="34" t="inlineStr">
        <x:is>
          <x:t xml:space="preserve">1º de Novembro · Festa dos Santos</x:t>
        </x:is>
      </x:c>
      <x:c r="H476" s="35" t="inlineStr">
        <x:is>
          <x:t xml:space="preserve">abrir partitura</x:t>
        </x:is>
      </x:c>
    </x:row>
    <x:row r="477" s="29" customFormat="1" ht="15" customHeight="1">
      <x:c r="A477" s="36" t="inlineStr">
        <x:is>
          <x:t xml:space="preserve">Vol. 13</x:t>
        </x:is>
      </x:c>
      <x:c r="B477" s="36" t="inlineStr">
        <x:is>
          <x:t xml:space="preserve">35</x:t>
        </x:is>
      </x:c>
      <x:c r="C477" s="37" t="inlineStr">
        <x:is>
          <x:t xml:space="preserve">Maria, a Mãe do Senhor</x:t>
        </x:is>
      </x:c>
      <x:c r="D477" s="37" t="inlineStr">
        <x:is>
          <x:t xml:space="preserve">Lc 1,46-55</x:t>
        </x:is>
      </x:c>
      <x:c r="E477" s="37" t="n"/>
      <x:c r="F477" s="37" t="inlineStr">
        <x:is>
          <x:t xml:space="preserve">Lc 1,46-55</x:t>
        </x:is>
      </x:c>
      <x:c r="G477" s="37" t="n"/>
      <x:c r="H477" s="38" t="inlineStr">
        <x:is>
          <x:t xml:space="preserve">abrir partitura</x:t>
        </x:is>
      </x:c>
    </x:row>
    <x:row r="478" s="29" customFormat="1" ht="15" customHeight="1">
      <x:c r="A478" s="33" t="inlineStr">
        <x:is>
          <x:t xml:space="preserve">Vol. 13</x:t>
        </x:is>
      </x:c>
      <x:c r="B478" s="33" t="inlineStr">
        <x:is>
          <x:t xml:space="preserve">36</x:t>
        </x:is>
      </x:c>
      <x:c r="C478" s="34" t="inlineStr">
        <x:is>
          <x:t xml:space="preserve">Eis o dia esperado</x:t>
        </x:is>
      </x:c>
      <x:c r="D478" s="34" t="n"/>
      <x:c r="E478" s="34" t="n"/>
      <x:c r="F478" s="34" t="n"/>
      <x:c r="G478" s="34" t="inlineStr">
        <x:is>
          <x:t xml:space="preserve">Páscoa · Entrada semanal</x:t>
        </x:is>
      </x:c>
      <x:c r="H478" s="35" t="inlineStr">
        <x:is>
          <x:t xml:space="preserve">abrir partitura</x:t>
        </x:is>
      </x:c>
    </x:row>
    <x:row r="479" s="29" customFormat="1" ht="15" customHeight="1">
      <x:c r="A479" s="36" t="inlineStr">
        <x:is>
          <x:t xml:space="preserve">Vol. 13</x:t>
        </x:is>
      </x:c>
      <x:c r="B479" s="36" t="inlineStr">
        <x:is>
          <x:t xml:space="preserve">37</x:t>
        </x:is>
      </x:c>
      <x:c r="C479" s="37" t="inlineStr">
        <x:is>
          <x:t xml:space="preserve">Somos povo consagrado</x:t>
        </x:is>
      </x:c>
      <x:c r="D479" s="37" t="n"/>
      <x:c r="E479" s="37" t="n"/>
      <x:c r="F479" s="37" t="n"/>
      <x:c r="G479" s="37" t="inlineStr">
        <x:is>
          <x:t xml:space="preserve">Batismo · Missão</x:t>
        </x:is>
      </x:c>
      <x:c r="H479" s="38" t="inlineStr">
        <x:is>
          <x:t xml:space="preserve">abrir partitura</x:t>
        </x:is>
      </x:c>
    </x:row>
    <x:row r="480" s="29" customFormat="1" ht="15" customHeight="1">
      <x:c r="A480" s="33" t="inlineStr">
        <x:is>
          <x:t xml:space="preserve">Vol. 13</x:t>
        </x:is>
      </x:c>
      <x:c r="B480" s="33" t="inlineStr">
        <x:is>
          <x:t xml:space="preserve">38</x:t>
        </x:is>
      </x:c>
      <x:c r="C480" s="34" t="inlineStr">
        <x:is>
          <x:t xml:space="preserve">Sua língua é tão sábia</x:t>
        </x:is>
      </x:c>
      <x:c r="D480" s="34" t="n"/>
      <x:c r="E480" s="34" t="n"/>
      <x:c r="F480" s="34" t="n"/>
      <x:c r="G480" s="34" t="inlineStr">
        <x:is>
          <x:t xml:space="preserve">Santo ou Santa</x:t>
        </x:is>
      </x:c>
      <x:c r="H480" s="35" t="inlineStr">
        <x:is>
          <x:t xml:space="preserve">abrir partitura</x:t>
        </x:is>
      </x:c>
    </x:row>
    <x:row r="481" s="29" customFormat="1" ht="15" customHeight="1">
      <x:c r="A481" s="36" t="inlineStr">
        <x:is>
          <x:t xml:space="preserve">Vol. 13</x:t>
        </x:is>
      </x:c>
      <x:c r="B481" s="36" t="inlineStr">
        <x:is>
          <x:t xml:space="preserve">39</x:t>
        </x:is>
      </x:c>
      <x:c r="C481" s="37" t="inlineStr">
        <x:is>
          <x:t xml:space="preserve">Escolhidos por Ti</x:t>
        </x:is>
      </x:c>
      <x:c r="D481" s="37" t="n"/>
      <x:c r="E481" s="37" t="n"/>
      <x:c r="F481" s="37" t="n"/>
      <x:c r="G481" s="37" t="inlineStr">
        <x:is>
          <x:t xml:space="preserve">Apóstolos e Evangelistas</x:t>
        </x:is>
      </x:c>
      <x:c r="H481" s="38" t="inlineStr">
        <x:is>
          <x:t xml:space="preserve">abrir partitura</x:t>
        </x:is>
      </x:c>
    </x:row>
    <x:row r="482" s="29" customFormat="1" ht="23.850000381469727" customHeight="1">
      <x:c r="A482" s="33" t="inlineStr">
        <x:is>
          <x:t xml:space="preserve">Vol. 13</x:t>
        </x:is>
      </x:c>
      <x:c r="B482" s="33" t="inlineStr">
        <x:is>
          <x:t xml:space="preserve">40</x:t>
        </x:is>
      </x:c>
      <x:c r="C482" s="34" t="inlineStr">
        <x:is>
          <x:t xml:space="preserve">Que agora eles possam em tua casa morar</x:t>
        </x:is>
      </x:c>
      <x:c r="D482" s="34" t="n"/>
      <x:c r="E482" s="34" t="n"/>
      <x:c r="F482" s="34" t="n"/>
      <x:c r="G482" s="34" t="inlineStr">
        <x:is>
          <x:t xml:space="preserve">Fiéis defuntos</x:t>
        </x:is>
      </x:c>
      <x:c r="H482" s="35" t="inlineStr">
        <x:is>
          <x:t xml:space="preserve">abrir partitura</x:t>
        </x:is>
      </x:c>
    </x:row>
    <x:row r="483" s="29" customFormat="1" ht="15" customHeight="1">
      <x:c r="A483" s="36" t="inlineStr">
        <x:is>
          <x:t xml:space="preserve">Vol. 13</x:t>
        </x:is>
      </x:c>
      <x:c r="B483" s="36" t="inlineStr">
        <x:is>
          <x:t xml:space="preserve">41</x:t>
        </x:is>
      </x:c>
      <x:c r="C483" s="37" t="inlineStr">
        <x:is>
          <x:t xml:space="preserve">A entrega de sua vida</x:t>
        </x:is>
      </x:c>
      <x:c r="D483" s="37" t="n"/>
      <x:c r="E483" s="37" t="n"/>
      <x:c r="F483" s="37" t="n"/>
      <x:c r="G483" s="37" t="inlineStr">
        <x:is>
          <x:t xml:space="preserve">Eucaristia: Corpo e Sangue do Senhor</x:t>
        </x:is>
      </x:c>
      <x:c r="H483" s="38" t="inlineStr">
        <x:is>
          <x:t xml:space="preserve">abrir partitura</x:t>
        </x:is>
      </x:c>
    </x:row>
    <x:row r="484" s="29" customFormat="1" ht="15" customHeight="1">
      <x:c r="A484" s="33" t="inlineStr">
        <x:is>
          <x:t xml:space="preserve">Vol. 13</x:t>
        </x:is>
      </x:c>
      <x:c r="B484" s="33" t="inlineStr">
        <x:is>
          <x:t xml:space="preserve">42</x:t>
        </x:is>
      </x:c>
      <x:c r="C484" s="34" t="inlineStr">
        <x:is>
          <x:t xml:space="preserve">Vem de longe</x:t>
        </x:is>
      </x:c>
      <x:c r="D484" s="34" t="n"/>
      <x:c r="E484" s="34" t="n"/>
      <x:c r="F484" s="34" t="n"/>
      <x:c r="G484" s="34" t="inlineStr">
        <x:is>
          <x:t xml:space="preserve">Cristo Rei do Universo</x:t>
        </x:is>
      </x:c>
      <x:c r="H484" s="35" t="inlineStr">
        <x:is>
          <x:t xml:space="preserve">abrir partitura</x:t>
        </x:is>
      </x:c>
    </x:row>
    <x:row r="485" s="29" customFormat="1" ht="15" customHeight="1">
      <x:c r="A485" s="36" t="inlineStr">
        <x:is>
          <x:t xml:space="preserve">Vol. 13</x:t>
        </x:is>
      </x:c>
      <x:c r="B485" s="36" t="inlineStr">
        <x:is>
          <x:t xml:space="preserve">43</x:t>
        </x:is>
      </x:c>
      <x:c r="C485" s="37" t="inlineStr">
        <x:is>
          <x:t xml:space="preserve">Jesus Cristo, Luz da luz</x:t>
        </x:is>
      </x:c>
      <x:c r="D485" s="37" t="inlineStr">
        <x:is>
          <x:t xml:space="preserve">Lc 9,28-36 ‖ Mt 17,1-9 ‖ Mc 9,2-10</x:t>
        </x:is>
      </x:c>
      <x:c r="E485" s="37" t="n"/>
      <x:c r="F485" s="37" t="n"/>
      <x:c r="G485" s="37" t="inlineStr">
        <x:is>
          <x:t xml:space="preserve">Transfiguração do Senhor</x:t>
        </x:is>
      </x:c>
      <x:c r="H485" s="38" t="inlineStr">
        <x:is>
          <x:t xml:space="preserve">abrir partitura</x:t>
        </x:is>
      </x:c>
    </x:row>
    <x:row r="486" s="29" customFormat="1" ht="15" customHeight="1">
      <x:c r="A486" s="33" t="inlineStr">
        <x:is>
          <x:t xml:space="preserve">Vol. 13</x:t>
        </x:is>
      </x:c>
      <x:c r="B486" s="33" t="inlineStr">
        <x:is>
          <x:t xml:space="preserve">44</x:t>
        </x:is>
      </x:c>
      <x:c r="C486" s="34" t="inlineStr">
        <x:is>
          <x:t xml:space="preserve">Jesus, Luz das nações</x:t>
        </x:is>
      </x:c>
      <x:c r="D486" s="34" t="inlineStr">
        <x:is>
          <x:t xml:space="preserve">Lc 2,28-32</x:t>
        </x:is>
      </x:c>
      <x:c r="E486" s="34" t="n"/>
      <x:c r="F486" s="34" t="inlineStr">
        <x:is>
          <x:t xml:space="preserve">Lc 2,29-32</x:t>
        </x:is>
      </x:c>
      <x:c r="G486" s="34" t="inlineStr">
        <x:is>
          <x:t xml:space="preserve">Apresentação do Senhor</x:t>
        </x:is>
      </x:c>
      <x:c r="H486" s="35" t="inlineStr">
        <x:is>
          <x:t xml:space="preserve">abrir partitura</x:t>
        </x:is>
      </x:c>
    </x:row>
    <x:row r="487" s="29" customFormat="1" ht="15" customHeight="1">
      <x:c r="A487" s="36" t="inlineStr">
        <x:is>
          <x:t xml:space="preserve">Vol. 13</x:t>
        </x:is>
      </x:c>
      <x:c r="B487" s="36" t="inlineStr">
        <x:is>
          <x:t xml:space="preserve">45</x:t>
        </x:is>
      </x:c>
      <x:c r="C487" s="37" t="inlineStr">
        <x:is>
          <x:t xml:space="preserve">Nasceu para nós</x:t>
        </x:is>
      </x:c>
      <x:c r="D487" s="37" t="n"/>
      <x:c r="E487" s="37" t="n"/>
      <x:c r="F487" s="37" t="n"/>
      <x:c r="G487" s="37" t="inlineStr">
        <x:is>
          <x:t xml:space="preserve">Natal do Senhor Jesus</x:t>
        </x:is>
      </x:c>
      <x:c r="H487" s="38" t="inlineStr">
        <x:is>
          <x:t xml:space="preserve">abrir partitura</x:t>
        </x:is>
      </x:c>
    </x:row>
    <x:row r="488" s="29" customFormat="1" ht="15" customHeight="1">
      <x:c r="A488" s="33" t="inlineStr">
        <x:is>
          <x:t xml:space="preserve">Vol. 13</x:t>
        </x:is>
      </x:c>
      <x:c r="B488" s="33" t="inlineStr">
        <x:is>
          <x:t xml:space="preserve">46</x:t>
        </x:is>
      </x:c>
      <x:c r="C488" s="34" t="inlineStr">
        <x:is>
          <x:t xml:space="preserve">A memória pascal</x:t>
        </x:is>
      </x:c>
      <x:c r="D488" s="34" t="n"/>
      <x:c r="E488" s="34" t="n"/>
      <x:c r="F488" s="34" t="n"/>
      <x:c r="G488" s="34" t="inlineStr">
        <x:is>
          <x:t xml:space="preserve">Santa Cruz de Cristo - 14/09</x:t>
        </x:is>
      </x:c>
      <x:c r="H488" s="35" t="inlineStr">
        <x:is>
          <x:t xml:space="preserve">abrir partitura</x:t>
        </x:is>
      </x:c>
    </x:row>
    <x:row r="489" s="29" customFormat="1" ht="15" customHeight="1">
      <x:c r="A489" s="36" t="inlineStr">
        <x:is>
          <x:t xml:space="preserve">Vol. 13</x:t>
        </x:is>
      </x:c>
      <x:c r="B489" s="36" t="inlineStr">
        <x:is>
          <x:t xml:space="preserve">47</x:t>
        </x:is>
      </x:c>
      <x:c r="C489" s="37" t="inlineStr">
        <x:is>
          <x:t xml:space="preserve">Eis a fonte borbulhante</x:t>
        </x:is>
      </x:c>
      <x:c r="D489" s="37" t="inlineStr">
        <x:is>
          <x:t xml:space="preserve">Mt 11,29</x:t>
        </x:is>
      </x:c>
      <x:c r="E489" s="37" t="n"/>
      <x:c r="F489" s="37" t="n"/>
      <x:c r="G489" s="37" t="inlineStr">
        <x:is>
          <x:t xml:space="preserve">Sagrado Coração de Jesus</x:t>
        </x:is>
      </x:c>
      <x:c r="H489" s="38" t="inlineStr">
        <x:is>
          <x:t xml:space="preserve">abrir partitura</x:t>
        </x:is>
      </x:c>
    </x:row>
    <x:row r="490" s="29" customFormat="1" ht="15" customHeight="1">
      <x:c r="A490" s="33" t="inlineStr">
        <x:is>
          <x:t xml:space="preserve">Vol. 13</x:t>
        </x:is>
      </x:c>
      <x:c r="B490" s="33" t="inlineStr">
        <x:is>
          <x:t xml:space="preserve">48</x:t>
        </x:is>
      </x:c>
      <x:c r="C490" s="34" t="inlineStr">
        <x:is>
          <x:t xml:space="preserve">Contemplamos teu mistério</x:t>
        </x:is>
      </x:c>
      <x:c r="D490" s="34" t="n"/>
      <x:c r="E490" s="34" t="n"/>
      <x:c r="F490" s="34" t="n"/>
      <x:c r="G490" s="34" t="inlineStr">
        <x:is>
          <x:t xml:space="preserve">Santíssima Trindade</x:t>
        </x:is>
      </x:c>
      <x:c r="H490" s="35" t="inlineStr">
        <x:is>
          <x:t xml:space="preserve">abrir partitura</x:t>
        </x:is>
      </x:c>
    </x:row>
    <x:row r="491" s="29" customFormat="1" ht="15" customHeight="1">
      <x:c r="A491" s="36" t="inlineStr">
        <x:is>
          <x:t xml:space="preserve">Vol. 13</x:t>
        </x:is>
      </x:c>
      <x:c r="B491" s="36" t="inlineStr">
        <x:is>
          <x:t xml:space="preserve">49</x:t>
        </x:is>
      </x:c>
      <x:c r="C491" s="37" t="inlineStr">
        <x:is>
          <x:t xml:space="preserve">Na fonte batismal</x:t>
        </x:is>
      </x:c>
      <x:c r="D491" s="37" t="n"/>
      <x:c r="E491" s="37" t="n"/>
      <x:c r="F491" s="37" t="n"/>
      <x:c r="G491" s="37" t="inlineStr">
        <x:is>
          <x:t xml:space="preserve">Canto batismal</x:t>
        </x:is>
      </x:c>
      <x:c r="H491" s="38" t="inlineStr">
        <x:is>
          <x:t xml:space="preserve">abrir partitura</x:t>
        </x:is>
      </x:c>
    </x:row>
    <x:row r="492" s="29" customFormat="1" ht="15" customHeight="1">
      <x:c r="A492" s="33" t="inlineStr">
        <x:is>
          <x:t xml:space="preserve">Vol. 13</x:t>
        </x:is>
      </x:c>
      <x:c r="B492" s="33" t="inlineStr">
        <x:is>
          <x:t xml:space="preserve">50</x:t>
        </x:is>
      </x:c>
      <x:c r="C492" s="34" t="inlineStr">
        <x:is>
          <x:t xml:space="preserve">Com os anjos de Deus</x:t>
        </x:is>
      </x:c>
      <x:c r="D492" s="34" t="inlineStr">
        <x:is>
          <x:t xml:space="preserve">Lc 1,46-55</x:t>
        </x:is>
      </x:c>
      <x:c r="E492" s="34" t="n"/>
      <x:c r="F492" s="34" t="inlineStr">
        <x:is>
          <x:t xml:space="preserve">Lc 1,46-55</x:t>
        </x:is>
      </x:c>
      <x:c r="G492" s="34" t="inlineStr">
        <x:is>
          <x:t xml:space="preserve">Festas de Maria · Saudação</x:t>
        </x:is>
      </x:c>
      <x:c r="H492" s="35" t="inlineStr">
        <x:is>
          <x:t xml:space="preserve">abrir partitura</x:t>
        </x:is>
      </x:c>
    </x:row>
    <x:row r="493" s="29" customFormat="1" ht="23.850000381469727" customHeight="1">
      <x:c r="A493" s="36" t="inlineStr">
        <x:is>
          <x:t xml:space="preserve">Vol. 13</x:t>
        </x:is>
      </x:c>
      <x:c r="B493" s="36" t="inlineStr">
        <x:is>
          <x:t xml:space="preserve">51</x:t>
        </x:is>
      </x:c>
      <x:c r="C493" s="37" t="inlineStr">
        <x:is>
          <x:t xml:space="preserve">As promessas se cumpriram em ti</x:t>
        </x:is>
      </x:c>
      <x:c r="D493" s="37" t="n"/>
      <x:c r="E493" s="37" t="n"/>
      <x:c r="F493" s="37" t="n"/>
      <x:c r="G493" s="37" t="inlineStr">
        <x:is>
          <x:t xml:space="preserve">Maria, Mãe de Deus · Ladainha 1ª</x:t>
        </x:is>
      </x:c>
      <x:c r="H493" s="38" t="inlineStr">
        <x:is>
          <x:t xml:space="preserve">abrir partitura</x:t>
        </x:is>
      </x:c>
    </x:row>
    <x:row r="494" s="29" customFormat="1" ht="15" customHeight="1">
      <x:c r="A494" s="33" t="inlineStr">
        <x:is>
          <x:t xml:space="preserve">Vol. 13</x:t>
        </x:is>
      </x:c>
      <x:c r="B494" s="33" t="inlineStr">
        <x:is>
          <x:t xml:space="preserve">52</x:t>
        </x:is>
      </x:c>
      <x:c r="C494" s="34" t="inlineStr">
        <x:is>
          <x:t xml:space="preserve">Magnificat</x:t>
        </x:is>
      </x:c>
      <x:c r="D494" s="34" t="inlineStr">
        <x:is>
          <x:t xml:space="preserve">Lc 1,46-55</x:t>
        </x:is>
      </x:c>
      <x:c r="E494" s="34" t="n"/>
      <x:c r="F494" s="34" t="inlineStr">
        <x:is>
          <x:t xml:space="preserve">Lc 1,46-55</x:t>
        </x:is>
      </x:c>
      <x:c r="G494" s="34" t="inlineStr">
        <x:is>
          <x:t xml:space="preserve">Nossa Senhora Aparecida · Ladainha 2ª</x:t>
        </x:is>
      </x:c>
      <x:c r="H494" s="35" t="inlineStr">
        <x:is>
          <x:t xml:space="preserve">abrir partitura</x:t>
        </x:is>
      </x:c>
    </x:row>
    <x:row r="495" s="29" customFormat="1" ht="15" customHeight="1">
      <x:c r="A495" s="36" t="inlineStr">
        <x:is>
          <x:t xml:space="preserve">Vol. 13</x:t>
        </x:is>
      </x:c>
      <x:c r="B495" s="36" t="inlineStr">
        <x:is>
          <x:t xml:space="preserve">53</x:t>
        </x:is>
      </x:c>
      <x:c r="C495" s="37" t="inlineStr">
        <x:is>
          <x:t xml:space="preserve">Ó Mãe Imaculada</x:t>
        </x:is>
      </x:c>
      <x:c r="D495" s="37" t="n"/>
      <x:c r="E495" s="37" t="n"/>
      <x:c r="F495" s="37" t="n"/>
      <x:c r="G495" s="37" t="inlineStr">
        <x:is>
          <x:t xml:space="preserve">Imaculada Conceição - 08/12</x:t>
        </x:is>
      </x:c>
      <x:c r="H495" s="38" t="inlineStr">
        <x:is>
          <x:t xml:space="preserve">abrir partitura</x:t>
        </x:is>
      </x:c>
    </x:row>
    <x:row r="496" s="29" customFormat="1" ht="15" customHeight="1">
      <x:c r="A496" s="33" t="inlineStr">
        <x:is>
          <x:t xml:space="preserve">Vol. 13</x:t>
        </x:is>
      </x:c>
      <x:c r="B496" s="33" t="inlineStr">
        <x:is>
          <x:t xml:space="preserve">54</x:t>
        </x:is>
      </x:c>
      <x:c r="C496" s="34" t="inlineStr">
        <x:is>
          <x:t xml:space="preserve">Morte e ressurreição em Cristo - Rm 6,1-11</x:t>
        </x:is>
      </x:c>
      <x:c r="D496" s="34" t="n"/>
      <x:c r="E496" s="34" t="inlineStr">
        <x:is>
          <x:t xml:space="preserve">Rm 6,1-11</x:t>
        </x:is>
      </x:c>
      <x:c r="F496" s="34" t="n"/>
      <x:c r="G496" s="34" t="inlineStr">
        <x:is>
          <x:t xml:space="preserve">Canto batismal</x:t>
        </x:is>
      </x:c>
      <x:c r="H496" s="35" t="inlineStr">
        <x:is>
          <x:t xml:space="preserve">abrir partitura</x:t>
        </x:is>
      </x:c>
    </x:row>
    <x:row r="497" s="29" customFormat="1" ht="23.850000381469727" customHeight="1">
      <x:c r="A497" s="36" t="inlineStr">
        <x:is>
          <x:t xml:space="preserve">Vol. 13</x:t>
        </x:is>
      </x:c>
      <x:c r="B497" s="36" t="inlineStr">
        <x:is>
          <x:t xml:space="preserve">55</x:t>
        </x:is>
      </x:c>
      <x:c r="C497" s="37" t="inlineStr">
        <x:is>
          <x:t xml:space="preserve">Palavra de vida - Jo 6,68</x:t>
        </x:is>
      </x:c>
      <x:c r="D497" s="37" t="inlineStr">
        <x:is>
          <x:t xml:space="preserve">Jo 6,68</x:t>
        </x:is>
      </x:c>
      <x:c r="E497" s="37" t="n"/>
      <x:c r="F497" s="37" t="n"/>
      <x:c r="G497" s="37" t="n"/>
      <x:c r="H497" s="38" t="inlineStr">
        <x:is>
          <x:t xml:space="preserve">abrir partitura</x:t>
        </x:is>
      </x:c>
    </x:row>
    <x:row r="498" s="29" customFormat="1" ht="23.850000381469727" customHeight="1">
      <x:c r="A498" s="33" t="inlineStr">
        <x:is>
          <x:t xml:space="preserve">Vol. 13</x:t>
        </x:is>
      </x:c>
      <x:c r="B498" s="33" t="inlineStr">
        <x:is>
          <x:t xml:space="preserve">56</x:t>
        </x:is>
      </x:c>
      <x:c r="C498" s="34" t="inlineStr">
        <x:is>
          <x:t xml:space="preserve">Na fonte batismal</x:t>
        </x:is>
      </x:c>
      <x:c r="D498" s="34" t="n"/>
      <x:c r="E498" s="34" t="n"/>
      <x:c r="F498" s="34" t="n"/>
      <x:c r="G498" s="34" t="inlineStr">
        <x:is>
          <x:t xml:space="preserve">Aspersão da água · Canto Batismal</x:t>
        </x:is>
      </x:c>
      <x:c r="H498" s="35" t="inlineStr">
        <x:is>
          <x:t xml:space="preserve">abrir partitura</x:t>
        </x:is>
      </x:c>
    </x:row>
    <x:row r="499" s="29" customFormat="1" ht="15" customHeight="1">
      <x:c r="A499" s="36" t="inlineStr">
        <x:is>
          <x:t xml:space="preserve">Vol. 13</x:t>
        </x:is>
      </x:c>
      <x:c r="B499" s="36" t="inlineStr">
        <x:is>
          <x:t xml:space="preserve">57</x:t>
        </x:is>
      </x:c>
      <x:c r="C499" s="37" t="inlineStr">
        <x:is>
          <x:t xml:space="preserve">Senhor, tende piedade</x:t>
        </x:is>
      </x:c>
      <x:c r="D499" s="37" t="n"/>
      <x:c r="E499" s="37" t="n"/>
      <x:c r="F499" s="37" t="n"/>
      <x:c r="G499" s="37" t="inlineStr">
        <x:is>
          <x:t xml:space="preserve">Ato Penitencial</x:t>
        </x:is>
      </x:c>
      <x:c r="H499" s="38" t="inlineStr">
        <x:is>
          <x:t xml:space="preserve">abrir partitura</x:t>
        </x:is>
      </x:c>
    </x:row>
    <x:row r="500" s="29" customFormat="1" ht="15" customHeight="1">
      <x:c r="A500" s="33" t="inlineStr">
        <x:is>
          <x:t xml:space="preserve">Vol. 13</x:t>
        </x:is>
      </x:c>
      <x:c r="B500" s="33" t="inlineStr">
        <x:is>
          <x:t xml:space="preserve">58</x:t>
        </x:is>
      </x:c>
      <x:c r="C500" s="34" t="inlineStr">
        <x:is>
          <x:t xml:space="preserve">Tende compaixão de nós</x:t>
        </x:is>
      </x:c>
      <x:c r="D500" s="34" t="n"/>
      <x:c r="E500" s="34" t="inlineStr">
        <x:is>
          <x:t xml:space="preserve">Sl 84,8</x:t>
        </x:is>
      </x:c>
      <x:c r="F500" s="34" t="n"/>
      <x:c r="G500" s="34" t="inlineStr">
        <x:is>
          <x:t xml:space="preserve">Ato Penitencial II</x:t>
        </x:is>
      </x:c>
      <x:c r="H500" s="35" t="inlineStr">
        <x:is>
          <x:t xml:space="preserve">abrir partitura</x:t>
        </x:is>
      </x:c>
    </x:row>
    <x:row r="501" s="29" customFormat="1" ht="15" customHeight="1">
      <x:c r="A501" s="36" t="inlineStr">
        <x:is>
          <x:t xml:space="preserve">Vol. 13</x:t>
        </x:is>
      </x:c>
      <x:c r="B501" s="36" t="inlineStr">
        <x:is>
          <x:t xml:space="preserve">59</x:t>
        </x:is>
      </x:c>
      <x:c r="C501" s="37" t="inlineStr">
        <x:is>
          <x:t xml:space="preserve">Maranathá - Vem, Senhor Jesus!</x:t>
        </x:is>
      </x:c>
      <x:c r="D501" s="37" t="n"/>
      <x:c r="E501" s="37" t="inlineStr">
        <x:is>
          <x:t xml:space="preserve">Ap 22,20</x:t>
        </x:is>
      </x:c>
      <x:c r="F501" s="37" t="n"/>
      <x:c r="G501" s="37" t="inlineStr">
        <x:is>
          <x:t xml:space="preserve">Advento e vinda de Cristo</x:t>
        </x:is>
      </x:c>
      <x:c r="H501" s="38" t="inlineStr">
        <x:is>
          <x:t xml:space="preserve">abrir partitura</x:t>
        </x:is>
      </x:c>
    </x:row>
    <x:row r="502" s="29" customFormat="1" ht="15" customHeight="1">
      <x:c r="A502" s="33" t="inlineStr">
        <x:is>
          <x:t xml:space="preserve">Vol. 13</x:t>
        </x:is>
      </x:c>
      <x:c r="B502" s="33" t="inlineStr">
        <x:is>
          <x:t xml:space="preserve">60</x:t>
        </x:is>
      </x:c>
      <x:c r="C502" s="34" t="inlineStr">
        <x:is>
          <x:t xml:space="preserve">O Pastor da caridade</x:t>
        </x:is>
      </x:c>
      <x:c r="D502" s="34" t="n"/>
      <x:c r="E502" s="34" t="inlineStr">
        <x:is>
          <x:t xml:space="preserve">1Cor 13,4-6</x:t>
        </x:is>
      </x:c>
      <x:c r="F502" s="34" t="n"/>
      <x:c r="G502" s="34" t="inlineStr">
        <x:is>
          <x:t xml:space="preserve">In memoriam Dom Luciano Mendes de Almeida, SJ</x:t>
        </x:is>
      </x:c>
      <x:c r="H502" s="35" t="inlineStr">
        <x:is>
          <x:t xml:space="preserve">abrir partitura</x:t>
        </x:is>
      </x:c>
    </x:row>
    <x:row r="503" s="29" customFormat="1" ht="15" customHeight="1">
      <x:c r="A503" s="36" t="inlineStr">
        <x:is>
          <x:t xml:space="preserve">Vol. 13</x:t>
        </x:is>
      </x:c>
      <x:c r="B503" s="36" t="inlineStr">
        <x:is>
          <x:t xml:space="preserve">61</x:t>
        </x:is>
      </x:c>
      <x:c r="C503" s="37" t="inlineStr">
        <x:is>
          <x:t xml:space="preserve">"Quem planta na dor, colhe na alegria" - Sl 125(126)</x:t>
        </x:is>
      </x:c>
      <x:c r="D503" s="37" t="n"/>
      <x:c r="E503" s="37" t="inlineStr">
        <x:is>
          <x:t xml:space="preserve">Sl 125</x:t>
        </x:is>
      </x:c>
      <x:c r="F503" s="37" t="inlineStr">
        <x:is>
          <x:t xml:space="preserve">Sl 125</x:t>
        </x:is>
      </x:c>
      <x:c r="G503" s="37" t="inlineStr">
        <x:is>
          <x:t xml:space="preserve">Da escravidão para a Pátria · Ação de graças · Colheita · Formatura</x:t>
        </x:is>
      </x:c>
      <x:c r="H503" s="38" t="inlineStr">
        <x:is>
          <x:t xml:space="preserve">abrir partitura</x:t>
        </x:is>
      </x:c>
    </x:row>
    <x:row r="504" s="29" customFormat="1" ht="15" customHeight="1">
      <x:c r="A504" s="33" t="inlineStr">
        <x:is>
          <x:t xml:space="preserve">Vol. 13</x:t>
        </x:is>
      </x:c>
      <x:c r="B504" s="33" t="inlineStr">
        <x:is>
          <x:t xml:space="preserve">62</x:t>
        </x:is>
      </x:c>
      <x:c r="C504" s="34" t="inlineStr">
        <x:is>
          <x:t xml:space="preserve">Louvemos o Senhor</x:t>
        </x:is>
      </x:c>
      <x:c r="D504" s="34" t="n"/>
      <x:c r="E504" s="34" t="n"/>
      <x:c r="F504" s="34" t="n"/>
      <x:c r="G504" s="34" t="inlineStr">
        <x:is>
          <x:t xml:space="preserve">Louvação · Agradecimento</x:t>
        </x:is>
      </x:c>
      <x:c r="H504" s="35" t="inlineStr">
        <x:is>
          <x:t xml:space="preserve">abrir partitura</x:t>
        </x:is>
      </x:c>
    </x:row>
    <x:row r="505" s="29" customFormat="1" ht="15" customHeight="1">
      <x:c r="A505" s="36" t="inlineStr">
        <x:is>
          <x:t xml:space="preserve">Vol. 13</x:t>
        </x:is>
      </x:c>
      <x:c r="B505" s="36" t="inlineStr">
        <x:is>
          <x:t xml:space="preserve">63</x:t>
        </x:is>
      </x:c>
      <x:c r="C505" s="37" t="inlineStr">
        <x:is>
          <x:t xml:space="preserve">Espírito de Deus</x:t>
        </x:is>
      </x:c>
      <x:c r="D505" s="37" t="n"/>
      <x:c r="E505" s="37" t="n"/>
      <x:c r="F505" s="37" t="n"/>
      <x:c r="G505" s="37" t="inlineStr">
        <x:is>
          <x:t xml:space="preserve">Sequência de Pentecostes</x:t>
        </x:is>
      </x:c>
      <x:c r="H505" s="38" t="inlineStr">
        <x:is>
          <x:t xml:space="preserve">abrir partitura</x:t>
        </x:is>
      </x:c>
    </x:row>
    <x:row r="506" s="29" customFormat="1" ht="15" customHeight="1">
      <x:c r="A506" s="33" t="inlineStr">
        <x:is>
          <x:t xml:space="preserve">Vol. 13</x:t>
        </x:is>
      </x:c>
      <x:c r="B506" s="33" t="inlineStr">
        <x:is>
          <x:t xml:space="preserve">64</x:t>
        </x:is>
      </x:c>
      <x:c r="C506" s="34" t="inlineStr">
        <x:is>
          <x:t xml:space="preserve">Nós levamos no corpo</x:t>
        </x:is>
      </x:c>
      <x:c r="D506" s="34" t="n"/>
      <x:c r="E506" s="34" t="inlineStr">
        <x:is>
          <x:t xml:space="preserve">2Cor 4,10-16</x:t>
        </x:is>
      </x:c>
      <x:c r="F506" s="34" t="inlineStr">
        <x:is>
          <x:t xml:space="preserve">Sl 89</x:t>
        </x:is>
      </x:c>
      <x:c r="G506" s="34" t="n"/>
      <x:c r="H506" s="35" t="inlineStr">
        <x:is>
          <x:t xml:space="preserve">abrir partitura</x:t>
        </x:is>
      </x:c>
    </x:row>
    <x:row r="507" s="29" customFormat="1" ht="23.850000381469727" customHeight="1">
      <x:c r="A507" s="36" t="inlineStr">
        <x:is>
          <x:t xml:space="preserve">Vol. 13</x:t>
        </x:is>
      </x:c>
      <x:c r="B507" s="36" t="inlineStr">
        <x:is>
          <x:t xml:space="preserve">65</x:t>
        </x:is>
      </x:c>
      <x:c r="C507" s="37" t="inlineStr">
        <x:is>
          <x:t xml:space="preserve">Nem a vida, nem a morte - Rm 8,38-39</x:t>
        </x:is>
      </x:c>
      <x:c r="D507" s="37" t="n"/>
      <x:c r="E507" s="37" t="inlineStr">
        <x:is>
          <x:t xml:space="preserve">Rm 8,38-39</x:t>
        </x:is>
      </x:c>
      <x:c r="F507" s="37" t="n"/>
      <x:c r="G507" s="37" t="inlineStr">
        <x:is>
          <x:t xml:space="preserve">Confiança · Liturgia dos mortos</x:t>
        </x:is>
      </x:c>
      <x:c r="H507" s="38" t="inlineStr">
        <x:is>
          <x:t xml:space="preserve">abrir partitura</x:t>
        </x:is>
      </x:c>
    </x:row>
    <x:row r="508" s="29" customFormat="1" ht="15" customHeight="1">
      <x:c r="A508" s="33" t="inlineStr">
        <x:is>
          <x:t xml:space="preserve">Vol. 13</x:t>
        </x:is>
      </x:c>
      <x:c r="B508" s="33" t="inlineStr">
        <x:is>
          <x:t xml:space="preserve">66</x:t>
        </x:is>
      </x:c>
      <x:c r="C508" s="34" t="inlineStr">
        <x:is>
          <x:t xml:space="preserve">Deus seja louvado no pão partilhado!</x:t>
        </x:is>
      </x:c>
      <x:c r="D508" s="34" t="n"/>
      <x:c r="E508" s="34" t="n"/>
      <x:c r="F508" s="34" t="n"/>
      <x:c r="G508" s="34" t="inlineStr">
        <x:is>
          <x:t xml:space="preserve">Bendito · Eucaristia</x:t>
        </x:is>
      </x:c>
      <x:c r="H508" s="35" t="inlineStr">
        <x:is>
          <x:t xml:space="preserve">abrir partitura</x:t>
        </x:is>
      </x:c>
    </x:row>
    <x:row r="509" s="29" customFormat="1" ht="15" customHeight="1">
      <x:c r="A509" s="36" t="inlineStr">
        <x:is>
          <x:t xml:space="preserve">Vol. 14</x:t>
        </x:is>
      </x:c>
      <x:c r="B509" s="36" t="inlineStr">
        <x:is>
          <x:t xml:space="preserve">1</x:t>
        </x:is>
      </x:c>
      <x:c r="C509" s="37" t="inlineStr">
        <x:is>
          <x:t xml:space="preserve">Adoremos-vos, Senhor, sobre o madeiro</x:t>
        </x:is>
      </x:c>
      <x:c r="D509" s="37" t="n"/>
      <x:c r="E509" s="37" t="inlineStr">
        <x:is>
          <x:t xml:space="preserve">Fl 2,6-11</x:t>
        </x:is>
      </x:c>
      <x:c r="F509" s="37" t="inlineStr">
        <x:is>
          <x:t xml:space="preserve">Fl 2,6-11</x:t>
        </x:is>
      </x:c>
      <x:c r="G509" s="37" t="inlineStr">
        <x:is>
          <x:t xml:space="preserve">Santa Cruz · 6ª Feira Santa</x:t>
        </x:is>
      </x:c>
      <x:c r="H509" s="38" t="inlineStr">
        <x:is>
          <x:t xml:space="preserve">abrir partitura</x:t>
        </x:is>
      </x:c>
    </x:row>
    <x:row r="510" s="29" customFormat="1" ht="15" customHeight="1">
      <x:c r="A510" s="33" t="inlineStr">
        <x:is>
          <x:t xml:space="preserve">Vol. 14</x:t>
        </x:is>
      </x:c>
      <x:c r="B510" s="33" t="inlineStr">
        <x:is>
          <x:t xml:space="preserve">2</x:t>
        </x:is>
      </x:c>
      <x:c r="C510" s="34" t="inlineStr">
        <x:is>
          <x:t xml:space="preserve">Agora o tempo se cumpriu</x:t>
        </x:is>
      </x:c>
      <x:c r="D510" s="34" t="inlineStr">
        <x:is>
          <x:t xml:space="preserve">Mc 1,15 ‖ Mt 4,17</x:t>
        </x:is>
      </x:c>
      <x:c r="E510" s="34" t="n"/>
      <x:c r="F510" s="34" t="inlineStr">
        <x:is>
          <x:t xml:space="preserve">Sl 1</x:t>
        </x:is>
      </x:c>
      <x:c r="G510" s="34" t="inlineStr">
        <x:is>
          <x:t xml:space="preserve">Comunhão Quaresma · 4ª Feira de Cinzas</x:t>
        </x:is>
      </x:c>
      <x:c r="H510" s="35" t="inlineStr">
        <x:is>
          <x:t xml:space="preserve">abrir partitura</x:t>
        </x:is>
      </x:c>
    </x:row>
    <x:row r="511" s="29" customFormat="1" ht="15" customHeight="1">
      <x:c r="A511" s="36" t="inlineStr">
        <x:is>
          <x:t xml:space="preserve">Vol. 14</x:t>
        </x:is>
      </x:c>
      <x:c r="B511" s="36" t="inlineStr">
        <x:is>
          <x:t xml:space="preserve">3</x:t>
        </x:is>
      </x:c>
      <x:c r="C511" s="37" t="inlineStr">
        <x:is>
          <x:t xml:space="preserve">Aclamação</x:t>
        </x:is>
      </x:c>
      <x:c r="D511" s="37" t="n"/>
      <x:c r="E511" s="37" t="inlineStr">
        <x:is>
          <x:t xml:space="preserve">Sl 94</x:t>
        </x:is>
      </x:c>
      <x:c r="F511" s="37" t="n"/>
      <x:c r="G511" s="37" t="inlineStr">
        <x:is>
          <x:t xml:space="preserve">4ª Feira de Cinzas e Quaresma</x:t>
        </x:is>
      </x:c>
      <x:c r="H511" s="38" t="inlineStr">
        <x:is>
          <x:t xml:space="preserve">abrir partitura</x:t>
        </x:is>
      </x:c>
    </x:row>
    <x:row r="512" s="29" customFormat="1" ht="15" customHeight="1">
      <x:c r="A512" s="33" t="inlineStr">
        <x:is>
          <x:t xml:space="preserve">Vol. 14</x:t>
        </x:is>
      </x:c>
      <x:c r="B512" s="33" t="inlineStr">
        <x:is>
          <x:t xml:space="preserve">4</x:t>
        </x:is>
      </x:c>
      <x:c r="C512" s="34" t="inlineStr">
        <x:is>
          <x:t xml:space="preserve">Amém, aleluia!</x:t>
        </x:is>
      </x:c>
      <x:c r="D512" s="34" t="n"/>
      <x:c r="E512" s="34" t="inlineStr">
        <x:is>
          <x:t xml:space="preserve">Ap 7,9-10</x:t>
        </x:is>
      </x:c>
      <x:c r="F512" s="34" t="n"/>
      <x:c r="G512" s="34" t="inlineStr">
        <x:is>
          <x:t xml:space="preserve">Todos os Santos · 1º de Novembro</x:t>
        </x:is>
      </x:c>
      <x:c r="H512" s="35" t="inlineStr">
        <x:is>
          <x:t xml:space="preserve">abrir partitura</x:t>
        </x:is>
      </x:c>
    </x:row>
    <x:row r="513" s="29" customFormat="1" ht="15" customHeight="1">
      <x:c r="A513" s="36" t="inlineStr">
        <x:is>
          <x:t xml:space="preserve">Vol. 14</x:t>
        </x:is>
      </x:c>
      <x:c r="B513" s="36" t="inlineStr">
        <x:is>
          <x:t xml:space="preserve">5</x:t>
        </x:is>
      </x:c>
      <x:c r="C513" s="37" t="inlineStr">
        <x:is>
          <x:t xml:space="preserve">A minha alma engrandece</x:t>
        </x:is>
      </x:c>
      <x:c r="D513" s="37" t="inlineStr">
        <x:is>
          <x:t xml:space="preserve">Lc 1,46-55</x:t>
        </x:is>
      </x:c>
      <x:c r="E513" s="37" t="n"/>
      <x:c r="F513" s="37" t="inlineStr">
        <x:is>
          <x:t xml:space="preserve">Magnificat (Lc 1,46-55)</x:t>
        </x:is>
      </x:c>
      <x:c r="G513" s="37" t="inlineStr">
        <x:is>
          <x:t xml:space="preserve">(Magnificat)</x:t>
        </x:is>
      </x:c>
      <x:c r="H513" s="38" t="inlineStr">
        <x:is>
          <x:t xml:space="preserve">abrir partitura</x:t>
        </x:is>
      </x:c>
    </x:row>
    <x:row r="514" s="29" customFormat="1" ht="15" customHeight="1">
      <x:c r="A514" s="33" t="inlineStr">
        <x:is>
          <x:t xml:space="preserve">Vol. 14</x:t>
        </x:is>
      </x:c>
      <x:c r="B514" s="33" t="inlineStr">
        <x:is>
          <x:t xml:space="preserve">6</x:t>
        </x:is>
      </x:c>
      <x:c r="C514" s="34" t="inlineStr">
        <x:is>
          <x:t xml:space="preserve">Eu creio em Ti, Senhor</x:t>
        </x:is>
      </x:c>
      <x:c r="D514" s="34" t="n"/>
      <x:c r="E514" s="34" t="n"/>
      <x:c r="F514" s="34" t="n"/>
      <x:c r="G514" s="34" t="n"/>
      <x:c r="H514" s="35" t="inlineStr">
        <x:is>
          <x:t xml:space="preserve">abrir partitura</x:t>
        </x:is>
      </x:c>
    </x:row>
    <x:row r="515" s="29" customFormat="1" ht="15" customHeight="1">
      <x:c r="A515" s="36" t="inlineStr">
        <x:is>
          <x:t xml:space="preserve">Vol. 14</x:t>
        </x:is>
      </x:c>
      <x:c r="B515" s="36" t="inlineStr">
        <x:is>
          <x:t xml:space="preserve">7</x:t>
        </x:is>
      </x:c>
      <x:c r="C515" s="37" t="inlineStr">
        <x:is>
          <x:t xml:space="preserve">Como vós me enviastes, eu também os envio</x:t>
        </x:is>
      </x:c>
      <x:c r="D515" s="37" t="inlineStr">
        <x:is>
          <x:t xml:space="preserve">Jo 17,17-19</x:t>
        </x:is>
      </x:c>
      <x:c r="E515" s="37" t="n"/>
      <x:c r="F515" s="37" t="inlineStr">
        <x:is>
          <x:t xml:space="preserve">Sl 22</x:t>
        </x:is>
      </x:c>
      <x:c r="G515" s="37" t="inlineStr">
        <x:is>
          <x:t xml:space="preserve">Missão · Envio</x:t>
        </x:is>
      </x:c>
      <x:c r="H515" s="38" t="inlineStr">
        <x:is>
          <x:t xml:space="preserve">abrir partitura</x:t>
        </x:is>
      </x:c>
    </x:row>
    <x:row r="516" s="29" customFormat="1" ht="15" customHeight="1">
      <x:c r="A516" s="33" t="inlineStr">
        <x:is>
          <x:t xml:space="preserve">Vol. 14</x:t>
        </x:is>
      </x:c>
      <x:c r="B516" s="33" t="inlineStr">
        <x:is>
          <x:t xml:space="preserve">8</x:t>
        </x:is>
      </x:c>
      <x:c r="C516" s="34" t="inlineStr">
        <x:is>
          <x:t xml:space="preserve">Anunciaremos teu Reino</x:t>
        </x:is>
      </x:c>
      <x:c r="D516" s="34" t="n"/>
      <x:c r="E516" s="34" t="n"/>
      <x:c r="F516" s="34" t="n"/>
      <x:c r="G516" s="34" t="inlineStr">
        <x:is>
          <x:t xml:space="preserve">Festa de Cristo Rei</x:t>
        </x:is>
      </x:c>
      <x:c r="H516" s="35" t="inlineStr">
        <x:is>
          <x:t xml:space="preserve">abrir partitura</x:t>
        </x:is>
      </x:c>
    </x:row>
    <x:row r="517" s="29" customFormat="1" ht="23.850000381469727" customHeight="1">
      <x:c r="A517" s="36" t="inlineStr">
        <x:is>
          <x:t xml:space="preserve">Vol. 14</x:t>
        </x:is>
      </x:c>
      <x:c r="B517" s="36" t="inlineStr">
        <x:is>
          <x:t xml:space="preserve">9</x:t>
        </x:is>
      </x:c>
      <x:c r="C517" s="37" t="inlineStr">
        <x:is>
          <x:t xml:space="preserve">Nas águas do Jordão</x:t>
        </x:is>
      </x:c>
      <x:c r="D517" s="37" t="n"/>
      <x:c r="E517" s="37" t="n"/>
      <x:c r="F517" s="37" t="n"/>
      <x:c r="G517" s="37" t="n"/>
      <x:c r="H517" s="38" t="inlineStr">
        <x:is>
          <x:t xml:space="preserve">abrir partitura</x:t>
        </x:is>
      </x:c>
    </x:row>
    <x:row r="518" s="29" customFormat="1" ht="15" customHeight="1">
      <x:c r="A518" s="33" t="inlineStr">
        <x:is>
          <x:t xml:space="preserve">Vol. 14</x:t>
        </x:is>
      </x:c>
      <x:c r="B518" s="33" t="inlineStr">
        <x:is>
          <x:t xml:space="preserve">10</x:t>
        </x:is>
      </x:c>
      <x:c r="C518" s="34" t="inlineStr">
        <x:is>
          <x:t xml:space="preserve">Ao Pai agradecemos</x:t>
        </x:is>
      </x:c>
      <x:c r="D518" s="34" t="n"/>
      <x:c r="E518" s="34" t="inlineStr">
        <x:is>
          <x:t xml:space="preserve">Col 1,12-20</x:t>
        </x:is>
      </x:c>
      <x:c r="F518" s="34" t="inlineStr">
        <x:is>
          <x:t xml:space="preserve">Col 1,12-20</x:t>
        </x:is>
      </x:c>
      <x:c r="G518" s="34" t="n"/>
      <x:c r="H518" s="35" t="inlineStr">
        <x:is>
          <x:t xml:space="preserve">abrir partitura</x:t>
        </x:is>
      </x:c>
    </x:row>
    <x:row r="519" s="29" customFormat="1" ht="15" customHeight="1">
      <x:c r="A519" s="36" t="inlineStr">
        <x:is>
          <x:t xml:space="preserve">Vol. 14</x:t>
        </x:is>
      </x:c>
      <x:c r="B519" s="36" t="inlineStr">
        <x:is>
          <x:t xml:space="preserve">11</x:t>
        </x:is>
      </x:c>
      <x:c r="C519" s="37" t="inlineStr">
        <x:is>
          <x:t xml:space="preserve">Batizado Jesus no Jordão</x:t>
        </x:is>
      </x:c>
      <x:c r="D519" s="37" t="inlineStr">
        <x:is>
          <x:t xml:space="preserve">Mt 3,16-17 ‖ Mc 1,10-11 ‖ Lc 3,21-22</x:t>
        </x:is>
      </x:c>
      <x:c r="E519" s="37" t="n"/>
      <x:c r="F519" s="37" t="inlineStr">
        <x:is>
          <x:t xml:space="preserve">Sl 28</x:t>
        </x:is>
      </x:c>
      <x:c r="G519" s="37" t="n"/>
      <x:c r="H519" s="38" t="inlineStr">
        <x:is>
          <x:t xml:space="preserve">abrir partitura</x:t>
        </x:is>
      </x:c>
    </x:row>
    <x:row r="520" s="29" customFormat="1" ht="15" customHeight="1">
      <x:c r="A520" s="33" t="inlineStr">
        <x:is>
          <x:t xml:space="preserve">Vol. 14</x:t>
        </x:is>
      </x:c>
      <x:c r="B520" s="33" t="inlineStr">
        <x:is>
          <x:t xml:space="preserve">12</x:t>
        </x:is>
      </x:c>
      <x:c r="C520" s="34" t="inlineStr">
        <x:is>
          <x:t xml:space="preserve">Belém é aqui, aqui é Natal</x:t>
        </x:is>
      </x:c>
      <x:c r="D520" s="34" t="n"/>
      <x:c r="E520" s="34" t="n"/>
      <x:c r="F520" s="34" t="n"/>
      <x:c r="G520" s="34" t="n"/>
      <x:c r="H520" s="35" t="inlineStr">
        <x:is>
          <x:t xml:space="preserve">abrir partitura</x:t>
        </x:is>
      </x:c>
    </x:row>
    <x:row r="521" s="29" customFormat="1" ht="15" customHeight="1">
      <x:c r="A521" s="36" t="inlineStr">
        <x:is>
          <x:t xml:space="preserve">Vol. 14</x:t>
        </x:is>
      </x:c>
      <x:c r="B521" s="36" t="inlineStr">
        <x:is>
          <x:t xml:space="preserve">13</x:t>
        </x:is>
      </x:c>
      <x:c r="C521" s="37" t="inlineStr">
        <x:is>
          <x:t xml:space="preserve">Bendita e louvada seja</x:t>
        </x:is>
      </x:c>
      <x:c r="D521" s="37" t="n"/>
      <x:c r="E521" s="37" t="n"/>
      <x:c r="F521" s="37" t="n"/>
      <x:c r="G521" s="37" t="inlineStr">
        <x:is>
          <x:t xml:space="preserve">Hino à Santa Cruz</x:t>
        </x:is>
      </x:c>
      <x:c r="H521" s="38" t="inlineStr">
        <x:is>
          <x:t xml:space="preserve">abrir partitura</x:t>
        </x:is>
      </x:c>
    </x:row>
    <x:row r="522" s="29" customFormat="1" ht="15" customHeight="1">
      <x:c r="A522" s="33" t="inlineStr">
        <x:is>
          <x:t xml:space="preserve">Vol. 14</x:t>
        </x:is>
      </x:c>
      <x:c r="B522" s="33" t="inlineStr">
        <x:is>
          <x:t xml:space="preserve">14</x:t>
        </x:is>
      </x:c>
      <x:c r="C522" s="34" t="inlineStr">
        <x:is>
          <x:t xml:space="preserve">Cantai ao Senhor Deus um canto novo</x:t>
        </x:is>
      </x:c>
      <x:c r="D522" s="34" t="n"/>
      <x:c r="E522" s="34" t="inlineStr">
        <x:is>
          <x:t xml:space="preserve">Sl 97</x:t>
        </x:is>
      </x:c>
      <x:c r="F522" s="34" t="inlineStr">
        <x:is>
          <x:t xml:space="preserve">Sl 97</x:t>
        </x:is>
      </x:c>
      <x:c r="G522" s="34" t="inlineStr">
        <x:is>
          <x:t xml:space="preserve">Entrada · Domingo da Páscoa - C</x:t>
        </x:is>
      </x:c>
      <x:c r="H522" s="35" t="inlineStr">
        <x:is>
          <x:t xml:space="preserve">abrir partitura</x:t>
        </x:is>
      </x:c>
    </x:row>
    <x:row r="523" s="29" customFormat="1" ht="15" customHeight="1">
      <x:c r="A523" s="36" t="inlineStr">
        <x:is>
          <x:t xml:space="preserve">Vol. 14</x:t>
        </x:is>
      </x:c>
      <x:c r="B523" s="36" t="inlineStr">
        <x:is>
          <x:t xml:space="preserve">15</x:t>
        </x:is>
      </x:c>
      <x:c r="C523" s="37" t="inlineStr">
        <x:is>
          <x:t xml:space="preserve">Comunhão</x:t>
        </x:is>
      </x:c>
      <x:c r="D523" s="37" t="inlineStr">
        <x:is>
          <x:t xml:space="preserve">Mt 4,4 ‖ Lc 4,4</x:t>
        </x:is>
      </x:c>
      <x:c r="E523" s="37" t="n"/>
      <x:c r="F523" s="37" t="inlineStr">
        <x:is>
          <x:t xml:space="preserve">Sl 18B</x:t>
        </x:is>
      </x:c>
      <x:c r="G523" s="37" t="inlineStr">
        <x:is>
          <x:t xml:space="preserve">Domingo da Quaresma</x:t>
        </x:is>
      </x:c>
      <x:c r="H523" s="38" t="inlineStr">
        <x:is>
          <x:t xml:space="preserve">abrir partitura</x:t>
        </x:is>
      </x:c>
    </x:row>
    <x:row r="524" s="29" customFormat="1" ht="15" customHeight="1">
      <x:c r="A524" s="33" t="inlineStr">
        <x:is>
          <x:t xml:space="preserve">Vol. 14</x:t>
        </x:is>
      </x:c>
      <x:c r="B524" s="33" t="inlineStr">
        <x:is>
          <x:t xml:space="preserve">16</x:t>
        </x:is>
      </x:c>
      <x:c r="C524" s="34" t="inlineStr">
        <x:is>
          <x:t xml:space="preserve">Senhor, Filho de Davi</x:t>
        </x:is>
      </x:c>
      <x:c r="D524" s="34" t="inlineStr">
        <x:is>
          <x:t xml:space="preserve">Mc 10,47 ‖ Mt 20,30 ‖ Lc 18,38</x:t>
        </x:is>
      </x:c>
      <x:c r="E524" s="34" t="n"/>
      <x:c r="F524" s="34" t="n"/>
      <x:c r="G524" s="34" t="inlineStr">
        <x:is>
          <x:t xml:space="preserve">Ato penitencial</x:t>
        </x:is>
      </x:c>
      <x:c r="H524" s="35" t="inlineStr">
        <x:is>
          <x:t xml:space="preserve">abrir partitura</x:t>
        </x:is>
      </x:c>
    </x:row>
    <x:row r="525" s="29" customFormat="1" ht="15" customHeight="1">
      <x:c r="A525" s="36" t="inlineStr">
        <x:is>
          <x:t xml:space="preserve">Vol. 14</x:t>
        </x:is>
      </x:c>
      <x:c r="B525" s="36" t="inlineStr">
        <x:is>
          <x:t xml:space="preserve">17</x:t>
        </x:is>
      </x:c>
      <x:c r="C525" s="37" t="inlineStr">
        <x:is>
          <x:t xml:space="preserve">Cristãos, vinde todos</x:t>
        </x:is>
      </x:c>
      <x:c r="D525" s="37" t="n"/>
      <x:c r="E525" s="37" t="n"/>
      <x:c r="F525" s="37" t="n"/>
      <x:c r="G525" s="37" t="inlineStr">
        <x:is>
          <x:t xml:space="preserve">Natal</x:t>
        </x:is>
      </x:c>
      <x:c r="H525" s="38" t="inlineStr">
        <x:is>
          <x:t xml:space="preserve">abrir partitura</x:t>
        </x:is>
      </x:c>
    </x:row>
    <x:row r="526" s="29" customFormat="1" ht="15" customHeight="1">
      <x:c r="A526" s="33" t="inlineStr">
        <x:is>
          <x:t xml:space="preserve">Vol. 14</x:t>
        </x:is>
      </x:c>
      <x:c r="B526" s="33" t="inlineStr">
        <x:is>
          <x:t xml:space="preserve">18</x:t>
        </x:is>
      </x:c>
      <x:c r="C526" s="34" t="inlineStr">
        <x:is>
          <x:t xml:space="preserve">Do céu vai descer o Cordeiro</x:t>
        </x:is>
      </x:c>
      <x:c r="D526" s="34" t="n"/>
      <x:c r="E526" s="34" t="n"/>
      <x:c r="F526" s="34" t="n"/>
      <x:c r="G526" s="34" t="n"/>
      <x:c r="H526" s="35" t="inlineStr">
        <x:is>
          <x:t xml:space="preserve">abrir partitura</x:t>
        </x:is>
      </x:c>
    </x:row>
    <x:row r="527" s="29" customFormat="1" ht="23.850000381469727" customHeight="1">
      <x:c r="A527" s="36" t="inlineStr">
        <x:is>
          <x:t xml:space="preserve">Vol. 14</x:t>
        </x:is>
      </x:c>
      <x:c r="B527" s="36" t="inlineStr">
        <x:is>
          <x:t xml:space="preserve">19</x:t>
        </x:is>
      </x:c>
      <x:c r="C527" s="37" t="inlineStr">
        <x:is>
          <x:t xml:space="preserve">E todos repartiam o pão</x:t>
        </x:is>
      </x:c>
      <x:c r="D527" s="37" t="n"/>
      <x:c r="E527" s="37" t="inlineStr">
        <x:is>
          <x:t xml:space="preserve">At 2,44-45</x:t>
        </x:is>
      </x:c>
      <x:c r="F527" s="37" t="n"/>
      <x:c r="G527" s="37" t="inlineStr">
        <x:is>
          <x:t xml:space="preserve">Fraternidade e partilha · Comunhão de bens</x:t>
        </x:is>
      </x:c>
      <x:c r="H527" s="38" t="inlineStr">
        <x:is>
          <x:t xml:space="preserve">abrir partitura</x:t>
        </x:is>
      </x:c>
    </x:row>
    <x:row r="528" s="29" customFormat="1" ht="15" customHeight="1">
      <x:c r="A528" s="33" t="inlineStr">
        <x:is>
          <x:t xml:space="preserve">Vol. 14</x:t>
        </x:is>
      </x:c>
      <x:c r="B528" s="33" t="inlineStr">
        <x:is>
          <x:t xml:space="preserve">20</x:t>
        </x:is>
      </x:c>
      <x:c r="C528" s="34" t="inlineStr">
        <x:is>
          <x:t xml:space="preserve">Hino do amor maior</x:t>
        </x:is>
      </x:c>
      <x:c r="D528" s="34" t="n"/>
      <x:c r="E528" s="34" t="inlineStr">
        <x:is>
          <x:t xml:space="preserve">1Cor 13,1-8</x:t>
        </x:is>
      </x:c>
      <x:c r="F528" s="34" t="n"/>
      <x:c r="G528" s="34" t="inlineStr">
        <x:is>
          <x:t xml:space="preserve">Casamento</x:t>
        </x:is>
      </x:c>
      <x:c r="H528" s="35" t="inlineStr">
        <x:is>
          <x:t xml:space="preserve">abrir partitura</x:t>
        </x:is>
      </x:c>
    </x:row>
    <x:row r="529" s="29" customFormat="1" ht="15" customHeight="1">
      <x:c r="A529" s="36" t="inlineStr">
        <x:is>
          <x:t xml:space="preserve">Vol. 14</x:t>
        </x:is>
      </x:c>
      <x:c r="B529" s="36" t="inlineStr">
        <x:is>
          <x:t xml:space="preserve">21</x:t>
        </x:is>
      </x:c>
      <x:c r="C529" s="37" t="inlineStr">
        <x:is>
          <x:t xml:space="preserve">É uma grande alegria</x:t>
        </x:is>
      </x:c>
      <x:c r="D529" s="37" t="n"/>
      <x:c r="E529" s="37" t="n"/>
      <x:c r="F529" s="37" t="inlineStr">
        <x:is>
          <x:t xml:space="preserve">Sl 148</x:t>
        </x:is>
      </x:c>
      <x:c r="G529" s="37" t="inlineStr">
        <x:is>
          <x:t xml:space="preserve">1º de Novembro · Entrada</x:t>
        </x:is>
      </x:c>
      <x:c r="H529" s="38" t="inlineStr">
        <x:is>
          <x:t xml:space="preserve">abrir partitura</x:t>
        </x:is>
      </x:c>
    </x:row>
    <x:row r="530" s="29" customFormat="1" ht="15" customHeight="1">
      <x:c r="A530" s="33" t="inlineStr">
        <x:is>
          <x:t xml:space="preserve">Vol. 14</x:t>
        </x:is>
      </x:c>
      <x:c r="B530" s="33" t="inlineStr">
        <x:is>
          <x:t xml:space="preserve">22</x:t>
        </x:is>
      </x:c>
      <x:c r="C530" s="34" t="inlineStr">
        <x:is>
          <x:t xml:space="preserve">Eu vou levantar-me e voltar</x:t>
        </x:is>
      </x:c>
      <x:c r="D530" s="34" t="inlineStr">
        <x:is>
          <x:t xml:space="preserve">Lc 15,18-20</x:t>
        </x:is>
      </x:c>
      <x:c r="E530" s="34" t="n"/>
      <x:c r="F530" s="34" t="inlineStr">
        <x:is>
          <x:t xml:space="preserve">Sl 50</x:t>
        </x:is>
      </x:c>
      <x:c r="G530" s="34" t="inlineStr">
        <x:is>
          <x:t xml:space="preserve">4º Domingo da Quaresma · 24º DTC · "O Filho pródigo"</x:t>
        </x:is>
      </x:c>
      <x:c r="H530" s="35" t="inlineStr">
        <x:is>
          <x:t xml:space="preserve">abrir partitura</x:t>
        </x:is>
      </x:c>
    </x:row>
    <x:row r="531" s="29" customFormat="1" ht="15" customHeight="1">
      <x:c r="A531" s="36" t="inlineStr">
        <x:is>
          <x:t xml:space="preserve">Vol. 14</x:t>
        </x:is>
      </x:c>
      <x:c r="B531" s="36" t="inlineStr">
        <x:is>
          <x:t xml:space="preserve">23</x:t>
        </x:is>
      </x:c>
      <x:c r="C531" s="37" t="inlineStr">
        <x:is>
          <x:t xml:space="preserve">Feliz o homem absolvido</x:t>
        </x:is>
      </x:c>
      <x:c r="D531" s="37" t="inlineStr">
        <x:is>
          <x:t xml:space="preserve">Lc 15,11-32</x:t>
        </x:is>
      </x:c>
      <x:c r="E531" s="37" t="n"/>
      <x:c r="F531" s="37" t="inlineStr">
        <x:is>
          <x:t xml:space="preserve">Sl 31</x:t>
        </x:is>
      </x:c>
      <x:c r="G531" s="37" t="inlineStr">
        <x:is>
          <x:t xml:space="preserve">Comunhão · 4º Domingo da Quaresma</x:t>
        </x:is>
      </x:c>
      <x:c r="H531" s="38" t="inlineStr">
        <x:is>
          <x:t xml:space="preserve">abrir partitura</x:t>
        </x:is>
      </x:c>
    </x:row>
    <x:row r="532" s="29" customFormat="1" ht="15" customHeight="1">
      <x:c r="A532" s="33" t="inlineStr">
        <x:is>
          <x:t xml:space="preserve">Vol. 14</x:t>
        </x:is>
      </x:c>
      <x:c r="B532" s="33" t="inlineStr">
        <x:is>
          <x:t xml:space="preserve">24</x:t>
        </x:is>
      </x:c>
      <x:c r="C532" s="34" t="inlineStr">
        <x:is>
          <x:t xml:space="preserve">João Batista é seu nome</x:t>
        </x:is>
      </x:c>
      <x:c r="D532" s="34" t="inlineStr">
        <x:is>
          <x:t xml:space="preserve">Lc 1,63.76</x:t>
        </x:is>
      </x:c>
      <x:c r="E532" s="34" t="n"/>
      <x:c r="F532" s="34" t="inlineStr">
        <x:is>
          <x:t xml:space="preserve">Benedictus (Lc 1,68-79)</x:t>
        </x:is>
      </x:c>
      <x:c r="G532" s="34" t="inlineStr">
        <x:is>
          <x:t xml:space="preserve">24/06 - São João Batista · Entrada</x:t>
        </x:is>
      </x:c>
      <x:c r="H532" s="35" t="inlineStr">
        <x:is>
          <x:t xml:space="preserve">abrir partitura</x:t>
        </x:is>
      </x:c>
    </x:row>
    <x:row r="533" s="29" customFormat="1" ht="15" customHeight="1">
      <x:c r="A533" s="36" t="inlineStr">
        <x:is>
          <x:t xml:space="preserve">Vol. 14</x:t>
        </x:is>
      </x:c>
      <x:c r="B533" s="36" t="inlineStr">
        <x:is>
          <x:t xml:space="preserve">25</x:t>
        </x:is>
      </x:c>
      <x:c r="C533" s="37" t="inlineStr">
        <x:is>
          <x:t xml:space="preserve">Maria, és bendita</x:t>
        </x:is>
      </x:c>
      <x:c r="D533" s="37" t="inlineStr">
        <x:is>
          <x:t xml:space="preserve">Lc 1,42.45</x:t>
        </x:is>
      </x:c>
      <x:c r="E533" s="37" t="n"/>
      <x:c r="F533" s="37" t="inlineStr">
        <x:is>
          <x:t xml:space="preserve">Magnificat (Lc 1,46-55)</x:t>
        </x:is>
      </x:c>
      <x:c r="G533" s="37" t="inlineStr">
        <x:is>
          <x:t xml:space="preserve">08/12 - Imaculada Conceição · Entrada ou Comunhão</x:t>
        </x:is>
      </x:c>
      <x:c r="H533" s="38" t="inlineStr">
        <x:is>
          <x:t xml:space="preserve">abrir partitura</x:t>
        </x:is>
      </x:c>
    </x:row>
    <x:row r="534" s="29" customFormat="1" ht="15" customHeight="1">
      <x:c r="A534" s="33" t="inlineStr">
        <x:is>
          <x:t xml:space="preserve">Vol. 14</x:t>
        </x:is>
      </x:c>
      <x:c r="B534" s="33" t="inlineStr">
        <x:is>
          <x:t xml:space="preserve">26</x:t>
        </x:is>
      </x:c>
      <x:c r="C534" s="34" t="inlineStr">
        <x:is>
          <x:t xml:space="preserve">Meu filho, tu sempre estás comigo</x:t>
        </x:is>
      </x:c>
      <x:c r="D534" s="34" t="inlineStr">
        <x:is>
          <x:t xml:space="preserve">Lc 15,31-32</x:t>
        </x:is>
      </x:c>
      <x:c r="E534" s="34" t="n"/>
      <x:c r="F534" s="34" t="inlineStr">
        <x:is>
          <x:t xml:space="preserve">Sl 129</x:t>
        </x:is>
      </x:c>
      <x:c r="G534" s="34" t="inlineStr">
        <x:is>
          <x:t xml:space="preserve">4º Domingo da Quaresma e 24º DTC · O filho intolerante</x:t>
        </x:is>
      </x:c>
      <x:c r="H534" s="35" t="inlineStr">
        <x:is>
          <x:t xml:space="preserve">abrir partitura</x:t>
        </x:is>
      </x:c>
    </x:row>
    <x:row r="535" s="29" customFormat="1" ht="15" customHeight="1">
      <x:c r="A535" s="36" t="inlineStr">
        <x:is>
          <x:t xml:space="preserve">Vol. 14</x:t>
        </x:is>
      </x:c>
      <x:c r="B535" s="36" t="inlineStr">
        <x:is>
          <x:t xml:space="preserve">27</x:t>
        </x:is>
      </x:c>
      <x:c r="C535" s="37" t="inlineStr">
        <x:is>
          <x:t xml:space="preserve">Nós somos muitos</x:t>
        </x:is>
      </x:c>
      <x:c r="D535" s="37" t="n"/>
      <x:c r="E535" s="37" t="inlineStr">
        <x:is>
          <x:t xml:space="preserve">1Cor 11,23-29</x:t>
        </x:is>
      </x:c>
      <x:c r="F535" s="37" t="n"/>
      <x:c r="G535" s="37" t="inlineStr">
        <x:is>
          <x:t xml:space="preserve">Entrada · Comunhão</x:t>
        </x:is>
      </x:c>
      <x:c r="H535" s="38" t="inlineStr">
        <x:is>
          <x:t xml:space="preserve">abrir partitura</x:t>
        </x:is>
      </x:c>
    </x:row>
    <x:row r="536" s="29" customFormat="1" ht="15" customHeight="1">
      <x:c r="A536" s="33" t="inlineStr">
        <x:is>
          <x:t xml:space="preserve">Vol. 14</x:t>
        </x:is>
      </x:c>
      <x:c r="B536" s="33" t="inlineStr">
        <x:is>
          <x:t xml:space="preserve">28</x:t>
        </x:is>
      </x:c>
      <x:c r="C536" s="34" t="inlineStr">
        <x:is>
          <x:t xml:space="preserve">O Batismo do Senhor e o nosso</x:t>
        </x:is>
      </x:c>
      <x:c r="D536" s="34" t="n"/>
      <x:c r="E536" s="34" t="n"/>
      <x:c r="F536" s="34" t="n"/>
      <x:c r="G536" s="34" t="n"/>
      <x:c r="H536" s="35" t="inlineStr">
        <x:is>
          <x:t xml:space="preserve">abrir partitura</x:t>
        </x:is>
      </x:c>
    </x:row>
    <x:row r="537" s="29" customFormat="1" ht="15" customHeight="1">
      <x:c r="A537" s="36" t="inlineStr">
        <x:is>
          <x:t xml:space="preserve">Vol. 14</x:t>
        </x:is>
      </x:c>
      <x:c r="B537" s="36" t="inlineStr">
        <x:is>
          <x:t xml:space="preserve">29</x:t>
        </x:is>
      </x:c>
      <x:c r="C537" s="37" t="inlineStr">
        <x:is>
          <x:t xml:space="preserve">O Deus poderoso</x:t>
        </x:is>
      </x:c>
      <x:c r="D537" s="37" t="inlineStr">
        <x:is>
          <x:t xml:space="preserve">Lc 1,49</x:t>
        </x:is>
      </x:c>
      <x:c r="E537" s="37" t="n"/>
      <x:c r="F537" s="37" t="inlineStr">
        <x:is>
          <x:t xml:space="preserve">Magnificat (Lc 1,46-55)</x:t>
        </x:is>
      </x:c>
      <x:c r="G537" s="37" t="inlineStr">
        <x:is>
          <x:t xml:space="preserve">15 de agosto - Assunção de Nª Srª · Entrada</x:t>
        </x:is>
      </x:c>
      <x:c r="H537" s="38" t="inlineStr">
        <x:is>
          <x:t xml:space="preserve">abrir partitura</x:t>
        </x:is>
      </x:c>
    </x:row>
    <x:row r="538" s="29" customFormat="1" ht="15" customHeight="1">
      <x:c r="A538" s="33" t="inlineStr">
        <x:is>
          <x:t xml:space="preserve">Vol. 14</x:t>
        </x:is>
      </x:c>
      <x:c r="B538" s="33" t="inlineStr">
        <x:is>
          <x:t xml:space="preserve">30</x:t>
        </x:is>
      </x:c>
      <x:c r="C538" s="34" t="inlineStr">
        <x:is>
          <x:t xml:space="preserve">Ó pão da vida</x:t>
        </x:is>
      </x:c>
      <x:c r="D538" s="34" t="n"/>
      <x:c r="E538" s="34" t="n"/>
      <x:c r="F538" s="34" t="n"/>
      <x:c r="G538" s="34" t="inlineStr">
        <x:is>
          <x:t xml:space="preserve">Comunhão</x:t>
        </x:is>
      </x:c>
      <x:c r="H538" s="35" t="inlineStr">
        <x:is>
          <x:t xml:space="preserve">abrir partitura</x:t>
        </x:is>
      </x:c>
    </x:row>
    <x:row r="539" s="29" customFormat="1" ht="15" customHeight="1">
      <x:c r="A539" s="36" t="inlineStr">
        <x:is>
          <x:t xml:space="preserve">Vol. 14</x:t>
        </x:is>
      </x:c>
      <x:c r="B539" s="36" t="inlineStr">
        <x:is>
          <x:t xml:space="preserve">31</x:t>
        </x:is>
      </x:c>
      <x:c r="C539" s="37" t="inlineStr">
        <x:is>
          <x:t xml:space="preserve">Ó que alimento nos deu o Senhor!</x:t>
        </x:is>
      </x:c>
      <x:c r="D539" s="37" t="n"/>
      <x:c r="E539" s="37" t="n"/>
      <x:c r="F539" s="37" t="n"/>
      <x:c r="G539" s="37" t="inlineStr">
        <x:is>
          <x:t xml:space="preserve">Pós-Comunhão</x:t>
        </x:is>
      </x:c>
      <x:c r="H539" s="38" t="inlineStr">
        <x:is>
          <x:t xml:space="preserve">abrir partitura</x:t>
        </x:is>
      </x:c>
    </x:row>
    <x:row r="540" s="29" customFormat="1" ht="15" customHeight="1">
      <x:c r="A540" s="33" t="inlineStr">
        <x:is>
          <x:t xml:space="preserve">Vol. 14</x:t>
        </x:is>
      </x:c>
      <x:c r="B540" s="33" t="inlineStr">
        <x:is>
          <x:t xml:space="preserve">32</x:t>
        </x:is>
      </x:c>
      <x:c r="C540" s="34" t="inlineStr">
        <x:is>
          <x:t xml:space="preserve">Ouviste a Palavra de Deus</x:t>
        </x:is>
      </x:c>
      <x:c r="D540" s="34" t="inlineStr">
        <x:is>
          <x:t xml:space="preserve">Lc 1,45; 11,28</x:t>
        </x:is>
      </x:c>
      <x:c r="E540" s="34" t="n"/>
      <x:c r="F540" s="34" t="n"/>
      <x:c r="G540" s="34" t="n"/>
      <x:c r="H540" s="35" t="inlineStr">
        <x:is>
          <x:t xml:space="preserve">abrir partitura</x:t>
        </x:is>
      </x:c>
    </x:row>
    <x:row r="541" s="29" customFormat="1" ht="15" customHeight="1">
      <x:c r="A541" s="36" t="inlineStr">
        <x:is>
          <x:t xml:space="preserve">Vol. 14</x:t>
        </x:is>
      </x:c>
      <x:c r="B541" s="36" t="inlineStr">
        <x:is>
          <x:t xml:space="preserve">33</x:t>
        </x:is>
      </x:c>
      <x:c r="C541" s="37" t="inlineStr">
        <x:is>
          <x:t xml:space="preserve">Que poderei retribuir ao Senhor</x:t>
        </x:is>
      </x:c>
      <x:c r="D541" s="37" t="n"/>
      <x:c r="E541" s="37" t="inlineStr">
        <x:is>
          <x:t xml:space="preserve">Sl 115</x:t>
        </x:is>
      </x:c>
      <x:c r="F541" s="37" t="inlineStr">
        <x:is>
          <x:t xml:space="preserve">Sl 115</x:t>
        </x:is>
      </x:c>
      <x:c r="G541" s="37" t="inlineStr">
        <x:is>
          <x:t xml:space="preserve">Ação de graças</x:t>
        </x:is>
      </x:c>
      <x:c r="H541" s="38" t="inlineStr">
        <x:is>
          <x:t xml:space="preserve">abrir partitura</x:t>
        </x:is>
      </x:c>
      <x:c r="I541" s="58" t="inlineStr">
        <x:is>
          <x:t xml:space="preserve">arr. Delphim Rezende Porto</x:t>
        </x:is>
      </x:c>
    </x:row>
    <x:row r="542" s="29" customFormat="1" ht="15" customHeight="1">
      <x:c r="A542" s="33" t="inlineStr">
        <x:is>
          <x:t xml:space="preserve">Vol. 14</x:t>
        </x:is>
      </x:c>
      <x:c r="B542" s="33" t="inlineStr">
        <x:is>
          <x:t xml:space="preserve">34</x:t>
        </x:is>
      </x:c>
      <x:c r="C542" s="34" t="inlineStr">
        <x:is>
          <x:t xml:space="preserve">Recebei, nosso Pai, nosso Senhor!</x:t>
        </x:is>
      </x:c>
      <x:c r="D542" s="34" t="n"/>
      <x:c r="E542" s="34" t="n"/>
      <x:c r="F542" s="34" t="n"/>
      <x:c r="G542" s="34" t="inlineStr">
        <x:is>
          <x:t xml:space="preserve">Oferendas</x:t>
        </x:is>
      </x:c>
      <x:c r="H542" s="35" t="inlineStr">
        <x:is>
          <x:t xml:space="preserve">abrir partitura</x:t>
        </x:is>
      </x:c>
    </x:row>
    <x:row r="543" s="29" customFormat="1" ht="15" customHeight="1">
      <x:c r="A543" s="36" t="inlineStr">
        <x:is>
          <x:t xml:space="preserve">Vol. 14</x:t>
        </x:is>
      </x:c>
      <x:c r="B543" s="36" t="inlineStr">
        <x:is>
          <x:t xml:space="preserve">35</x:t>
        </x:is>
      </x:c>
      <x:c r="C543" s="37" t="inlineStr">
        <x:is>
          <x:t xml:space="preserve">Santo</x:t>
        </x:is>
      </x:c>
      <x:c r="D543" s="37" t="n"/>
      <x:c r="E543" s="37" t="n"/>
      <x:c r="F543" s="37" t="n"/>
      <x:c r="G543" s="37" t="inlineStr">
        <x:is>
          <x:t xml:space="preserve">Santo</x:t>
        </x:is>
      </x:c>
      <x:c r="H543" s="38" t="inlineStr">
        <x:is>
          <x:t xml:space="preserve">abrir partitura</x:t>
        </x:is>
      </x:c>
    </x:row>
    <x:row r="544" s="29" customFormat="1" ht="15" customHeight="1">
      <x:c r="A544" s="33" t="inlineStr">
        <x:is>
          <x:t xml:space="preserve">Vol. 14</x:t>
        </x:is>
      </x:c>
      <x:c r="B544" s="33" t="inlineStr">
        <x:is>
          <x:t xml:space="preserve">36</x:t>
        </x:is>
      </x:c>
      <x:c r="C544" s="34" t="inlineStr">
        <x:is>
          <x:t xml:space="preserve">Tu és a glória de Jerusalém</x:t>
        </x:is>
      </x:c>
      <x:c r="D544" s="34" t="n"/>
      <x:c r="E544" s="34" t="inlineStr">
        <x:is>
          <x:t xml:space="preserve">Jt 15,9</x:t>
        </x:is>
      </x:c>
      <x:c r="F544" s="34" t="n"/>
      <x:c r="G544" s="34" t="inlineStr">
        <x:is>
          <x:t xml:space="preserve">Mariano</x:t>
        </x:is>
      </x:c>
      <x:c r="H544" s="35" t="inlineStr">
        <x:is>
          <x:t xml:space="preserve">abrir partitura</x:t>
        </x:is>
      </x:c>
    </x:row>
    <x:row r="545" s="29" customFormat="1" ht="15" customHeight="1">
      <x:c r="A545" s="36" t="inlineStr">
        <x:is>
          <x:t xml:space="preserve">Vol. 14</x:t>
        </x:is>
      </x:c>
      <x:c r="B545" s="36" t="inlineStr">
        <x:is>
          <x:t xml:space="preserve">37</x:t>
        </x:is>
      </x:c>
      <x:c r="C545" s="37" t="inlineStr">
        <x:is>
          <x:t xml:space="preserve">Obedecestes à verdade pela fé</x:t>
        </x:is>
      </x:c>
      <x:c r="D545" s="37" t="n"/>
      <x:c r="E545" s="37" t="inlineStr">
        <x:is>
          <x:t xml:space="preserve">1Pd 1,22</x:t>
        </x:is>
      </x:c>
      <x:c r="F545" s="37" t="inlineStr">
        <x:is>
          <x:t xml:space="preserve">Sl 14</x:t>
        </x:is>
      </x:c>
      <x:c r="G545" s="37" t="n"/>
      <x:c r="H545" s="38" t="inlineStr">
        <x:is>
          <x:t xml:space="preserve">abrir partitura</x:t>
        </x:is>
      </x:c>
    </x:row>
    <x:row r="546" s="29" customFormat="1" ht="15" customHeight="1">
      <x:c r="A546" s="33" t="inlineStr">
        <x:is>
          <x:t xml:space="preserve">Vol. 14</x:t>
        </x:is>
      </x:c>
      <x:c r="B546" s="33" t="inlineStr">
        <x:is>
          <x:t xml:space="preserve">38</x:t>
        </x:is>
      </x:c>
      <x:c r="C546" s="34" t="inlineStr">
        <x:is>
          <x:t xml:space="preserve">Ó Mãe do Redentor, do céu ó porta</x:t>
        </x:is>
      </x:c>
      <x:c r="D546" s="34" t="n"/>
      <x:c r="E546" s="34" t="n"/>
      <x:c r="F546" s="34" t="n"/>
      <x:c r="G546" s="34" t="inlineStr">
        <x:is>
          <x:t xml:space="preserve">Advento</x:t>
        </x:is>
      </x:c>
      <x:c r="H546" s="35" t="inlineStr">
        <x:is>
          <x:t xml:space="preserve">abrir partitura</x:t>
        </x:is>
      </x:c>
    </x:row>
    <x:row r="547" s="29" customFormat="1" ht="15" customHeight="1">
      <x:c r="A547" s="36" t="inlineStr">
        <x:is>
          <x:t xml:space="preserve">Vol. 14</x:t>
        </x:is>
      </x:c>
      <x:c r="B547" s="36" t="inlineStr">
        <x:is>
          <x:t xml:space="preserve">39</x:t>
        </x:is>
      </x:c>
      <x:c r="C547" s="37" t="inlineStr">
        <x:is>
          <x:t xml:space="preserve">O pão de Deus é o pão da vida</x:t>
        </x:is>
      </x:c>
      <x:c r="D547" s="37" t="inlineStr">
        <x:is>
          <x:t xml:space="preserve">Jo 6,35-50</x:t>
        </x:is>
      </x:c>
      <x:c r="E547" s="37" t="n"/>
      <x:c r="F547" s="37" t="n"/>
      <x:c r="G547" s="37" t="inlineStr">
        <x:is>
          <x:t xml:space="preserve">Comunhão</x:t>
        </x:is>
      </x:c>
      <x:c r="H547" s="38" t="inlineStr">
        <x:is>
          <x:t xml:space="preserve">abrir partitura</x:t>
        </x:is>
      </x:c>
    </x:row>
    <x:row r="548" s="29" customFormat="1" ht="15" customHeight="1">
      <x:c r="A548" s="33" t="inlineStr">
        <x:is>
          <x:t xml:space="preserve">Vol. 14</x:t>
        </x:is>
      </x:c>
      <x:c r="B548" s="33" t="inlineStr">
        <x:is>
          <x:t xml:space="preserve">40</x:t>
        </x:is>
      </x:c>
      <x:c r="C548" s="34" t="inlineStr">
        <x:is>
          <x:t xml:space="preserve">Preparando a Ceia do Senhor</x:t>
        </x:is>
      </x:c>
      <x:c r="D548" s="34" t="n"/>
      <x:c r="E548" s="34" t="n"/>
      <x:c r="F548" s="34" t="n"/>
      <x:c r="G548" s="34" t="inlineStr">
        <x:is>
          <x:t xml:space="preserve">Ato Penitencial</x:t>
        </x:is>
      </x:c>
      <x:c r="H548" s="35" t="inlineStr">
        <x:is>
          <x:t xml:space="preserve">abrir partitura</x:t>
        </x:is>
      </x:c>
    </x:row>
    <x:row r="549" s="29" customFormat="1" ht="15" customHeight="1">
      <x:c r="A549" s="36" t="inlineStr">
        <x:is>
          <x:t xml:space="preserve">Vol. 14</x:t>
        </x:is>
      </x:c>
      <x:c r="B549" s="36" t="inlineStr">
        <x:is>
          <x:t xml:space="preserve">41</x:t>
        </x:is>
      </x:c>
      <x:c r="C549" s="37" t="inlineStr">
        <x:is>
          <x:t xml:space="preserve">Prova de amor</x:t>
        </x:is>
      </x:c>
      <x:c r="D549" s="37" t="inlineStr">
        <x:is>
          <x:t xml:space="preserve">Jo 15,13; 13,34</x:t>
        </x:is>
      </x:c>
      <x:c r="E549" s="37" t="n"/>
      <x:c r="F549" s="37" t="n"/>
      <x:c r="G549" s="37" t="n"/>
      <x:c r="H549" s="38" t="inlineStr">
        <x:is>
          <x:t xml:space="preserve">abrir partitura</x:t>
        </x:is>
      </x:c>
    </x:row>
    <x:row r="550" s="29" customFormat="1" ht="15" customHeight="1">
      <x:c r="A550" s="33" t="inlineStr">
        <x:is>
          <x:t xml:space="preserve">Vol. 14</x:t>
        </x:is>
      </x:c>
      <x:c r="B550" s="33" t="inlineStr">
        <x:is>
          <x:t xml:space="preserve">42</x:t>
        </x:is>
      </x:c>
      <x:c r="C550" s="34" t="inlineStr">
        <x:is>
          <x:t xml:space="preserve">Que paz e que ventura</x:t>
        </x:is>
      </x:c>
      <x:c r="D550" s="34" t="n"/>
      <x:c r="E550" s="34" t="n"/>
      <x:c r="F550" s="34" t="n"/>
      <x:c r="G550" s="34" t="inlineStr">
        <x:is>
          <x:t xml:space="preserve">Comunhão e fraternidade</x:t>
        </x:is>
      </x:c>
      <x:c r="H550" s="35" t="inlineStr">
        <x:is>
          <x:t xml:space="preserve">abrir partitura</x:t>
        </x:is>
      </x:c>
    </x:row>
    <x:row r="551" s="29" customFormat="1" ht="15" customHeight="1">
      <x:c r="A551" s="36" t="inlineStr">
        <x:is>
          <x:t xml:space="preserve">Vol. 14</x:t>
        </x:is>
      </x:c>
      <x:c r="B551" s="36" t="inlineStr">
        <x:is>
          <x:t xml:space="preserve">43</x:t>
        </x:is>
      </x:c>
      <x:c r="C551" s="37" t="inlineStr">
        <x:is>
          <x:t xml:space="preserve">São Pedro e São Paulo - Entrada</x:t>
        </x:is>
      </x:c>
      <x:c r="D551" s="37" t="n"/>
      <x:c r="E551" s="37" t="n"/>
      <x:c r="F551" s="37" t="inlineStr">
        <x:is>
          <x:t xml:space="preserve">Sl 18</x:t>
        </x:is>
      </x:c>
      <x:c r="G551" s="37" t="inlineStr">
        <x:is>
          <x:t xml:space="preserve">Entrada</x:t>
        </x:is>
      </x:c>
      <x:c r="H551" s="38" t="inlineStr">
        <x:is>
          <x:t xml:space="preserve">abrir partitura</x:t>
        </x:is>
      </x:c>
    </x:row>
    <x:row r="552" s="29" customFormat="1" ht="15" customHeight="1">
      <x:c r="A552" s="33" t="inlineStr">
        <x:is>
          <x:t xml:space="preserve">Vol. 14</x:t>
        </x:is>
      </x:c>
      <x:c r="B552" s="33" t="inlineStr">
        <x:is>
          <x:t xml:space="preserve">44</x:t>
        </x:is>
      </x:c>
      <x:c r="C552" s="34" t="inlineStr">
        <x:is>
          <x:t xml:space="preserve">São Pedro e São Paulo - Comunhão</x:t>
        </x:is>
      </x:c>
      <x:c r="D552" s="34" t="inlineStr">
        <x:is>
          <x:t xml:space="preserve">Mt 16,16</x:t>
        </x:is>
      </x:c>
      <x:c r="E552" s="34" t="n"/>
      <x:c r="F552" s="34" t="inlineStr">
        <x:is>
          <x:t xml:space="preserve">Sl 137</x:t>
        </x:is>
      </x:c>
      <x:c r="G552" s="34" t="inlineStr">
        <x:is>
          <x:t xml:space="preserve">29 de Junho · Comunhão</x:t>
        </x:is>
      </x:c>
      <x:c r="H552" s="35" t="inlineStr">
        <x:is>
          <x:t xml:space="preserve">abrir partitura</x:t>
        </x:is>
      </x:c>
    </x:row>
    <x:row r="553" s="29" customFormat="1" ht="15" customHeight="1">
      <x:c r="A553" s="36" t="inlineStr">
        <x:is>
          <x:t xml:space="preserve">Vol. 14</x:t>
        </x:is>
      </x:c>
      <x:c r="B553" s="36" t="inlineStr">
        <x:is>
          <x:t xml:space="preserve">45</x:t>
        </x:is>
      </x:c>
      <x:c r="C553" s="37" t="inlineStr">
        <x:is>
          <x:t xml:space="preserve">Se alguém quer me seguir</x:t>
        </x:is>
      </x:c>
      <x:c r="D553" s="37" t="inlineStr">
        <x:is>
          <x:t xml:space="preserve">Jo 12,26</x:t>
        </x:is>
      </x:c>
      <x:c r="E553" s="37" t="n"/>
      <x:c r="F553" s="37" t="inlineStr">
        <x:is>
          <x:t xml:space="preserve">Sl 26</x:t>
        </x:is>
      </x:c>
      <x:c r="G553" s="37" t="inlineStr">
        <x:is>
          <x:t xml:space="preserve">Vocações</x:t>
        </x:is>
      </x:c>
      <x:c r="H553" s="38" t="inlineStr">
        <x:is>
          <x:t xml:space="preserve">abrir partitura</x:t>
        </x:is>
      </x:c>
    </x:row>
    <x:row r="554" s="29" customFormat="1" ht="15" customHeight="1">
      <x:c r="A554" s="33" t="inlineStr">
        <x:is>
          <x:t xml:space="preserve">Vol. 14</x:t>
        </x:is>
      </x:c>
      <x:c r="B554" s="33" t="inlineStr">
        <x:is>
          <x:t xml:space="preserve">46</x:t>
        </x:is>
      </x:c>
      <x:c r="C554" s="34" t="inlineStr">
        <x:is>
          <x:t xml:space="preserve">Senhor, vem salvar teu povo</x:t>
        </x:is>
      </x:c>
      <x:c r="D554" s="34" t="n"/>
      <x:c r="E554" s="34" t="n"/>
      <x:c r="F554" s="34" t="n"/>
      <x:c r="G554" s="34" t="inlineStr">
        <x:is>
          <x:t xml:space="preserve">Advento</x:t>
        </x:is>
      </x:c>
      <x:c r="H554" s="35" t="inlineStr">
        <x:is>
          <x:t xml:space="preserve">abrir partitura</x:t>
        </x:is>
      </x:c>
    </x:row>
    <x:row r="555" s="29" customFormat="1" ht="15" customHeight="1">
      <x:c r="A555" s="36" t="inlineStr">
        <x:is>
          <x:t xml:space="preserve">Vol. 14</x:t>
        </x:is>
      </x:c>
      <x:c r="B555" s="36" t="inlineStr">
        <x:is>
          <x:t xml:space="preserve">47</x:t>
        </x:is>
      </x:c>
      <x:c r="C555" s="37" t="inlineStr">
        <x:is>
          <x:t xml:space="preserve">Um rei fez um banquete</x:t>
        </x:is>
      </x:c>
      <x:c r="D555" s="37" t="inlineStr">
        <x:is>
          <x:t xml:space="preserve">Mt 22,2-4</x:t>
        </x:is>
      </x:c>
      <x:c r="E555" s="37" t="n"/>
      <x:c r="F555" s="37" t="n"/>
      <x:c r="G555" s="37" t="inlineStr">
        <x:is>
          <x:t xml:space="preserve">Comunhão · Corpus Christi</x:t>
        </x:is>
      </x:c>
      <x:c r="H555" s="38" t="inlineStr">
        <x:is>
          <x:t xml:space="preserve">abrir partitura</x:t>
        </x:is>
      </x:c>
    </x:row>
    <x:row r="556" s="29" customFormat="1" ht="15" customHeight="1">
      <x:c r="A556" s="33" t="inlineStr">
        <x:is>
          <x:t xml:space="preserve">Vol. 14</x:t>
        </x:is>
      </x:c>
      <x:c r="B556" s="33" t="inlineStr">
        <x:is>
          <x:t xml:space="preserve">48</x:t>
        </x:is>
      </x:c>
      <x:c r="C556" s="34" t="inlineStr">
        <x:is>
          <x:t xml:space="preserve">Vinde, cristãos, vinde à porfia</x:t>
        </x:is>
      </x:c>
      <x:c r="D556" s="34" t="inlineStr">
        <x:is>
          <x:t xml:space="preserve">Lc 2,14</x:t>
        </x:is>
      </x:c>
      <x:c r="E556" s="34" t="n"/>
      <x:c r="F556" s="34" t="n"/>
      <x:c r="G556" s="34" t="inlineStr">
        <x:is>
          <x:t xml:space="preserve">Natal</x:t>
        </x:is>
      </x:c>
      <x:c r="H556" s="35" t="inlineStr">
        <x:is>
          <x:t xml:space="preserve">abrir partitura</x:t>
        </x:is>
      </x:c>
      <x:c r="I556" s="58" t="inlineStr">
        <x:is>
          <x:t xml:space="preserve">versão S. Paulo Schola Cantorum</x:t>
        </x:is>
      </x:c>
    </x:row>
    <x:row r="557" s="29" customFormat="1" ht="15" customHeight="1">
      <x:c r="A557" s="36" t="inlineStr">
        <x:is>
          <x:t xml:space="preserve">Vol. 15</x:t>
        </x:is>
      </x:c>
      <x:c r="B557" s="36" t="inlineStr">
        <x:is>
          <x:t xml:space="preserve">01</x:t>
        </x:is>
      </x:c>
      <x:c r="C557" s="37" t="inlineStr">
        <x:is>
          <x:t xml:space="preserve">Belém</x:t>
        </x:is>
      </x:c>
      <x:c r="D557" s="37" t="n"/>
      <x:c r="E557" s="37" t="n"/>
      <x:c r="F557" s="37" t="n"/>
      <x:c r="G557" s="37" t="inlineStr">
        <x:is>
          <x:t xml:space="preserve">Natal</x:t>
        </x:is>
      </x:c>
      <x:c r="H557" s="38" t="inlineStr">
        <x:is>
          <x:t xml:space="preserve">abrir partitura</x:t>
        </x:is>
      </x:c>
    </x:row>
    <x:row r="558" s="29" customFormat="1" ht="23.850000381469727" customHeight="1">
      <x:c r="A558" s="33" t="inlineStr">
        <x:is>
          <x:t xml:space="preserve">Vol. 15</x:t>
        </x:is>
      </x:c>
      <x:c r="B558" s="33" t="inlineStr">
        <x:is>
          <x:t xml:space="preserve">02</x:t>
        </x:is>
      </x:c>
      <x:c r="C558" s="34" t="inlineStr">
        <x:is>
          <x:t xml:space="preserve">Eis, de longe vem vindo o Senhor</x:t>
        </x:is>
      </x:c>
      <x:c r="D558" s="34" t="n"/>
      <x:c r="E558" s="34" t="n"/>
      <x:c r="F558" s="34" t="n"/>
      <x:c r="G558" s="34" t="inlineStr">
        <x:is>
          <x:t xml:space="preserve">Advento – Entrada · Comunhão</x:t>
        </x:is>
      </x:c>
      <x:c r="H558" s="35" t="inlineStr">
        <x:is>
          <x:t xml:space="preserve">abrir partitura</x:t>
        </x:is>
      </x:c>
    </x:row>
    <x:row r="559" s="29" customFormat="1" ht="15" customHeight="1">
      <x:c r="A559" s="36" t="inlineStr">
        <x:is>
          <x:t xml:space="preserve">Vol. 15</x:t>
        </x:is>
      </x:c>
      <x:c r="B559" s="36" t="inlineStr">
        <x:is>
          <x:t xml:space="preserve">03</x:t>
        </x:is>
      </x:c>
      <x:c r="C559" s="37" t="inlineStr">
        <x:is>
          <x:t xml:space="preserve">Quando teu Pai revelou</x:t>
        </x:is>
      </x:c>
      <x:c r="D559" s="37" t="n"/>
      <x:c r="E559" s="37" t="n"/>
      <x:c r="F559" s="37" t="n"/>
      <x:c r="G559" s="37" t="inlineStr">
        <x:is>
          <x:t xml:space="preserve">Mariano · Comunhão</x:t>
        </x:is>
      </x:c>
      <x:c r="H559" s="38" t="inlineStr">
        <x:is>
          <x:t xml:space="preserve">abrir partitura</x:t>
        </x:is>
      </x:c>
    </x:row>
    <x:row r="560" s="29" customFormat="1" ht="15" customHeight="1">
      <x:c r="A560" s="33" t="inlineStr">
        <x:is>
          <x:t xml:space="preserve">Vol. 15</x:t>
        </x:is>
      </x:c>
      <x:c r="B560" s="33" t="inlineStr">
        <x:is>
          <x:t xml:space="preserve">04</x:t>
        </x:is>
      </x:c>
      <x:c r="C560" s="34" t="inlineStr">
        <x:is>
          <x:t xml:space="preserve">Hoje é Domingo, Dia do Senhor</x:t>
        </x:is>
      </x:c>
      <x:c r="D560" s="34" t="n"/>
      <x:c r="E560" s="34" t="n"/>
      <x:c r="F560" s="34" t="n"/>
      <x:c r="G560" s="34" t="n"/>
      <x:c r="H560" s="35" t="inlineStr">
        <x:is>
          <x:t xml:space="preserve">abrir partitura</x:t>
        </x:is>
      </x:c>
    </x:row>
    <x:row r="561" s="29" customFormat="1" ht="15" customHeight="1">
      <x:c r="A561" s="36" t="inlineStr">
        <x:is>
          <x:t xml:space="preserve">Vol. 15</x:t>
        </x:is>
      </x:c>
      <x:c r="B561" s="36" t="inlineStr">
        <x:is>
          <x:t xml:space="preserve">05</x:t>
        </x:is>
      </x:c>
      <x:c r="C561" s="37" t="inlineStr">
        <x:is>
          <x:t xml:space="preserve">Por que esperar amanhã?</x:t>
        </x:is>
      </x:c>
      <x:c r="D561" s="37" t="n"/>
      <x:c r="E561" s="37" t="n"/>
      <x:c r="F561" s="37" t="n"/>
      <x:c r="G561" s="37" t="n"/>
      <x:c r="H561" s="38" t="inlineStr">
        <x:is>
          <x:t xml:space="preserve">abrir partitura</x:t>
        </x:is>
      </x:c>
    </x:row>
    <x:row r="562" s="29" customFormat="1" ht="15" customHeight="1">
      <x:c r="A562" s="33" t="inlineStr">
        <x:is>
          <x:t xml:space="preserve">Vol. 15</x:t>
        </x:is>
      </x:c>
      <x:c r="B562" s="33" t="inlineStr">
        <x:is>
          <x:t xml:space="preserve">06</x:t>
        </x:is>
      </x:c>
      <x:c r="C562" s="34" t="inlineStr">
        <x:is>
          <x:t xml:space="preserve">O Senhor está chegando</x:t>
        </x:is>
      </x:c>
      <x:c r="D562" s="34" t="n"/>
      <x:c r="E562" s="34" t="n"/>
      <x:c r="F562" s="34" t="inlineStr">
        <x:is>
          <x:t xml:space="preserve">Sl 71</x:t>
        </x:is>
      </x:c>
      <x:c r="G562" s="34" t="inlineStr">
        <x:is>
          <x:t xml:space="preserve">Advento – Entrada · Comunhão</x:t>
        </x:is>
      </x:c>
      <x:c r="H562" s="35" t="inlineStr">
        <x:is>
          <x:t xml:space="preserve">abrir partitura</x:t>
        </x:is>
      </x:c>
    </x:row>
    <x:row r="563" s="29" customFormat="1" ht="15" customHeight="1">
      <x:c r="A563" s="36" t="inlineStr">
        <x:is>
          <x:t xml:space="preserve">Vol. 15</x:t>
        </x:is>
      </x:c>
      <x:c r="B563" s="36" t="inlineStr">
        <x:is>
          <x:t xml:space="preserve">07</x:t>
        </x:is>
      </x:c>
      <x:c r="C563" s="37" t="inlineStr">
        <x:is>
          <x:t xml:space="preserve">O meu reino tem muito a dizer</x:t>
        </x:is>
      </x:c>
      <x:c r="D563" s="37" t="n"/>
      <x:c r="E563" s="37" t="n"/>
      <x:c r="F563" s="37" t="n"/>
      <x:c r="G563" s="37" t="inlineStr">
        <x:is>
          <x:t xml:space="preserve">Comunhão</x:t>
        </x:is>
      </x:c>
      <x:c r="H563" s="38" t="inlineStr">
        <x:is>
          <x:t xml:space="preserve">abrir partitura</x:t>
        </x:is>
      </x:c>
    </x:row>
    <x:row r="564" s="29" customFormat="1" ht="15" customHeight="1">
      <x:c r="A564" s="33" t="inlineStr">
        <x:is>
          <x:t xml:space="preserve">Vol. 15</x:t>
        </x:is>
      </x:c>
      <x:c r="B564" s="33" t="inlineStr">
        <x:is>
          <x:t xml:space="preserve">08</x:t>
        </x:is>
      </x:c>
      <x:c r="C564" s="34" t="inlineStr">
        <x:is>
          <x:t xml:space="preserve">Batizados nós fomos em Cristo</x:t>
        </x:is>
      </x:c>
      <x:c r="D564" s="34" t="n"/>
      <x:c r="E564" s="34" t="inlineStr">
        <x:is>
          <x:t xml:space="preserve">Rm 6,3-4</x:t>
        </x:is>
      </x:c>
      <x:c r="F564" s="34" t="n"/>
      <x:c r="G564" s="34" t="inlineStr">
        <x:is>
          <x:t xml:space="preserve">Batismo</x:t>
        </x:is>
      </x:c>
      <x:c r="H564" s="35" t="inlineStr">
        <x:is>
          <x:t xml:space="preserve">abrir partitura</x:t>
        </x:is>
      </x:c>
    </x:row>
    <x:row r="565" s="29" customFormat="1" ht="15" customHeight="1">
      <x:c r="A565" s="36" t="inlineStr">
        <x:is>
          <x:t xml:space="preserve">Vol. 15</x:t>
        </x:is>
      </x:c>
      <x:c r="B565" s="36" t="inlineStr">
        <x:is>
          <x:t xml:space="preserve">09</x:t>
        </x:is>
      </x:c>
      <x:c r="C565" s="37" t="inlineStr">
        <x:is>
          <x:t xml:space="preserve">És Maria, a Virgem que sabe ouvir</x:t>
        </x:is>
      </x:c>
      <x:c r="D565" s="37" t="n"/>
      <x:c r="E565" s="37" t="n"/>
      <x:c r="F565" s="37" t="n"/>
      <x:c r="G565" s="37" t="inlineStr">
        <x:is>
          <x:t xml:space="preserve">Mariano</x:t>
        </x:is>
      </x:c>
      <x:c r="H565" s="38" t="inlineStr">
        <x:is>
          <x:t xml:space="preserve">abrir partitura</x:t>
        </x:is>
      </x:c>
    </x:row>
    <x:row r="566" s="29" customFormat="1" ht="15" customHeight="1">
      <x:c r="A566" s="33" t="inlineStr">
        <x:is>
          <x:t xml:space="preserve">Vol. 15</x:t>
        </x:is>
      </x:c>
      <x:c r="B566" s="33" t="inlineStr">
        <x:is>
          <x:t xml:space="preserve">10</x:t>
        </x:is>
      </x:c>
      <x:c r="C566" s="34" t="inlineStr">
        <x:is>
          <x:t xml:space="preserve">O ano novo e o ano velho</x:t>
        </x:is>
      </x:c>
      <x:c r="D566" s="34" t="n"/>
      <x:c r="E566" s="34" t="n"/>
      <x:c r="F566" s="34" t="n"/>
      <x:c r="G566" s="34" t="n"/>
      <x:c r="H566" s="35" t="inlineStr">
        <x:is>
          <x:t xml:space="preserve">abrir partitura</x:t>
        </x:is>
      </x:c>
    </x:row>
    <x:row r="567" s="29" customFormat="1" ht="15" customHeight="1">
      <x:c r="A567" s="36" t="inlineStr">
        <x:is>
          <x:t xml:space="preserve">Vol. 15</x:t>
        </x:is>
      </x:c>
      <x:c r="B567" s="36" t="inlineStr">
        <x:is>
          <x:t xml:space="preserve">11</x:t>
        </x:is>
      </x:c>
      <x:c r="C567" s="37" t="inlineStr">
        <x:is>
          <x:t xml:space="preserve">Sabes, Senhor</x:t>
        </x:is>
      </x:c>
      <x:c r="D567" s="37" t="n"/>
      <x:c r="E567" s="37" t="n"/>
      <x:c r="F567" s="37" t="n"/>
      <x:c r="G567" s="37" t="inlineStr">
        <x:is>
          <x:t xml:space="preserve">Oferendas</x:t>
        </x:is>
      </x:c>
      <x:c r="H567" s="38" t="inlineStr">
        <x:is>
          <x:t xml:space="preserve">abrir partitura</x:t>
        </x:is>
      </x:c>
    </x:row>
    <x:row r="568" s="29" customFormat="1" ht="15" customHeight="1">
      <x:c r="A568" s="33" t="inlineStr">
        <x:is>
          <x:t xml:space="preserve">Vol. 15</x:t>
        </x:is>
      </x:c>
      <x:c r="B568" s="33" t="inlineStr">
        <x:is>
          <x:t xml:space="preserve">12</x:t>
        </x:is>
      </x:c>
      <x:c r="C568" s="34" t="inlineStr">
        <x:is>
          <x:t xml:space="preserve">Eis que venho sem demora</x:t>
        </x:is>
      </x:c>
      <x:c r="D568" s="34" t="n"/>
      <x:c r="E568" s="34" t="inlineStr">
        <x:is>
          <x:t xml:space="preserve">Ap 22,12</x:t>
        </x:is>
      </x:c>
      <x:c r="F568" s="34" t="n"/>
      <x:c r="G568" s="34" t="inlineStr">
        <x:is>
          <x:t xml:space="preserve">Advento</x:t>
        </x:is>
      </x:c>
      <x:c r="H568" s="35" t="inlineStr">
        <x:is>
          <x:t xml:space="preserve">abrir partitura</x:t>
        </x:is>
      </x:c>
    </x:row>
    <x:row r="569" s="29" customFormat="1" ht="15" customHeight="1">
      <x:c r="A569" s="36" t="inlineStr">
        <x:is>
          <x:t xml:space="preserve">Vol. 15</x:t>
        </x:is>
      </x:c>
      <x:c r="B569" s="36" t="inlineStr">
        <x:is>
          <x:t xml:space="preserve">13</x:t>
        </x:is>
      </x:c>
      <x:c r="C569" s="37" t="inlineStr">
        <x:is>
          <x:t xml:space="preserve">Eu confio em Nosso Senhor</x:t>
        </x:is>
      </x:c>
      <x:c r="D569" s="37" t="n"/>
      <x:c r="E569" s="37" t="n"/>
      <x:c r="F569" s="37" t="n"/>
      <x:c r="G569" s="37" t="n"/>
      <x:c r="H569" s="38" t="inlineStr">
        <x:is>
          <x:t xml:space="preserve">abrir partitura</x:t>
        </x:is>
      </x:c>
    </x:row>
    <x:row r="570" s="29" customFormat="1" ht="15" customHeight="1">
      <x:c r="A570" s="33" t="inlineStr">
        <x:is>
          <x:t xml:space="preserve">Vol. 15</x:t>
        </x:is>
      </x:c>
      <x:c r="B570" s="33" t="inlineStr">
        <x:is>
          <x:t xml:space="preserve">14</x:t>
        </x:is>
      </x:c>
      <x:c r="C570" s="34" t="inlineStr">
        <x:is>
          <x:t xml:space="preserve">Deus, Pai de bondade</x:t>
        </x:is>
      </x:c>
      <x:c r="D570" s="34" t="n"/>
      <x:c r="E570" s="34" t="n"/>
      <x:c r="F570" s="34" t="n"/>
      <x:c r="G570" s="34" t="inlineStr">
        <x:is>
          <x:t xml:space="preserve">Falecidos</x:t>
        </x:is>
      </x:c>
      <x:c r="H570" s="35" t="inlineStr">
        <x:is>
          <x:t xml:space="preserve">abrir partitura</x:t>
        </x:is>
      </x:c>
    </x:row>
    <x:row r="571" s="29" customFormat="1" ht="15" customHeight="1">
      <x:c r="A571" s="36" t="inlineStr">
        <x:is>
          <x:t xml:space="preserve">Vol. 15</x:t>
        </x:is>
      </x:c>
      <x:c r="B571" s="36" t="inlineStr">
        <x:is>
          <x:t xml:space="preserve">15</x:t>
        </x:is>
      </x:c>
      <x:c r="C571" s="37" t="inlineStr">
        <x:is>
          <x:t xml:space="preserve">Kyrie, Christe</x:t>
        </x:is>
      </x:c>
      <x:c r="D571" s="37" t="n"/>
      <x:c r="E571" s="37" t="n"/>
      <x:c r="F571" s="37" t="n"/>
      <x:c r="G571" s="37" t="n"/>
      <x:c r="H571" s="38" t="inlineStr">
        <x:is>
          <x:t xml:space="preserve">abrir partitura</x:t>
        </x:is>
      </x:c>
    </x:row>
    <x:row r="572" s="29" customFormat="1" ht="15" customHeight="1">
      <x:c r="A572" s="33" t="inlineStr">
        <x:is>
          <x:t xml:space="preserve">Vol. 15</x:t>
        </x:is>
      </x:c>
      <x:c r="B572" s="33" t="inlineStr">
        <x:is>
          <x:t xml:space="preserve">16</x:t>
        </x:is>
      </x:c>
      <x:c r="C572" s="34" t="inlineStr">
        <x:is>
          <x:t xml:space="preserve">Santo</x:t>
        </x:is>
      </x:c>
      <x:c r="D572" s="34" t="n"/>
      <x:c r="E572" s="34" t="n"/>
      <x:c r="F572" s="34" t="n"/>
      <x:c r="G572" s="34" t="inlineStr">
        <x:is>
          <x:t xml:space="preserve">Santo</x:t>
        </x:is>
      </x:c>
      <x:c r="H572" s="35" t="inlineStr">
        <x:is>
          <x:t xml:space="preserve">abrir partitura</x:t>
        </x:is>
      </x:c>
    </x:row>
    <x:row r="573" s="29" customFormat="1" ht="15" customHeight="1">
      <x:c r="A573" s="36" t="inlineStr">
        <x:is>
          <x:t xml:space="preserve">Vol. 15</x:t>
        </x:is>
      </x:c>
      <x:c r="B573" s="36" t="inlineStr">
        <x:is>
          <x:t xml:space="preserve">17</x:t>
        </x:is>
      </x:c>
      <x:c r="C573" s="37" t="inlineStr">
        <x:is>
          <x:t xml:space="preserve">Tudo está a gritar</x:t>
        </x:is>
      </x:c>
      <x:c r="D573" s="37" t="n"/>
      <x:c r="E573" s="37" t="inlineStr">
        <x:is>
          <x:t xml:space="preserve">Ap 1,8</x:t>
        </x:is>
      </x:c>
      <x:c r="F573" s="37" t="n"/>
      <x:c r="G573" s="37" t="n"/>
      <x:c r="H573" s="38" t="inlineStr">
        <x:is>
          <x:t xml:space="preserve">abrir partitura</x:t>
        </x:is>
      </x:c>
    </x:row>
    <x:row r="574" s="29" customFormat="1" ht="15" customHeight="1">
      <x:c r="A574" s="33" t="inlineStr">
        <x:is>
          <x:t xml:space="preserve">Vol. 15</x:t>
        </x:is>
      </x:c>
      <x:c r="B574" s="33" t="inlineStr">
        <x:is>
          <x:t xml:space="preserve">18</x:t>
        </x:is>
      </x:c>
      <x:c r="C574" s="34" t="inlineStr">
        <x:is>
          <x:t xml:space="preserve">Não te canses de fazer o bem!</x:t>
        </x:is>
      </x:c>
      <x:c r="D574" s="34" t="n"/>
      <x:c r="E574" s="34" t="inlineStr">
        <x:is>
          <x:t xml:space="preserve">2Ts 3,13</x:t>
        </x:is>
      </x:c>
      <x:c r="F574" s="34" t="n"/>
      <x:c r="G574" s="34" t="n"/>
      <x:c r="H574" s="35" t="inlineStr">
        <x:is>
          <x:t xml:space="preserve">abrir partitura</x:t>
        </x:is>
      </x:c>
    </x:row>
    <x:row r="575" s="29" customFormat="1" ht="15" customHeight="1">
      <x:c r="A575" s="36" t="inlineStr">
        <x:is>
          <x:t xml:space="preserve">Vol. 15</x:t>
        </x:is>
      </x:c>
      <x:c r="B575" s="36" t="inlineStr">
        <x:is>
          <x:t xml:space="preserve">19</x:t>
        </x:is>
      </x:c>
      <x:c r="C575" s="37" t="inlineStr">
        <x:is>
          <x:t xml:space="preserve">Ó Deus escondido – Adoro te devote</x:t>
        </x:is>
      </x:c>
      <x:c r="D575" s="37" t="n"/>
      <x:c r="E575" s="37" t="n"/>
      <x:c r="F575" s="37" t="n"/>
      <x:c r="G575" s="37" t="inlineStr">
        <x:is>
          <x:t xml:space="preserve">Sequência da Eucaristia de São Tomás de Aquino · Comunhão · Corpus Christe</x:t>
        </x:is>
      </x:c>
      <x:c r="H575" s="38" t="inlineStr">
        <x:is>
          <x:t xml:space="preserve">abrir partitura</x:t>
        </x:is>
      </x:c>
    </x:row>
    <x:row r="576" s="29" customFormat="1" ht="15" customHeight="1">
      <x:c r="A576" s="33" t="inlineStr">
        <x:is>
          <x:t xml:space="preserve">Vol. 15</x:t>
        </x:is>
      </x:c>
      <x:c r="B576" s="33" t="inlineStr">
        <x:is>
          <x:t xml:space="preserve">20</x:t>
        </x:is>
      </x:c>
      <x:c r="C576" s="34" t="inlineStr">
        <x:is>
          <x:t xml:space="preserve">O Espírito do Senhor repousa sobre mim</x:t>
        </x:is>
      </x:c>
      <x:c r="D576" s="34" t="inlineStr">
        <x:is>
          <x:t xml:space="preserve">Lc 4,18-19</x:t>
        </x:is>
      </x:c>
      <x:c r="E576" s="34" t="n"/>
      <x:c r="F576" s="34" t="n"/>
      <x:c r="G576" s="34" t="inlineStr">
        <x:is>
          <x:t xml:space="preserve">Missão de Cristo · Evangelização</x:t>
        </x:is>
      </x:c>
      <x:c r="H576" s="35" t="inlineStr">
        <x:is>
          <x:t xml:space="preserve">abrir partitura</x:t>
        </x:is>
      </x:c>
    </x:row>
    <x:row r="577" s="29" customFormat="1" ht="15" customHeight="1">
      <x:c r="A577" s="36" t="inlineStr">
        <x:is>
          <x:t xml:space="preserve">Vol. 15</x:t>
        </x:is>
      </x:c>
      <x:c r="B577" s="36" t="inlineStr">
        <x:is>
          <x:t xml:space="preserve">21</x:t>
        </x:is>
      </x:c>
      <x:c r="C577" s="37" t="inlineStr">
        <x:is>
          <x:t xml:space="preserve">O Reino de Deus não consiste em comida e bebida</x:t>
        </x:is>
      </x:c>
      <x:c r="D577" s="37" t="n"/>
      <x:c r="E577" s="37" t="inlineStr">
        <x:is>
          <x:t xml:space="preserve">Rm 14,17</x:t>
        </x:is>
      </x:c>
      <x:c r="F577" s="37" t="inlineStr">
        <x:is>
          <x:t xml:space="preserve">Sl 14</x:t>
        </x:is>
      </x:c>
      <x:c r="G577" s="37" t="n"/>
      <x:c r="H577" s="38" t="inlineStr">
        <x:is>
          <x:t xml:space="preserve">abrir partitura</x:t>
        </x:is>
      </x:c>
    </x:row>
    <x:row r="578" s="29" customFormat="1" ht="23.850000381469727" customHeight="1">
      <x:c r="A578" s="33" t="inlineStr">
        <x:is>
          <x:t xml:space="preserve">Vol. 15</x:t>
        </x:is>
      </x:c>
      <x:c r="B578" s="33" t="inlineStr">
        <x:is>
          <x:t xml:space="preserve">22</x:t>
        </x:is>
      </x:c>
      <x:c r="C578" s="34" t="inlineStr">
        <x:is>
          <x:t xml:space="preserve">Abre, Senhor, os meus lábios</x:t>
        </x:is>
      </x:c>
      <x:c r="D578" s="34" t="n"/>
      <x:c r="E578" s="34" t="inlineStr">
        <x:is>
          <x:t xml:space="preserve">Sl 94</x:t>
        </x:is>
      </x:c>
      <x:c r="F578" s="34" t="inlineStr">
        <x:is>
          <x:t xml:space="preserve">Sl 94</x:t>
        </x:is>
      </x:c>
      <x:c r="G578" s="34" t="n"/>
      <x:c r="H578" s="35" t="inlineStr">
        <x:is>
          <x:t xml:space="preserve">abrir partitura</x:t>
        </x:is>
      </x:c>
    </x:row>
    <x:row r="579" s="29" customFormat="1" ht="15" customHeight="1">
      <x:c r="A579" s="36" t="inlineStr">
        <x:is>
          <x:t xml:space="preserve">Vol. 15</x:t>
        </x:is>
      </x:c>
      <x:c r="B579" s="36" t="inlineStr">
        <x:is>
          <x:t xml:space="preserve">23</x:t>
        </x:is>
      </x:c>
      <x:c r="C579" s="37" t="inlineStr">
        <x:is>
          <x:t xml:space="preserve">Cante ao Senhor a terra inteira</x:t>
        </x:is>
      </x:c>
      <x:c r="D579" s="37" t="n"/>
      <x:c r="E579" s="37" t="inlineStr">
        <x:is>
          <x:t xml:space="preserve">Sl 99</x:t>
        </x:is>
      </x:c>
      <x:c r="F579" s="37" t="inlineStr">
        <x:is>
          <x:t xml:space="preserve">Sl 99</x:t>
        </x:is>
      </x:c>
      <x:c r="G579" s="37" t="n"/>
      <x:c r="H579" s="38" t="inlineStr">
        <x:is>
          <x:t xml:space="preserve">abrir partitura</x:t>
        </x:is>
      </x:c>
    </x:row>
    <x:row r="580" s="29" customFormat="1" ht="15" customHeight="1">
      <x:c r="A580" s="33" t="inlineStr">
        <x:is>
          <x:t xml:space="preserve">Vol. 15</x:t>
        </x:is>
      </x:c>
      <x:c r="B580" s="33" t="inlineStr">
        <x:is>
          <x:t xml:space="preserve">24</x:t>
        </x:is>
      </x:c>
      <x:c r="C580" s="34" t="inlineStr">
        <x:is>
          <x:t xml:space="preserve">Aleluia, Páscoa do Senhor!</x:t>
        </x:is>
      </x:c>
      <x:c r="D580" s="34" t="n"/>
      <x:c r="E580" s="34" t="n"/>
      <x:c r="F580" s="34" t="n"/>
      <x:c r="G580" s="34" t="inlineStr">
        <x:is>
          <x:t xml:space="preserve">Páscoa e T. Pascal · Oferendas</x:t>
        </x:is>
      </x:c>
      <x:c r="H580" s="35" t="inlineStr">
        <x:is>
          <x:t xml:space="preserve">abrir partitura</x:t>
        </x:is>
      </x:c>
    </x:row>
    <x:row r="581" s="29" customFormat="1" ht="15" customHeight="1">
      <x:c r="A581" s="36" t="inlineStr">
        <x:is>
          <x:t xml:space="preserve">Vol. 15</x:t>
        </x:is>
      </x:c>
      <x:c r="B581" s="36" t="inlineStr">
        <x:is>
          <x:t xml:space="preserve">25</x:t>
        </x:is>
      </x:c>
      <x:c r="C581" s="37" t="inlineStr">
        <x:is>
          <x:t xml:space="preserve">Santa Mãe Maria</x:t>
        </x:is>
      </x:c>
      <x:c r="D581" s="37" t="n"/>
      <x:c r="E581" s="37" t="n"/>
      <x:c r="F581" s="37" t="n"/>
      <x:c r="G581" s="37" t="inlineStr">
        <x:is>
          <x:t xml:space="preserve">Aparecida</x:t>
        </x:is>
      </x:c>
      <x:c r="H581" s="38" t="inlineStr">
        <x:is>
          <x:t xml:space="preserve">abrir partitura</x:t>
        </x:is>
      </x:c>
    </x:row>
    <x:row r="582" s="29" customFormat="1" ht="15" customHeight="1">
      <x:c r="A582" s="33" t="inlineStr">
        <x:is>
          <x:t xml:space="preserve">Vol. 15</x:t>
        </x:is>
      </x:c>
      <x:c r="B582" s="33" t="inlineStr">
        <x:is>
          <x:t xml:space="preserve">26</x:t>
        </x:is>
      </x:c>
      <x:c r="C582" s="34" t="inlineStr">
        <x:is>
          <x:t xml:space="preserve">Ó Senhor, eu muito errei</x:t>
        </x:is>
      </x:c>
      <x:c r="D582" s="34" t="n"/>
      <x:c r="E582" s="34" t="n"/>
      <x:c r="F582" s="34" t="n"/>
      <x:c r="G582" s="34" t="inlineStr">
        <x:is>
          <x:t xml:space="preserve">Ato penitencial</x:t>
        </x:is>
      </x:c>
      <x:c r="H582" s="35" t="inlineStr">
        <x:is>
          <x:t xml:space="preserve">abrir partitura</x:t>
        </x:is>
      </x:c>
    </x:row>
    <x:row r="583" s="29" customFormat="1" ht="15" customHeight="1">
      <x:c r="A583" s="36" t="inlineStr">
        <x:is>
          <x:t xml:space="preserve">Vol. 15</x:t>
        </x:is>
      </x:c>
      <x:c r="B583" s="36" t="inlineStr">
        <x:is>
          <x:t xml:space="preserve">27</x:t>
        </x:is>
      </x:c>
      <x:c r="C583" s="37" t="inlineStr">
        <x:is>
          <x:t xml:space="preserve">Vinde de novo, Senhor</x:t>
        </x:is>
      </x:c>
      <x:c r="D583" s="37" t="n"/>
      <x:c r="E583" s="37" t="n"/>
      <x:c r="F583" s="37" t="n"/>
      <x:c r="G583" s="37" t="inlineStr">
        <x:is>
          <x:t xml:space="preserve">Advento</x:t>
        </x:is>
      </x:c>
      <x:c r="H583" s="38" t="inlineStr">
        <x:is>
          <x:t xml:space="preserve">abrir partitura</x:t>
        </x:is>
      </x:c>
    </x:row>
    <x:row r="584" s="29" customFormat="1" ht="15" customHeight="1">
      <x:c r="A584" s="33" t="inlineStr">
        <x:is>
          <x:t xml:space="preserve">Vol. 15</x:t>
        </x:is>
      </x:c>
      <x:c r="B584" s="33" t="inlineStr">
        <x:is>
          <x:t xml:space="preserve">28</x:t>
        </x:is>
      </x:c>
      <x:c r="C584" s="34" t="inlineStr">
        <x:is>
          <x:t xml:space="preserve">O Senhor venceu a morte</x:t>
        </x:is>
      </x:c>
      <x:c r="D584" s="34" t="n"/>
      <x:c r="E584" s="34" t="n"/>
      <x:c r="F584" s="34" t="n"/>
      <x:c r="G584" s="34" t="inlineStr">
        <x:is>
          <x:t xml:space="preserve">Páscoa</x:t>
        </x:is>
      </x:c>
      <x:c r="H584" s="35" t="inlineStr">
        <x:is>
          <x:t xml:space="preserve">abrir partitura</x:t>
        </x:is>
      </x:c>
    </x:row>
    <x:row r="585" s="29" customFormat="1" ht="23.850000381469727" customHeight="1">
      <x:c r="A585" s="36" t="inlineStr">
        <x:is>
          <x:t xml:space="preserve">Vol. 15</x:t>
        </x:is>
      </x:c>
      <x:c r="B585" s="36" t="inlineStr">
        <x:is>
          <x:t xml:space="preserve">29</x:t>
        </x:is>
      </x:c>
      <x:c r="C585" s="37" t="inlineStr">
        <x:is>
          <x:t xml:space="preserve">Vinde Espírito de Deus</x:t>
        </x:is>
      </x:c>
      <x:c r="D585" s="37" t="n"/>
      <x:c r="E585" s="37" t="inlineStr">
        <x:is>
          <x:t xml:space="preserve">Sl 103,30</x:t>
        </x:is>
      </x:c>
      <x:c r="F585" s="37" t="n"/>
      <x:c r="G585" s="37" t="inlineStr">
        <x:is>
          <x:t xml:space="preserve">Espírito Santo</x:t>
        </x:is>
      </x:c>
      <x:c r="H585" s="38" t="inlineStr">
        <x:is>
          <x:t xml:space="preserve">abrir partitura</x:t>
        </x:is>
      </x:c>
    </x:row>
    <x:row r="586" s="29" customFormat="1" ht="15" customHeight="1">
      <x:c r="A586" s="33" t="inlineStr">
        <x:is>
          <x:t xml:space="preserve">Vol. 15</x:t>
        </x:is>
      </x:c>
      <x:c r="B586" s="33" t="inlineStr">
        <x:is>
          <x:t xml:space="preserve">30</x:t>
        </x:is>
      </x:c>
      <x:c r="C586" s="34" t="inlineStr">
        <x:is>
          <x:t xml:space="preserve">Sou a vida e a verdade</x:t>
        </x:is>
      </x:c>
      <x:c r="D586" s="34" t="inlineStr">
        <x:is>
          <x:t xml:space="preserve">Jo 11,25-26</x:t>
        </x:is>
      </x:c>
      <x:c r="E586" s="34" t="n"/>
      <x:c r="F586" s="34" t="n"/>
      <x:c r="G586" s="34" t="inlineStr">
        <x:is>
          <x:t xml:space="preserve">Falecidos</x:t>
        </x:is>
      </x:c>
      <x:c r="H586" s="35" t="inlineStr">
        <x:is>
          <x:t xml:space="preserve">abrir partitura</x:t>
        </x:is>
      </x:c>
    </x:row>
    <x:row r="587" s="29" customFormat="1" ht="15" customHeight="1">
      <x:c r="A587" s="36" t="inlineStr">
        <x:is>
          <x:t xml:space="preserve">Vol. 15</x:t>
        </x:is>
      </x:c>
      <x:c r="B587" s="36" t="inlineStr">
        <x:is>
          <x:t xml:space="preserve">31</x:t>
        </x:is>
      </x:c>
      <x:c r="C587" s="37" t="inlineStr">
        <x:is>
          <x:t xml:space="preserve">Palavra não foi feita</x:t>
        </x:is>
      </x:c>
      <x:c r="D587" s="37" t="n"/>
      <x:c r="E587" s="37" t="n"/>
      <x:c r="F587" s="37" t="n"/>
      <x:c r="G587" s="37" t="n"/>
      <x:c r="H587" s="38" t="inlineStr">
        <x:is>
          <x:t xml:space="preserve">abrir partitura</x:t>
        </x:is>
      </x:c>
    </x:row>
    <x:row r="588" s="29" customFormat="1" ht="15" customHeight="1">
      <x:c r="A588" s="33" t="inlineStr">
        <x:is>
          <x:t xml:space="preserve">Vol. 15</x:t>
        </x:is>
      </x:c>
      <x:c r="B588" s="33" t="inlineStr">
        <x:is>
          <x:t xml:space="preserve">32</x:t>
        </x:is>
      </x:c>
      <x:c r="C588" s="34" t="inlineStr">
        <x:is>
          <x:t xml:space="preserve">Jesus Cristo ontem hoje e sempre</x:t>
        </x:is>
      </x:c>
      <x:c r="D588" s="34" t="n"/>
      <x:c r="E588" s="34" t="inlineStr">
        <x:is>
          <x:t xml:space="preserve">Hb 13,8</x:t>
        </x:is>
      </x:c>
      <x:c r="F588" s="34" t="inlineStr">
        <x:is>
          <x:t xml:space="preserve">Ap 4,11; 5,9-10.12</x:t>
        </x:is>
      </x:c>
      <x:c r="G588" s="34" t="n"/>
      <x:c r="H588" s="35" t="inlineStr">
        <x:is>
          <x:t xml:space="preserve">abrir partitura</x:t>
        </x:is>
      </x:c>
    </x:row>
    <x:row r="589" s="29" customFormat="1" ht="23.850000381469727" customHeight="1">
      <x:c r="A589" s="36" t="inlineStr">
        <x:is>
          <x:t xml:space="preserve">Vol. 15</x:t>
        </x:is>
      </x:c>
      <x:c r="B589" s="36" t="inlineStr">
        <x:is>
          <x:t xml:space="preserve">33</x:t>
        </x:is>
      </x:c>
      <x:c r="C589" s="37" t="inlineStr">
        <x:is>
          <x:t xml:space="preserve">Maria, Mãe dos caminhantes</x:t>
        </x:is>
      </x:c>
      <x:c r="D589" s="37" t="n"/>
      <x:c r="E589" s="37" t="n"/>
      <x:c r="F589" s="37" t="n"/>
      <x:c r="G589" s="37" t="inlineStr">
        <x:is>
          <x:t xml:space="preserve">Mariano</x:t>
        </x:is>
      </x:c>
      <x:c r="H589" s="38" t="inlineStr">
        <x:is>
          <x:t xml:space="preserve">abrir partitura</x:t>
        </x:is>
      </x:c>
    </x:row>
    <x:row r="590" s="29" customFormat="1" ht="15" customHeight="1">
      <x:c r="A590" s="33" t="inlineStr">
        <x:is>
          <x:t xml:space="preserve">Vol. 15</x:t>
        </x:is>
      </x:c>
      <x:c r="B590" s="33" t="inlineStr">
        <x:is>
          <x:t xml:space="preserve">34</x:t>
        </x:is>
      </x:c>
      <x:c r="C590" s="34" t="inlineStr">
        <x:is>
          <x:t xml:space="preserve">Surge a luz de um novo dia</x:t>
        </x:is>
      </x:c>
      <x:c r="D590" s="34" t="n"/>
      <x:c r="E590" s="34" t="n"/>
      <x:c r="F590" s="34" t="n"/>
      <x:c r="G590" s="34" t="inlineStr">
        <x:is>
          <x:t xml:space="preserve">Oração da manhã</x:t>
        </x:is>
      </x:c>
      <x:c r="H590" s="35" t="inlineStr">
        <x:is>
          <x:t xml:space="preserve">abrir partitura</x:t>
        </x:is>
      </x:c>
    </x:row>
    <x:row r="591" s="29" customFormat="1" ht="15" customHeight="1">
      <x:c r="A591" s="36" t="inlineStr">
        <x:is>
          <x:t xml:space="preserve">Vol. 15</x:t>
        </x:is>
      </x:c>
      <x:c r="B591" s="36" t="inlineStr">
        <x:is>
          <x:t xml:space="preserve">35</x:t>
        </x:is>
      </x:c>
      <x:c r="C591" s="37" t="inlineStr">
        <x:is>
          <x:t xml:space="preserve">Iluminai-os, Senhor</x:t>
        </x:is>
      </x:c>
      <x:c r="D591" s="37" t="n"/>
      <x:c r="E591" s="37" t="n"/>
      <x:c r="F591" s="37" t="inlineStr">
        <x:is>
          <x:t xml:space="preserve">Sl 111</x:t>
        </x:is>
      </x:c>
      <x:c r="G591" s="37" t="inlineStr">
        <x:is>
          <x:t xml:space="preserve">Falecidos</x:t>
        </x:is>
      </x:c>
      <x:c r="H591" s="38" t="inlineStr">
        <x:is>
          <x:t xml:space="preserve">abrir partitura</x:t>
        </x:is>
      </x:c>
    </x:row>
    <x:row r="592" s="29" customFormat="1" ht="15" customHeight="1">
      <x:c r="A592" s="33" t="inlineStr">
        <x:is>
          <x:t xml:space="preserve">Vol. 15</x:t>
        </x:is>
      </x:c>
      <x:c r="B592" s="33" t="inlineStr">
        <x:is>
          <x:t xml:space="preserve">36</x:t>
        </x:is>
      </x:c>
      <x:c r="C592" s="34" t="inlineStr">
        <x:is>
          <x:t xml:space="preserve">Ave rainha do céu</x:t>
        </x:is>
      </x:c>
      <x:c r="D592" s="34" t="n"/>
      <x:c r="E592" s="34" t="n"/>
      <x:c r="F592" s="34" t="n"/>
      <x:c r="G592" s="34" t="inlineStr">
        <x:is>
          <x:t xml:space="preserve">(Ave Regina caelorum)</x:t>
        </x:is>
      </x:c>
      <x:c r="H592" s="35" t="inlineStr">
        <x:is>
          <x:t xml:space="preserve">abrir partitura</x:t>
        </x:is>
      </x:c>
    </x:row>
    <x:row r="593" s="29" customFormat="1" ht="15" customHeight="1">
      <x:c r="A593" s="36" t="inlineStr">
        <x:is>
          <x:t xml:space="preserve">Vol. 15</x:t>
        </x:is>
      </x:c>
      <x:c r="B593" s="36" t="inlineStr">
        <x:is>
          <x:t xml:space="preserve">37</x:t>
        </x:is>
      </x:c>
      <x:c r="C593" s="37" t="inlineStr">
        <x:is>
          <x:t xml:space="preserve">Veni, Sancte Spiritus</x:t>
        </x:is>
      </x:c>
      <x:c r="D593" s="37" t="n"/>
      <x:c r="E593" s="37" t="n"/>
      <x:c r="F593" s="37" t="n"/>
      <x:c r="G593" s="37" t="inlineStr">
        <x:is>
          <x:t xml:space="preserve">Sequência do Espírito Santo</x:t>
        </x:is>
      </x:c>
      <x:c r="H593" s="38" t="inlineStr">
        <x:is>
          <x:t xml:space="preserve">abrir partitura</x:t>
        </x:is>
      </x:c>
    </x:row>
    <x:row r="594" s="29" customFormat="1" ht="15" customHeight="1">
      <x:c r="A594" s="33" t="inlineStr">
        <x:is>
          <x:t xml:space="preserve">Vol. 15</x:t>
        </x:is>
      </x:c>
      <x:c r="B594" s="33" t="inlineStr">
        <x:is>
          <x:t xml:space="preserve">38</x:t>
        </x:is>
      </x:c>
      <x:c r="C594" s="34" t="inlineStr">
        <x:is>
          <x:t xml:space="preserve">Tu és a glória de Jerusalém</x:t>
        </x:is>
      </x:c>
      <x:c r="D594" s="34" t="n"/>
      <x:c r="E594" s="34" t="inlineStr">
        <x:is>
          <x:t xml:space="preserve">Jt 15,9</x:t>
        </x:is>
      </x:c>
      <x:c r="F594" s="34" t="n"/>
      <x:c r="G594" s="34" t="inlineStr">
        <x:is>
          <x:t xml:space="preserve">Mariano</x:t>
        </x:is>
      </x:c>
      <x:c r="H594" s="35" t="inlineStr">
        <x:is>
          <x:t xml:space="preserve">abrir partitura</x:t>
        </x:is>
      </x:c>
    </x:row>
    <x:row r="595" s="29" customFormat="1" ht="15" customHeight="1">
      <x:c r="A595" s="36" t="inlineStr">
        <x:is>
          <x:t xml:space="preserve">Vol. 15</x:t>
        </x:is>
      </x:c>
      <x:c r="B595" s="36" t="inlineStr">
        <x:is>
          <x:t xml:space="preserve">39</x:t>
        </x:is>
      </x:c>
      <x:c r="C595" s="37" t="inlineStr">
        <x:is>
          <x:t xml:space="preserve">Eu me entrego, Senhor, em tuas mãos</x:t>
        </x:is>
      </x:c>
      <x:c r="D595" s="37" t="n"/>
      <x:c r="E595" s="37" t="inlineStr">
        <x:is>
          <x:t xml:space="preserve">Sl 30</x:t>
        </x:is>
      </x:c>
      <x:c r="F595" s="37" t="inlineStr">
        <x:is>
          <x:t xml:space="preserve">Sl 30</x:t>
        </x:is>
      </x:c>
      <x:c r="G595" s="37" t="inlineStr">
        <x:is>
          <x:t xml:space="preserve">Confiança e Paixão</x:t>
        </x:is>
      </x:c>
      <x:c r="H595" s="38" t="inlineStr">
        <x:is>
          <x:t xml:space="preserve">abrir partitura</x:t>
        </x:is>
      </x:c>
    </x:row>
    <x:row r="596" s="29" customFormat="1" ht="15" customHeight="1">
      <x:c r="A596" s="33" t="inlineStr">
        <x:is>
          <x:t xml:space="preserve">Vol. 15</x:t>
        </x:is>
      </x:c>
      <x:c r="B596" s="33" t="inlineStr">
        <x:is>
          <x:t xml:space="preserve">40</x:t>
        </x:is>
      </x:c>
      <x:c r="C596" s="34" t="inlineStr">
        <x:is>
          <x:t xml:space="preserve">Sede de Deus</x:t>
        </x:is>
      </x:c>
      <x:c r="D596" s="34" t="n"/>
      <x:c r="E596" s="34" t="inlineStr">
        <x:is>
          <x:t xml:space="preserve">Sl 41</x:t>
        </x:is>
      </x:c>
      <x:c r="F596" s="34" t="inlineStr">
        <x:is>
          <x:t xml:space="preserve">Sl 41</x:t>
        </x:is>
      </x:c>
      <x:c r="G596" s="34" t="n"/>
      <x:c r="H596" s="35" t="inlineStr">
        <x:is>
          <x:t xml:space="preserve">abrir partitura</x:t>
        </x:is>
      </x:c>
    </x:row>
    <x:row r="597" s="29" customFormat="1" ht="15" customHeight="1">
      <x:c r="A597" s="36" t="inlineStr">
        <x:is>
          <x:t xml:space="preserve">Vol. 15</x:t>
        </x:is>
      </x:c>
      <x:c r="B597" s="36" t="inlineStr">
        <x:is>
          <x:t xml:space="preserve">41</x:t>
        </x:is>
      </x:c>
      <x:c r="C597" s="37" t="inlineStr">
        <x:is>
          <x:t xml:space="preserve">Todas as gerações</x:t>
        </x:is>
      </x:c>
      <x:c r="D597" s="37" t="inlineStr">
        <x:is>
          <x:t xml:space="preserve">Lc 1,48</x:t>
        </x:is>
      </x:c>
      <x:c r="E597" s="37" t="n"/>
      <x:c r="F597" s="37" t="n"/>
      <x:c r="G597" s="37" t="inlineStr">
        <x:is>
          <x:t xml:space="preserve">Mariano</x:t>
        </x:is>
      </x:c>
      <x:c r="H597" s="38" t="inlineStr">
        <x:is>
          <x:t xml:space="preserve">abrir partitura</x:t>
        </x:is>
      </x:c>
    </x:row>
    <x:row r="598" s="29" customFormat="1" ht="15" customHeight="1">
      <x:c r="A598" s="33" t="inlineStr">
        <x:is>
          <x:t xml:space="preserve">Vol. 15</x:t>
        </x:is>
      </x:c>
      <x:c r="B598" s="33" t="inlineStr">
        <x:is>
          <x:t xml:space="preserve">42</x:t>
        </x:is>
      </x:c>
      <x:c r="C598" s="34" t="inlineStr">
        <x:is>
          <x:t xml:space="preserve">Deus eterno a vós louvor</x:t>
        </x:is>
      </x:c>
      <x:c r="D598" s="34" t="n"/>
      <x:c r="E598" s="34" t="n"/>
      <x:c r="F598" s="34" t="n"/>
      <x:c r="G598" s="34" t="inlineStr">
        <x:is>
          <x:t xml:space="preserve">(Te Deum)</x:t>
        </x:is>
      </x:c>
      <x:c r="H598" s="35" t="inlineStr">
        <x:is>
          <x:t xml:space="preserve">abrir partitura</x:t>
        </x:is>
      </x:c>
    </x:row>
    <x:row r="599" s="29" customFormat="1" ht="15" customHeight="1">
      <x:c r="A599" s="36" t="inlineStr">
        <x:is>
          <x:t xml:space="preserve">Vol. 15</x:t>
        </x:is>
      </x:c>
      <x:c r="B599" s="36" t="inlineStr">
        <x:is>
          <x:t xml:space="preserve">43</x:t>
        </x:is>
      </x:c>
      <x:c r="C599" s="37" t="inlineStr">
        <x:is>
          <x:t xml:space="preserve">Sião na espera do Senhor</x:t>
        </x:is>
      </x:c>
      <x:c r="D599" s="37" t="n"/>
      <x:c r="E599" s="37" t="n"/>
      <x:c r="F599" s="37" t="n"/>
      <x:c r="G599" s="37" t="inlineStr">
        <x:is>
          <x:t xml:space="preserve">Hino · Apresentação do Senhor</x:t>
        </x:is>
      </x:c>
      <x:c r="H599" s="38" t="inlineStr">
        <x:is>
          <x:t xml:space="preserve">abrir partitura</x:t>
        </x:is>
      </x:c>
    </x:row>
    <x:row r="600" s="29" customFormat="1" ht="23.850000381469727" customHeight="1">
      <x:c r="A600" s="33" t="inlineStr">
        <x:is>
          <x:t xml:space="preserve">Vol. 15</x:t>
        </x:is>
      </x:c>
      <x:c r="B600" s="33" t="inlineStr">
        <x:is>
          <x:t xml:space="preserve">44</x:t>
        </x:is>
      </x:c>
      <x:c r="C600" s="34" t="inlineStr">
        <x:is>
          <x:t xml:space="preserve">O ancião toma o Menino</x:t>
        </x:is>
      </x:c>
      <x:c r="D600" s="34" t="inlineStr">
        <x:is>
          <x:t xml:space="preserve">Lc 2,29-32</x:t>
        </x:is>
      </x:c>
      <x:c r="E600" s="34" t="n"/>
      <x:c r="F600" s="34" t="inlineStr">
        <x:is>
          <x:t xml:space="preserve">Lc 2,29-32</x:t>
        </x:is>
      </x:c>
      <x:c r="G600" s="34" t="inlineStr">
        <x:is>
          <x:t xml:space="preserve">Apresentação do Senhor</x:t>
        </x:is>
      </x:c>
      <x:c r="H600" s="35" t="inlineStr">
        <x:is>
          <x:t xml:space="preserve">abrir partitura</x:t>
        </x:is>
      </x:c>
    </x:row>
    <x:row r="601" s="29" customFormat="1" ht="15" customHeight="1">
      <x:c r="A601" s="36" t="inlineStr">
        <x:is>
          <x:t xml:space="preserve">Vol. 15</x:t>
        </x:is>
      </x:c>
      <x:c r="B601" s="36" t="inlineStr">
        <x:is>
          <x:t xml:space="preserve">45</x:t>
        </x:is>
      </x:c>
      <x:c r="C601" s="37" t="inlineStr">
        <x:is>
          <x:t xml:space="preserve">Vinde, alegres cantemos</x:t>
        </x:is>
      </x:c>
      <x:c r="D601" s="37" t="n"/>
      <x:c r="E601" s="37" t="n"/>
      <x:c r="F601" s="37" t="n"/>
      <x:c r="G601" s="37" t="inlineStr">
        <x:is>
          <x:t xml:space="preserve">São José</x:t>
        </x:is>
      </x:c>
      <x:c r="H601" s="38" t="inlineStr">
        <x:is>
          <x:t xml:space="preserve">abrir partitura</x:t>
        </x:is>
      </x:c>
    </x:row>
    <x:row r="602" s="29" customFormat="1" ht="15" customHeight="1">
      <x:c r="A602" s="33" t="inlineStr">
        <x:is>
          <x:t xml:space="preserve">Vol. 15</x:t>
        </x:is>
      </x:c>
      <x:c r="B602" s="33" t="inlineStr">
        <x:is>
          <x:t xml:space="preserve">46</x:t>
        </x:is>
      </x:c>
      <x:c r="C602" s="34" t="inlineStr">
        <x:is>
          <x:t xml:space="preserve">São Judas Tadeu</x:t>
        </x:is>
      </x:c>
      <x:c r="D602" s="34" t="n"/>
      <x:c r="E602" s="34" t="n"/>
      <x:c r="F602" s="34" t="n"/>
      <x:c r="G602" s="34" t="inlineStr">
        <x:is>
          <x:t xml:space="preserve">Hino</x:t>
        </x:is>
      </x:c>
      <x:c r="H602" s="35" t="inlineStr">
        <x:is>
          <x:t xml:space="preserve">abrir partitura</x:t>
        </x:is>
      </x:c>
    </x:row>
    <x:row r="603" s="29" customFormat="1" ht="15" customHeight="1">
      <x:c r="A603" s="36" t="inlineStr">
        <x:is>
          <x:t xml:space="preserve">Vol. 15</x:t>
        </x:is>
      </x:c>
      <x:c r="B603" s="36" t="inlineStr">
        <x:is>
          <x:t xml:space="preserve">47</x:t>
        </x:is>
      </x:c>
      <x:c r="C603" s="37" t="inlineStr">
        <x:is>
          <x:t xml:space="preserve">Salve luz eterna és tu Jesus!</x:t>
        </x:is>
      </x:c>
      <x:c r="D603" s="37" t="n"/>
      <x:c r="E603" s="37" t="n"/>
      <x:c r="F603" s="37" t="n"/>
      <x:c r="G603" s="37" t="inlineStr">
        <x:is>
          <x:t xml:space="preserve">Cristo</x:t>
        </x:is>
      </x:c>
      <x:c r="H603" s="38" t="inlineStr">
        <x:is>
          <x:t xml:space="preserve">abrir partitura</x:t>
        </x:is>
      </x:c>
    </x:row>
    <x:row r="604" s="29" customFormat="1" ht="15" customHeight="1">
      <x:c r="A604" s="33" t="inlineStr">
        <x:is>
          <x:t xml:space="preserve">Vol. 15</x:t>
        </x:is>
      </x:c>
      <x:c r="B604" s="33" t="inlineStr">
        <x:is>
          <x:t xml:space="preserve">48</x:t>
        </x:is>
      </x:c>
      <x:c r="C604" s="34" t="inlineStr">
        <x:is>
          <x:t xml:space="preserve">Os devotos do Divino</x:t>
        </x:is>
      </x:c>
      <x:c r="D604" s="34" t="n"/>
      <x:c r="E604" s="34" t="n"/>
      <x:c r="F604" s="34" t="n"/>
      <x:c r="G604" s="34" t="inlineStr">
        <x:is>
          <x:t xml:space="preserve">Bandeira dos santos Reis</x:t>
        </x:is>
      </x:c>
      <x:c r="H604" s="35" t="inlineStr">
        <x:is>
          <x:t xml:space="preserve">abrir partitura</x:t>
        </x:is>
      </x:c>
    </x:row>
    <x:row r="605" s="29" customFormat="1" ht="15" customHeight="1">
      <x:c r="A605" s="36" t="inlineStr">
        <x:is>
          <x:t xml:space="preserve">Vol. 16</x:t>
        </x:is>
      </x:c>
      <x:c r="B605" s="36" t="inlineStr">
        <x:is>
          <x:t xml:space="preserve">01</x:t>
        </x:is>
      </x:c>
      <x:c r="C605" s="37" t="inlineStr">
        <x:is>
          <x:t xml:space="preserve">Senhor, meu Deus</x:t>
        </x:is>
      </x:c>
      <x:c r="D605" s="37" t="n"/>
      <x:c r="E605" s="37" t="inlineStr">
        <x:is>
          <x:t xml:space="preserve">Sl 24</x:t>
        </x:is>
      </x:c>
      <x:c r="F605" s="37" t="inlineStr">
        <x:is>
          <x:t xml:space="preserve">Sl 24</x:t>
        </x:is>
      </x:c>
      <x:c r="G605" s="37" t="inlineStr">
        <x:is>
          <x:t xml:space="preserve">1º D. Advento - A, B e C · Entrada</x:t>
        </x:is>
      </x:c>
      <x:c r="H605" s="38" t="inlineStr">
        <x:is>
          <x:t xml:space="preserve">abrir partitura</x:t>
        </x:is>
      </x:c>
    </x:row>
    <x:row r="606" s="29" customFormat="1" ht="15" customHeight="1">
      <x:c r="A606" s="33" t="inlineStr">
        <x:is>
          <x:t xml:space="preserve">Vol. 16</x:t>
        </x:is>
      </x:c>
      <x:c r="B606" s="33" t="inlineStr">
        <x:is>
          <x:t xml:space="preserve">02</x:t>
        </x:is>
      </x:c>
      <x:c r="C606" s="34" t="inlineStr">
        <x:is>
          <x:t xml:space="preserve">Como o sol nasce da aurora</x:t>
        </x:is>
      </x:c>
      <x:c r="D606" s="34" t="n"/>
      <x:c r="E606" s="34" t="n"/>
      <x:c r="F606" s="34" t="inlineStr">
        <x:is>
          <x:t xml:space="preserve">Sl 79</x:t>
        </x:is>
      </x:c>
      <x:c r="G606" s="34" t="inlineStr">
        <x:is>
          <x:t xml:space="preserve">Advento</x:t>
        </x:is>
      </x:c>
      <x:c r="H606" s="35" t="inlineStr">
        <x:is>
          <x:t xml:space="preserve">abrir partitura</x:t>
        </x:is>
      </x:c>
    </x:row>
    <x:row r="607" s="29" customFormat="1" ht="15" customHeight="1">
      <x:c r="A607" s="36" t="inlineStr">
        <x:is>
          <x:t xml:space="preserve">Vol. 16</x:t>
        </x:is>
      </x:c>
      <x:c r="B607" s="36" t="inlineStr">
        <x:is>
          <x:t xml:space="preserve">03</x:t>
        </x:is>
      </x:c>
      <x:c r="C607" s="37" t="inlineStr">
        <x:is>
          <x:t xml:space="preserve">Ó vinde enfim!</x:t>
        </x:is>
      </x:c>
      <x:c r="D607" s="37" t="n"/>
      <x:c r="E607" s="37" t="inlineStr">
        <x:is>
          <x:t xml:space="preserve">Is 45,8</x:t>
        </x:is>
      </x:c>
      <x:c r="F607" s="37" t="n"/>
      <x:c r="G607" s="37" t="inlineStr">
        <x:is>
          <x:t xml:space="preserve">Advento</x:t>
        </x:is>
      </x:c>
      <x:c r="H607" s="38" t="inlineStr">
        <x:is>
          <x:t xml:space="preserve">abrir partitura</x:t>
        </x:is>
      </x:c>
      <x:c r="I607" s="58" t="inlineStr">
        <x:is>
          <x:t xml:space="preserve">versão S. Paulo Schola Cantorum</x:t>
        </x:is>
      </x:c>
    </x:row>
    <x:row r="608" s="29" customFormat="1" ht="15" customHeight="1">
      <x:c r="A608" s="33" t="inlineStr">
        <x:is>
          <x:t xml:space="preserve">Vol. 16</x:t>
        </x:is>
      </x:c>
      <x:c r="B608" s="33" t="inlineStr">
        <x:is>
          <x:t xml:space="preserve">04</x:t>
        </x:is>
      </x:c>
      <x:c r="C608" s="34" t="inlineStr">
        <x:is>
          <x:t xml:space="preserve">Senhor, nós te esperamos</x:t>
        </x:is>
      </x:c>
      <x:c r="D608" s="34" t="n"/>
      <x:c r="E608" s="34" t="n"/>
      <x:c r="F608" s="34" t="n"/>
      <x:c r="G608" s="34" t="inlineStr">
        <x:is>
          <x:t xml:space="preserve">Advento</x:t>
        </x:is>
      </x:c>
      <x:c r="H608" s="35" t="inlineStr">
        <x:is>
          <x:t xml:space="preserve">abrir partitura</x:t>
        </x:is>
      </x:c>
    </x:row>
    <x:row r="609" s="29" customFormat="1" ht="15" customHeight="1">
      <x:c r="A609" s="36" t="inlineStr">
        <x:is>
          <x:t xml:space="preserve">Vol. 16</x:t>
        </x:is>
      </x:c>
      <x:c r="B609" s="36" t="inlineStr">
        <x:is>
          <x:t xml:space="preserve">05</x:t>
        </x:is>
      </x:c>
      <x:c r="C609" s="37" t="inlineStr">
        <x:is>
          <x:t xml:space="preserve">Da cepa brotou a rama</x:t>
        </x:is>
      </x:c>
      <x:c r="D609" s="37" t="n"/>
      <x:c r="E609" s="37" t="inlineStr">
        <x:is>
          <x:t xml:space="preserve">Is 11,1-10</x:t>
        </x:is>
      </x:c>
      <x:c r="F609" s="37" t="n"/>
      <x:c r="G609" s="37" t="inlineStr">
        <x:is>
          <x:t xml:space="preserve">Advento e Natal</x:t>
        </x:is>
      </x:c>
      <x:c r="H609" s="38" t="inlineStr">
        <x:is>
          <x:t xml:space="preserve">abrir partitura</x:t>
        </x:is>
      </x:c>
    </x:row>
    <x:row r="610" s="29" customFormat="1" ht="15" customHeight="1">
      <x:c r="A610" s="33" t="inlineStr">
        <x:is>
          <x:t xml:space="preserve">Vol. 16</x:t>
        </x:is>
      </x:c>
      <x:c r="B610" s="33" t="inlineStr">
        <x:is>
          <x:t xml:space="preserve">06</x:t>
        </x:is>
      </x:c>
      <x:c r="C610" s="34" t="inlineStr">
        <x:is>
          <x:t xml:space="preserve">Alegremo-nos todos no Senhor</x:t>
        </x:is>
      </x:c>
      <x:c r="D610" s="34" t="n"/>
      <x:c r="E610" s="34" t="n"/>
      <x:c r="F610" s="34" t="inlineStr">
        <x:is>
          <x:t xml:space="preserve">Sl 95</x:t>
        </x:is>
      </x:c>
      <x:c r="G610" s="34" t="inlineStr">
        <x:is>
          <x:t xml:space="preserve">Natal · Entrada</x:t>
        </x:is>
      </x:c>
      <x:c r="H610" s="35" t="inlineStr">
        <x:is>
          <x:t xml:space="preserve">abrir partitura</x:t>
        </x:is>
      </x:c>
    </x:row>
    <x:row r="611" s="29" customFormat="1" ht="15" customHeight="1">
      <x:c r="A611" s="36" t="inlineStr">
        <x:is>
          <x:t xml:space="preserve">Vol. 16</x:t>
        </x:is>
      </x:c>
      <x:c r="B611" s="36" t="inlineStr">
        <x:is>
          <x:t xml:space="preserve">07</x:t>
        </x:is>
      </x:c>
      <x:c r="C611" s="37" t="inlineStr">
        <x:is>
          <x:t xml:space="preserve">Ó Deus Menino, que és nossa luz</x:t>
        </x:is>
      </x:c>
      <x:c r="D611" s="37" t="n"/>
      <x:c r="E611" s="37" t="n"/>
      <x:c r="F611" s="37" t="n"/>
      <x:c r="G611" s="37" t="inlineStr">
        <x:is>
          <x:t xml:space="preserve">Natal</x:t>
        </x:is>
      </x:c>
      <x:c r="H611" s="38" t="inlineStr">
        <x:is>
          <x:t xml:space="preserve">abrir partitura</x:t>
        </x:is>
      </x:c>
    </x:row>
    <x:row r="612" s="29" customFormat="1" ht="15" customHeight="1">
      <x:c r="A612" s="33" t="inlineStr">
        <x:is>
          <x:t xml:space="preserve">Vol. 16</x:t>
        </x:is>
      </x:c>
      <x:c r="B612" s="33" t="inlineStr">
        <x:is>
          <x:t xml:space="preserve">08</x:t>
        </x:is>
      </x:c>
      <x:c r="C612" s="34" t="inlineStr">
        <x:is>
          <x:t xml:space="preserve">Nasceu-nos hoje um Menino</x:t>
        </x:is>
      </x:c>
      <x:c r="D612" s="34" t="n"/>
      <x:c r="E612" s="34" t="inlineStr">
        <x:is>
          <x:t xml:space="preserve">Is 9,5</x:t>
        </x:is>
      </x:c>
      <x:c r="F612" s="34" t="inlineStr">
        <x:is>
          <x:t xml:space="preserve">Sl 97</x:t>
        </x:is>
      </x:c>
      <x:c r="G612" s="34" t="inlineStr">
        <x:is>
          <x:t xml:space="preserve">Natal</x:t>
        </x:is>
      </x:c>
      <x:c r="H612" s="35" t="inlineStr">
        <x:is>
          <x:t xml:space="preserve">abrir partitura</x:t>
        </x:is>
      </x:c>
    </x:row>
    <x:row r="613" s="29" customFormat="1" ht="15" customHeight="1">
      <x:c r="A613" s="36" t="inlineStr">
        <x:is>
          <x:t xml:space="preserve">Vol. 16</x:t>
        </x:is>
      </x:c>
      <x:c r="B613" s="36" t="inlineStr">
        <x:is>
          <x:t xml:space="preserve">09</x:t>
        </x:is>
      </x:c>
      <x:c r="C613" s="37" t="inlineStr">
        <x:is>
          <x:t xml:space="preserve">A casa de Nazaré</x:t>
        </x:is>
      </x:c>
      <x:c r="D613" s="37" t="n"/>
      <x:c r="E613" s="37" t="n"/>
      <x:c r="F613" s="37" t="n"/>
      <x:c r="G613" s="37" t="inlineStr">
        <x:is>
          <x:t xml:space="preserve">Sagrada Família</x:t>
        </x:is>
      </x:c>
      <x:c r="H613" s="38" t="inlineStr">
        <x:is>
          <x:t xml:space="preserve">abrir partitura</x:t>
        </x:is>
      </x:c>
    </x:row>
    <x:row r="614" s="29" customFormat="1" ht="15" customHeight="1">
      <x:c r="A614" s="33" t="inlineStr">
        <x:is>
          <x:t xml:space="preserve">Vol. 16</x:t>
        </x:is>
      </x:c>
      <x:c r="B614" s="33" t="inlineStr">
        <x:is>
          <x:t xml:space="preserve">10</x:t>
        </x:is>
      </x:c>
      <x:c r="C614" s="34" t="inlineStr">
        <x:is>
          <x:t xml:space="preserve">Jesus, glória do céu</x:t>
        </x:is>
      </x:c>
      <x:c r="D614" s="34" t="n"/>
      <x:c r="E614" s="34" t="n"/>
      <x:c r="F614" s="34" t="n"/>
      <x:c r="G614" s="34" t="inlineStr">
        <x:is>
          <x:t xml:space="preserve">Sagrada Família</x:t>
        </x:is>
      </x:c>
      <x:c r="H614" s="35" t="inlineStr">
        <x:is>
          <x:t xml:space="preserve">abrir partitura</x:t>
        </x:is>
      </x:c>
    </x:row>
    <x:row r="615" s="29" customFormat="1" ht="15" customHeight="1">
      <x:c r="A615" s="36" t="inlineStr">
        <x:is>
          <x:t xml:space="preserve">Vol. 16</x:t>
        </x:is>
      </x:c>
      <x:c r="B615" s="36" t="inlineStr">
        <x:is>
          <x:t xml:space="preserve">11</x:t>
        </x:is>
      </x:c>
      <x:c r="C615" s="37" t="inlineStr">
        <x:is>
          <x:t xml:space="preserve">Os pastores vieram depressa</x:t>
        </x:is>
      </x:c>
      <x:c r="D615" s="37" t="inlineStr">
        <x:is>
          <x:t xml:space="preserve">Lc 2,16</x:t>
        </x:is>
      </x:c>
      <x:c r="E615" s="37" t="n"/>
      <x:c r="F615" s="37" t="inlineStr">
        <x:is>
          <x:t xml:space="preserve">Sl 126</x:t>
        </x:is>
      </x:c>
      <x:c r="G615" s="37" t="inlineStr">
        <x:is>
          <x:t xml:space="preserve">Sagrada família · Entrada</x:t>
        </x:is>
      </x:c>
      <x:c r="H615" s="38" t="inlineStr">
        <x:is>
          <x:t xml:space="preserve">abrir partitura</x:t>
        </x:is>
      </x:c>
    </x:row>
    <x:row r="616" s="29" customFormat="1" ht="15" customHeight="1">
      <x:c r="A616" s="33" t="inlineStr">
        <x:is>
          <x:t xml:space="preserve">Vol. 16</x:t>
        </x:is>
      </x:c>
      <x:c r="B616" s="33" t="inlineStr">
        <x:is>
          <x:t xml:space="preserve">12</x:t>
        </x:is>
      </x:c>
      <x:c r="C616" s="34" t="inlineStr">
        <x:is>
          <x:t xml:space="preserve">Confiemos em Jesus</x:t>
        </x:is>
      </x:c>
      <x:c r="D616" s="34" t="n"/>
      <x:c r="E616" s="34" t="inlineStr">
        <x:is>
          <x:t xml:space="preserve">Hb 4,14-16</x:t>
        </x:is>
      </x:c>
      <x:c r="F616" s="34" t="n"/>
      <x:c r="G616" s="34" t="inlineStr">
        <x:is>
          <x:t xml:space="preserve">Cristo Redentor e Quaresma</x:t>
        </x:is>
      </x:c>
      <x:c r="H616" s="35" t="inlineStr">
        <x:is>
          <x:t xml:space="preserve">abrir partitura</x:t>
        </x:is>
      </x:c>
    </x:row>
    <x:row r="617" s="29" customFormat="1" ht="15" customHeight="1">
      <x:c r="A617" s="36" t="inlineStr">
        <x:is>
          <x:t xml:space="preserve">Vol. 16</x:t>
        </x:is>
      </x:c>
      <x:c r="B617" s="36" t="inlineStr">
        <x:is>
          <x:t xml:space="preserve">13</x:t>
        </x:is>
      </x:c>
      <x:c r="C617" s="37" t="inlineStr">
        <x:is>
          <x:t xml:space="preserve">O sol de salvação</x:t>
        </x:is>
      </x:c>
      <x:c r="D617" s="37" t="n"/>
      <x:c r="E617" s="37" t="n"/>
      <x:c r="F617" s="37" t="n"/>
      <x:c r="G617" s="37" t="inlineStr">
        <x:is>
          <x:t xml:space="preserve">Quaresma</x:t>
        </x:is>
      </x:c>
      <x:c r="H617" s="38" t="inlineStr">
        <x:is>
          <x:t xml:space="preserve">abrir partitura</x:t>
        </x:is>
      </x:c>
    </x:row>
    <x:row r="618" s="29" customFormat="1" ht="15" customHeight="1">
      <x:c r="A618" s="33" t="inlineStr">
        <x:is>
          <x:t xml:space="preserve">Vol. 16</x:t>
        </x:is>
      </x:c>
      <x:c r="B618" s="33" t="inlineStr">
        <x:is>
          <x:t xml:space="preserve">14</x:t>
        </x:is>
      </x:c>
      <x:c r="C618" s="34" t="inlineStr">
        <x:is>
          <x:t xml:space="preserve">Chegou o tempo da Quaresma</x:t>
        </x:is>
      </x:c>
      <x:c r="D618" s="34" t="n"/>
      <x:c r="E618" s="34" t="n"/>
      <x:c r="F618" s="34" t="inlineStr">
        <x:is>
          <x:t xml:space="preserve">Sl 129</x:t>
        </x:is>
      </x:c>
      <x:c r="G618" s="34" t="inlineStr">
        <x:is>
          <x:t xml:space="preserve">Entrada</x:t>
        </x:is>
      </x:c>
      <x:c r="H618" s="35" t="inlineStr">
        <x:is>
          <x:t xml:space="preserve">abrir partitura</x:t>
        </x:is>
      </x:c>
    </x:row>
    <x:row r="619" s="29" customFormat="1" ht="15" customHeight="1">
      <x:c r="A619" s="36" t="inlineStr">
        <x:is>
          <x:t xml:space="preserve">Vol. 16</x:t>
        </x:is>
      </x:c>
      <x:c r="B619" s="36" t="inlineStr">
        <x:is>
          <x:t xml:space="preserve">15</x:t>
        </x:is>
      </x:c>
      <x:c r="C619" s="37" t="inlineStr">
        <x:is>
          <x:t xml:space="preserve">Feliz o povo</x:t>
        </x:is>
      </x:c>
      <x:c r="D619" s="37" t="n"/>
      <x:c r="E619" s="37" t="inlineStr">
        <x:is>
          <x:t xml:space="preserve">Fl 2,6-11</x:t>
        </x:is>
      </x:c>
      <x:c r="F619" s="37" t="inlineStr">
        <x:is>
          <x:t xml:space="preserve">Fl 2,6-11</x:t>
        </x:is>
      </x:c>
      <x:c r="G619" s="37" t="inlineStr">
        <x:is>
          <x:t xml:space="preserve">Quaresma</x:t>
        </x:is>
      </x:c>
      <x:c r="H619" s="38" t="inlineStr">
        <x:is>
          <x:t xml:space="preserve">abrir partitura</x:t>
        </x:is>
      </x:c>
    </x:row>
    <x:row r="620" s="29" customFormat="1" ht="15" customHeight="1">
      <x:c r="A620" s="33" t="inlineStr">
        <x:is>
          <x:t xml:space="preserve">Vol. 16</x:t>
        </x:is>
      </x:c>
      <x:c r="B620" s="33" t="inlineStr">
        <x:is>
          <x:t xml:space="preserve">16</x:t>
        </x:is>
      </x:c>
      <x:c r="C620" s="34" t="inlineStr">
        <x:is>
          <x:t xml:space="preserve">Ó face ensanguentada</x:t>
        </x:is>
      </x:c>
      <x:c r="D620" s="34" t="n"/>
      <x:c r="E620" s="34" t="n"/>
      <x:c r="F620" s="34" t="n"/>
      <x:c r="G620" s="34" t="inlineStr">
        <x:is>
          <x:t xml:space="preserve">Quaresma e Semana Santa</x:t>
        </x:is>
      </x:c>
      <x:c r="H620" s="35" t="inlineStr">
        <x:is>
          <x:t xml:space="preserve">abrir partitura</x:t>
        </x:is>
      </x:c>
    </x:row>
    <x:row r="621" s="29" customFormat="1" ht="15" customHeight="1">
      <x:c r="A621" s="36" t="inlineStr">
        <x:is>
          <x:t xml:space="preserve">Vol. 16</x:t>
        </x:is>
      </x:c>
      <x:c r="B621" s="36" t="inlineStr">
        <x:is>
          <x:t xml:space="preserve">17</x:t>
        </x:is>
      </x:c>
      <x:c r="C621" s="37" t="inlineStr">
        <x:is>
          <x:t xml:space="preserve">Do Rei avança o estandarte</x:t>
        </x:is>
      </x:c>
      <x:c r="D621" s="37" t="n"/>
      <x:c r="E621" s="37" t="n"/>
      <x:c r="F621" s="37" t="n"/>
      <x:c r="G621" s="37" t="inlineStr">
        <x:is>
          <x:t xml:space="preserve">Semana Santa e Santa Cruz</x:t>
        </x:is>
      </x:c>
      <x:c r="H621" s="38" t="inlineStr">
        <x:is>
          <x:t xml:space="preserve">abrir partitura</x:t>
        </x:is>
      </x:c>
    </x:row>
    <x:row r="622" s="29" customFormat="1" ht="15" customHeight="1">
      <x:c r="A622" s="33" t="inlineStr">
        <x:is>
          <x:t xml:space="preserve">Vol. 16</x:t>
        </x:is>
      </x:c>
      <x:c r="B622" s="33" t="inlineStr">
        <x:is>
          <x:t xml:space="preserve">18</x:t>
        </x:is>
      </x:c>
      <x:c r="C622" s="34" t="inlineStr">
        <x:is>
          <x:t xml:space="preserve">Ó meu Jesus amado</x:t>
        </x:is>
      </x:c>
      <x:c r="D622" s="34" t="n"/>
      <x:c r="E622" s="34" t="n"/>
      <x:c r="F622" s="34" t="n"/>
      <x:c r="G622" s="34" t="inlineStr">
        <x:is>
          <x:t xml:space="preserve">Quaresma e Paixão</x:t>
        </x:is>
      </x:c>
      <x:c r="H622" s="35" t="inlineStr">
        <x:is>
          <x:t xml:space="preserve">abrir partitura</x:t>
        </x:is>
      </x:c>
    </x:row>
    <x:row r="623" s="29" customFormat="1" ht="15" customHeight="1">
      <x:c r="A623" s="36" t="inlineStr">
        <x:is>
          <x:t xml:space="preserve">Vol. 16</x:t>
        </x:is>
      </x:c>
      <x:c r="B623" s="36" t="inlineStr">
        <x:is>
          <x:t xml:space="preserve">19</x:t>
        </x:is>
      </x:c>
      <x:c r="C623" s="37" t="inlineStr">
        <x:is>
          <x:t xml:space="preserve">A morrer crucificado</x:t>
        </x:is>
      </x:c>
      <x:c r="D623" s="37" t="n"/>
      <x:c r="E623" s="37" t="n"/>
      <x:c r="F623" s="37" t="n"/>
      <x:c r="G623" s="37" t="inlineStr">
        <x:is>
          <x:t xml:space="preserve">Via Sacra</x:t>
        </x:is>
      </x:c>
      <x:c r="H623" s="38" t="inlineStr">
        <x:is>
          <x:t xml:space="preserve">abrir partitura</x:t>
        </x:is>
      </x:c>
    </x:row>
    <x:row r="624" s="29" customFormat="1" ht="15" customHeight="1">
      <x:c r="A624" s="33" t="inlineStr">
        <x:is>
          <x:t xml:space="preserve">Vol. 16</x:t>
        </x:is>
      </x:c>
      <x:c r="B624" s="33" t="inlineStr">
        <x:is>
          <x:t xml:space="preserve">20</x:t>
        </x:is>
      </x:c>
      <x:c r="C624" s="34" t="inlineStr">
        <x:is>
          <x:t xml:space="preserve">Bom Jesus, a vossos pés</x:t>
        </x:is>
      </x:c>
      <x:c r="D624" s="34" t="n"/>
      <x:c r="E624" s="34" t="n"/>
      <x:c r="F624" s="34" t="n"/>
      <x:c r="G624" s="34" t="inlineStr">
        <x:is>
          <x:t xml:space="preserve">Quaresma e Paixão</x:t>
        </x:is>
      </x:c>
      <x:c r="H624" s="35" t="inlineStr">
        <x:is>
          <x:t xml:space="preserve">abrir partitura</x:t>
        </x:is>
      </x:c>
    </x:row>
    <x:row r="625" s="29" customFormat="1" ht="15" customHeight="1">
      <x:c r="A625" s="36" t="inlineStr">
        <x:is>
          <x:t xml:space="preserve">Vol. 16</x:t>
        </x:is>
      </x:c>
      <x:c r="B625" s="36" t="inlineStr">
        <x:is>
          <x:t xml:space="preserve">21</x:t>
        </x:is>
      </x:c>
      <x:c r="C625" s="37" t="inlineStr">
        <x:is>
          <x:t xml:space="preserve">Vinde, vinde todos</x:t>
        </x:is>
      </x:c>
      <x:c r="D625" s="37" t="n"/>
      <x:c r="E625" s="37" t="n"/>
      <x:c r="F625" s="37" t="n"/>
      <x:c r="G625" s="37" t="inlineStr">
        <x:is>
          <x:t xml:space="preserve">Quaresma e Paixão</x:t>
        </x:is>
      </x:c>
      <x:c r="H625" s="38" t="inlineStr">
        <x:is>
          <x:t xml:space="preserve">abrir partitura</x:t>
        </x:is>
      </x:c>
    </x:row>
    <x:row r="626" s="29" customFormat="1" ht="15" customHeight="1">
      <x:c r="A626" s="33" t="inlineStr">
        <x:is>
          <x:t xml:space="preserve">Vol. 16</x:t>
        </x:is>
      </x:c>
      <x:c r="B626" s="33" t="inlineStr">
        <x:is>
          <x:t xml:space="preserve">22</x:t>
        </x:is>
      </x:c>
      <x:c r="C626" s="34" t="inlineStr">
        <x:is>
          <x:t xml:space="preserve">Ó vós todos</x:t>
        </x:is>
      </x:c>
      <x:c r="D626" s="34" t="n"/>
      <x:c r="E626" s="34" t="inlineStr">
        <x:is>
          <x:t xml:space="preserve">Lm 1,12</x:t>
        </x:is>
      </x:c>
      <x:c r="F626" s="34" t="n"/>
      <x:c r="G626" s="34" t="inlineStr">
        <x:is>
          <x:t xml:space="preserve">Canto de Verônica</x:t>
        </x:is>
      </x:c>
      <x:c r="H626" s="35" t="inlineStr">
        <x:is>
          <x:t xml:space="preserve">abrir partitura</x:t>
        </x:is>
      </x:c>
    </x:row>
    <x:row r="627" s="29" customFormat="1" ht="15" customHeight="1">
      <x:c r="A627" s="36" t="inlineStr">
        <x:is>
          <x:t xml:space="preserve">Vol. 16</x:t>
        </x:is>
      </x:c>
      <x:c r="B627" s="36" t="inlineStr">
        <x:is>
          <x:t xml:space="preserve">23</x:t>
        </x:is>
      </x:c>
      <x:c r="C627" s="37" t="inlineStr">
        <x:is>
          <x:t xml:space="preserve">Resposta às leituras da Vigília</x:t>
        </x:is>
      </x:c>
      <x:c r="D627" s="37" t="n"/>
      <x:c r="E627" s="37" t="inlineStr">
        <x:is>
          <x:t xml:space="preserve">Sl 103</x:t>
        </x:is>
      </x:c>
      <x:c r="F627" s="37" t="inlineStr">
        <x:is>
          <x:t xml:space="preserve">Sl 103</x:t>
        </x:is>
      </x:c>
      <x:c r="G627" s="37" t="inlineStr">
        <x:is>
          <x:t xml:space="preserve">Vigília Pascal</x:t>
        </x:is>
      </x:c>
      <x:c r="H627" s="38" t="inlineStr">
        <x:is>
          <x:t xml:space="preserve">abrir partitura</x:t>
        </x:is>
      </x:c>
    </x:row>
    <x:row r="628" s="29" customFormat="1" ht="15" customHeight="1">
      <x:c r="A628" s="33" t="inlineStr">
        <x:is>
          <x:t xml:space="preserve">Vol. 16</x:t>
        </x:is>
      </x:c>
      <x:c r="B628" s="33" t="inlineStr">
        <x:is>
          <x:t xml:space="preserve">24</x:t>
        </x:is>
      </x:c>
      <x:c r="C628" s="34" t="inlineStr">
        <x:is>
          <x:t xml:space="preserve">Chegou o grande dia</x:t>
        </x:is>
      </x:c>
      <x:c r="D628" s="34" t="n"/>
      <x:c r="E628" s="34" t="n"/>
      <x:c r="F628" s="34" t="n"/>
      <x:c r="G628" s="34" t="inlineStr">
        <x:is>
          <x:t xml:space="preserve">Páscoa</x:t>
        </x:is>
      </x:c>
      <x:c r="H628" s="35" t="inlineStr">
        <x:is>
          <x:t xml:space="preserve">abrir partitura</x:t>
        </x:is>
      </x:c>
    </x:row>
    <x:row r="629" s="29" customFormat="1" ht="15" customHeight="1">
      <x:c r="A629" s="36" t="inlineStr">
        <x:is>
          <x:t xml:space="preserve">Vol. 16</x:t>
        </x:is>
      </x:c>
      <x:c r="B629" s="36" t="inlineStr">
        <x:is>
          <x:t xml:space="preserve">25</x:t>
        </x:is>
      </x:c>
      <x:c r="C629" s="37" t="inlineStr">
        <x:is>
          <x:t xml:space="preserve">Cantai, cristãos, afinal</x:t>
        </x:is>
      </x:c>
      <x:c r="D629" s="37" t="n"/>
      <x:c r="E629" s="37" t="n"/>
      <x:c r="F629" s="37" t="n"/>
      <x:c r="G629" s="37" t="inlineStr">
        <x:is>
          <x:t xml:space="preserve">Páscoa</x:t>
        </x:is>
      </x:c>
      <x:c r="H629" s="38" t="inlineStr">
        <x:is>
          <x:t xml:space="preserve">abrir partitura</x:t>
        </x:is>
      </x:c>
    </x:row>
    <x:row r="630" s="29" customFormat="1" ht="15" customHeight="1">
      <x:c r="A630" s="33" t="inlineStr">
        <x:is>
          <x:t xml:space="preserve">Vol. 16</x:t>
        </x:is>
      </x:c>
      <x:c r="B630" s="33" t="inlineStr">
        <x:is>
          <x:t xml:space="preserve">26</x:t>
        </x:is>
      </x:c>
      <x:c r="C630" s="34" t="inlineStr">
        <x:is>
          <x:t xml:space="preserve">Surge um novo ser</x:t>
        </x:is>
      </x:c>
      <x:c r="D630" s="34" t="inlineStr">
        <x:is>
          <x:t xml:space="preserve">Jo 12,24</x:t>
        </x:is>
      </x:c>
      <x:c r="E630" s="34" t="n"/>
      <x:c r="F630" s="34" t="n"/>
      <x:c r="G630" s="34" t="inlineStr">
        <x:is>
          <x:t xml:space="preserve">Páscoa · Entrada · Comunhão</x:t>
        </x:is>
      </x:c>
      <x:c r="H630" s="35" t="inlineStr">
        <x:is>
          <x:t xml:space="preserve">abrir partitura</x:t>
        </x:is>
      </x:c>
    </x:row>
    <x:row r="631" s="29" customFormat="1" ht="15" customHeight="1">
      <x:c r="A631" s="36" t="inlineStr">
        <x:is>
          <x:t xml:space="preserve">Vol. 16</x:t>
        </x:is>
      </x:c>
      <x:c r="B631" s="36" t="inlineStr">
        <x:is>
          <x:t xml:space="preserve">27</x:t>
        </x:is>
      </x:c>
      <x:c r="C631" s="37" t="inlineStr">
        <x:is>
          <x:t xml:space="preserve">São muito felizes</x:t>
        </x:is>
      </x:c>
      <x:c r="D631" s="37" t="inlineStr">
        <x:is>
          <x:t xml:space="preserve">Jo 20,29</x:t>
        </x:is>
      </x:c>
      <x:c r="E631" s="37" t="n"/>
      <x:c r="F631" s="37" t="n"/>
      <x:c r="G631" s="37" t="inlineStr">
        <x:is>
          <x:t xml:space="preserve">Páscoa</x:t>
        </x:is>
      </x:c>
      <x:c r="H631" s="38" t="inlineStr">
        <x:is>
          <x:t xml:space="preserve">abrir partitura</x:t>
        </x:is>
      </x:c>
    </x:row>
    <x:row r="632" s="29" customFormat="1" ht="15" customHeight="1">
      <x:c r="A632" s="33" t="inlineStr">
        <x:is>
          <x:t xml:space="preserve">Vol. 16</x:t>
        </x:is>
      </x:c>
      <x:c r="B632" s="33" t="inlineStr">
        <x:is>
          <x:t xml:space="preserve">28</x:t>
        </x:is>
      </x:c>
      <x:c r="C632" s="34" t="inlineStr">
        <x:is>
          <x:t xml:space="preserve">Cristo venceu, aleluia</x:t>
        </x:is>
      </x:c>
      <x:c r="D632" s="34" t="n"/>
      <x:c r="E632" s="34" t="n"/>
      <x:c r="F632" s="34" t="n"/>
      <x:c r="G632" s="34" t="inlineStr">
        <x:is>
          <x:t xml:space="preserve">Páscoa</x:t>
        </x:is>
      </x:c>
      <x:c r="H632" s="35" t="inlineStr">
        <x:is>
          <x:t xml:space="preserve">abrir partitura</x:t>
        </x:is>
      </x:c>
    </x:row>
    <x:row r="633" s="29" customFormat="1" ht="15" customHeight="1">
      <x:c r="A633" s="36" t="inlineStr">
        <x:is>
          <x:t xml:space="preserve">Vol. 16</x:t>
        </x:is>
      </x:c>
      <x:c r="B633" s="36" t="inlineStr">
        <x:is>
          <x:t xml:space="preserve">29</x:t>
        </x:is>
      </x:c>
      <x:c r="C633" s="37" t="inlineStr">
        <x:is>
          <x:t xml:space="preserve">Este é o hino do povo de Deus</x:t>
        </x:is>
      </x:c>
      <x:c r="D633" s="37" t="n"/>
      <x:c r="E633" s="37" t="n"/>
      <x:c r="F633" s="37" t="n"/>
      <x:c r="G633" s="37" t="inlineStr">
        <x:is>
          <x:t xml:space="preserve">Páscoa</x:t>
        </x:is>
      </x:c>
      <x:c r="H633" s="38" t="inlineStr">
        <x:is>
          <x:t xml:space="preserve">abrir partitura</x:t>
        </x:is>
      </x:c>
    </x:row>
    <x:row r="634" s="29" customFormat="1" ht="15" customHeight="1">
      <x:c r="A634" s="33" t="inlineStr">
        <x:is>
          <x:t xml:space="preserve">Vol. 16</x:t>
        </x:is>
      </x:c>
      <x:c r="B634" s="33" t="inlineStr">
        <x:is>
          <x:t xml:space="preserve">30</x:t>
        </x:is>
      </x:c>
      <x:c r="C634" s="34" t="inlineStr">
        <x:is>
          <x:t xml:space="preserve">Ouvi, ó filhos e filhas, ouvi!</x:t>
        </x:is>
      </x:c>
      <x:c r="D634" s="34" t="inlineStr">
        <x:is>
          <x:t xml:space="preserve">Jo 20,19-29 ‖ Mc 16,1-7</x:t>
        </x:is>
      </x:c>
      <x:c r="E634" s="34" t="n"/>
      <x:c r="F634" s="34" t="n"/>
      <x:c r="G634" s="34" t="inlineStr">
        <x:is>
          <x:t xml:space="preserve">Páscoa</x:t>
        </x:is>
      </x:c>
      <x:c r="H634" s="35" t="inlineStr">
        <x:is>
          <x:t xml:space="preserve">abrir partitura</x:t>
        </x:is>
      </x:c>
    </x:row>
    <x:row r="635" s="29" customFormat="1" ht="15" customHeight="1">
      <x:c r="A635" s="36" t="inlineStr">
        <x:is>
          <x:t xml:space="preserve">Vol. 16</x:t>
        </x:is>
      </x:c>
      <x:c r="B635" s="36" t="inlineStr">
        <x:is>
          <x:t xml:space="preserve">31</x:t>
        </x:is>
      </x:c>
      <x:c r="C635" s="37" t="inlineStr">
        <x:is>
          <x:t xml:space="preserve">Céus, alegrai-vos</x:t>
        </x:is>
      </x:c>
      <x:c r="D635" s="37" t="n"/>
      <x:c r="E635" s="37" t="inlineStr">
        <x:is>
          <x:t xml:space="preserve">Sl 23,8-10</x:t>
        </x:is>
      </x:c>
      <x:c r="F635" s="37" t="n"/>
      <x:c r="G635" s="37" t="inlineStr">
        <x:is>
          <x:t xml:space="preserve">Páscoa</x:t>
        </x:is>
      </x:c>
      <x:c r="H635" s="38" t="inlineStr">
        <x:is>
          <x:t xml:space="preserve">abrir partitura</x:t>
        </x:is>
      </x:c>
    </x:row>
    <x:row r="636" s="29" customFormat="1" ht="15" customHeight="1">
      <x:c r="A636" s="33" t="inlineStr">
        <x:is>
          <x:t xml:space="preserve">Vol. 16</x:t>
        </x:is>
      </x:c>
      <x:c r="B636" s="33" t="inlineStr">
        <x:is>
          <x:t xml:space="preserve">32</x:t>
        </x:is>
      </x:c>
      <x:c r="C636" s="34" t="inlineStr">
        <x:is>
          <x:t xml:space="preserve">Vem, Espírito Santo, vem</x:t>
        </x:is>
      </x:c>
      <x:c r="D636" s="34" t="n"/>
      <x:c r="E636" s="34" t="n"/>
      <x:c r="F636" s="34" t="n"/>
      <x:c r="G636" s="34" t="inlineStr">
        <x:is>
          <x:t xml:space="preserve">Espírito Santo</x:t>
        </x:is>
      </x:c>
      <x:c r="H636" s="35" t="inlineStr">
        <x:is>
          <x:t xml:space="preserve">abrir partitura</x:t>
        </x:is>
      </x:c>
    </x:row>
    <x:row r="637" s="29" customFormat="1" ht="15" customHeight="1">
      <x:c r="A637" s="36" t="inlineStr">
        <x:is>
          <x:t xml:space="preserve">Vol. 16</x:t>
        </x:is>
      </x:c>
      <x:c r="B637" s="36" t="inlineStr">
        <x:is>
          <x:t xml:space="preserve">33</x:t>
        </x:is>
      </x:c>
      <x:c r="C637" s="37" t="inlineStr">
        <x:is>
          <x:t xml:space="preserve">A nós descei, divina luz</x:t>
        </x:is>
      </x:c>
      <x:c r="D637" s="37" t="n"/>
      <x:c r="E637" s="37" t="n"/>
      <x:c r="F637" s="37" t="n"/>
      <x:c r="G637" s="37" t="inlineStr">
        <x:is>
          <x:t xml:space="preserve">Espírito Santo</x:t>
        </x:is>
      </x:c>
      <x:c r="H637" s="38" t="inlineStr">
        <x:is>
          <x:t xml:space="preserve">abrir partitura</x:t>
        </x:is>
      </x:c>
    </x:row>
    <x:row r="638" s="29" customFormat="1" ht="15" customHeight="1">
      <x:c r="A638" s="33" t="inlineStr">
        <x:is>
          <x:t xml:space="preserve">Vol. 16</x:t>
        </x:is>
      </x:c>
      <x:c r="B638" s="33" t="inlineStr">
        <x:is>
          <x:t xml:space="preserve">34</x:t>
        </x:is>
      </x:c>
      <x:c r="C638" s="34" t="inlineStr">
        <x:is>
          <x:t xml:space="preserve">Louvai a Deus, poderoso Senhor</x:t>
        </x:is>
      </x:c>
      <x:c r="D638" s="34" t="n"/>
      <x:c r="E638" s="34" t="n"/>
      <x:c r="F638" s="34" t="n"/>
      <x:c r="G638" s="34" t="inlineStr">
        <x:is>
          <x:t xml:space="preserve">Santíssima Trindade</x:t>
        </x:is>
      </x:c>
      <x:c r="H638" s="35" t="inlineStr">
        <x:is>
          <x:t xml:space="preserve">abrir partitura</x:t>
        </x:is>
      </x:c>
    </x:row>
    <x:row r="639" s="29" customFormat="1" ht="15" customHeight="1">
      <x:c r="A639" s="36" t="inlineStr">
        <x:is>
          <x:t xml:space="preserve">Vol. 16</x:t>
        </x:is>
      </x:c>
      <x:c r="B639" s="36" t="inlineStr">
        <x:is>
          <x:t xml:space="preserve">35</x:t>
        </x:is>
      </x:c>
      <x:c r="C639" s="37" t="inlineStr">
        <x:is>
          <x:t xml:space="preserve">O Senhor é santo e poderoso</x:t>
        </x:is>
      </x:c>
      <x:c r="D639" s="37" t="n"/>
      <x:c r="E639" s="37" t="n"/>
      <x:c r="F639" s="37" t="n"/>
      <x:c r="G639" s="37" t="n"/>
      <x:c r="H639" s="38" t="inlineStr">
        <x:is>
          <x:t xml:space="preserve">abrir partitura</x:t>
        </x:is>
      </x:c>
    </x:row>
    <x:row r="640" s="29" customFormat="1" ht="15" customHeight="1">
      <x:c r="A640" s="33" t="inlineStr">
        <x:is>
          <x:t xml:space="preserve">Vol. 16</x:t>
        </x:is>
      </x:c>
      <x:c r="B640" s="33" t="inlineStr">
        <x:is>
          <x:t xml:space="preserve">36</x:t>
        </x:is>
      </x:c>
      <x:c r="C640" s="34" t="inlineStr">
        <x:is>
          <x:t xml:space="preserve">A Ele a força</x:t>
        </x:is>
      </x:c>
      <x:c r="D640" s="34" t="n"/>
      <x:c r="E640" s="34" t="inlineStr">
        <x:is>
          <x:t xml:space="preserve">Ap 11,17-18; 12,10-12</x:t>
        </x:is>
      </x:c>
      <x:c r="F640" s="34" t="inlineStr">
        <x:is>
          <x:t xml:space="preserve">Ap 11,17-18; 12,10-12</x:t>
        </x:is>
      </x:c>
      <x:c r="G640" s="34" t="inlineStr">
        <x:is>
          <x:t xml:space="preserve">Jesus Cristo</x:t>
        </x:is>
      </x:c>
      <x:c r="H640" s="35" t="inlineStr">
        <x:is>
          <x:t xml:space="preserve">abrir partitura</x:t>
        </x:is>
      </x:c>
    </x:row>
    <x:row r="641" s="29" customFormat="1" ht="15" customHeight="1">
      <x:c r="A641" s="36" t="inlineStr">
        <x:is>
          <x:t xml:space="preserve">Vol. 16</x:t>
        </x:is>
      </x:c>
      <x:c r="B641" s="36" t="inlineStr">
        <x:is>
          <x:t xml:space="preserve">37</x:t>
        </x:is>
      </x:c>
      <x:c r="C641" s="37" t="inlineStr">
        <x:is>
          <x:t xml:space="preserve">Vós sois o caminho</x:t>
        </x:is>
      </x:c>
      <x:c r="D641" s="37" t="inlineStr">
        <x:is>
          <x:t xml:space="preserve">Jo 14,6</x:t>
        </x:is>
      </x:c>
      <x:c r="E641" s="37" t="n"/>
      <x:c r="F641" s="37" t="n"/>
      <x:c r="G641" s="37" t="n"/>
      <x:c r="H641" s="38" t="inlineStr">
        <x:is>
          <x:t xml:space="preserve">abrir partitura</x:t>
        </x:is>
      </x:c>
    </x:row>
    <x:row r="642" s="29" customFormat="1" ht="15" customHeight="1">
      <x:c r="A642" s="33" t="inlineStr">
        <x:is>
          <x:t xml:space="preserve">Vol. 16</x:t>
        </x:is>
      </x:c>
      <x:c r="B642" s="33" t="inlineStr">
        <x:is>
          <x:t xml:space="preserve">38</x:t>
        </x:is>
      </x:c>
      <x:c r="C642" s="34" t="inlineStr">
        <x:is>
          <x:t xml:space="preserve">Jesus, eu irei te louvar pela vida</x:t>
        </x:is>
      </x:c>
      <x:c r="D642" s="34" t="n"/>
      <x:c r="E642" s="34" t="n"/>
      <x:c r="F642" s="34" t="n"/>
      <x:c r="G642" s="34" t="n"/>
      <x:c r="H642" s="35" t="inlineStr">
        <x:is>
          <x:t xml:space="preserve">abrir partitura</x:t>
        </x:is>
      </x:c>
    </x:row>
    <x:row r="643" s="29" customFormat="1" ht="15" customHeight="1">
      <x:c r="A643" s="36" t="inlineStr">
        <x:is>
          <x:t xml:space="preserve">Vol. 16</x:t>
        </x:is>
      </x:c>
      <x:c r="B643" s="36" t="inlineStr">
        <x:is>
          <x:t xml:space="preserve">39</x:t>
        </x:is>
      </x:c>
      <x:c r="C643" s="37" t="inlineStr">
        <x:is>
          <x:t xml:space="preserve">Jesus Cristo, sendo Deus</x:t>
        </x:is>
      </x:c>
      <x:c r="D643" s="37" t="n"/>
      <x:c r="E643" s="37" t="inlineStr">
        <x:is>
          <x:t xml:space="preserve">Fl 2,6-11</x:t>
        </x:is>
      </x:c>
      <x:c r="F643" s="37" t="inlineStr">
        <x:is>
          <x:t xml:space="preserve">Fl 2,6-11</x:t>
        </x:is>
      </x:c>
      <x:c r="G643" s="37" t="n"/>
      <x:c r="H643" s="38" t="inlineStr">
        <x:is>
          <x:t xml:space="preserve">abrir partitura</x:t>
        </x:is>
      </x:c>
    </x:row>
    <x:row r="644" s="29" customFormat="1" ht="15" customHeight="1">
      <x:c r="A644" s="33" t="inlineStr">
        <x:is>
          <x:t xml:space="preserve">Vol. 16</x:t>
        </x:is>
      </x:c>
      <x:c r="B644" s="33" t="inlineStr">
        <x:is>
          <x:t xml:space="preserve">40</x:t>
        </x:is>
      </x:c>
      <x:c r="C644" s="34" t="inlineStr">
        <x:is>
          <x:t xml:space="preserve">Cristo vence, Cristo reina</x:t>
        </x:is>
      </x:c>
      <x:c r="D644" s="34" t="n"/>
      <x:c r="E644" s="34" t="n"/>
      <x:c r="F644" s="34" t="n"/>
      <x:c r="G644" s="34" t="inlineStr">
        <x:is>
          <x:t xml:space="preserve">(Christus vincit)</x:t>
        </x:is>
      </x:c>
      <x:c r="H644" s="35" t="inlineStr">
        <x:is>
          <x:t xml:space="preserve">abrir partitura</x:t>
        </x:is>
      </x:c>
    </x:row>
    <x:row r="645" s="29" customFormat="1" ht="15" customHeight="1">
      <x:c r="A645" s="36" t="inlineStr">
        <x:is>
          <x:t xml:space="preserve">Vol. 16</x:t>
        </x:is>
      </x:c>
      <x:c r="B645" s="36" t="inlineStr">
        <x:is>
          <x:t xml:space="preserve">41</x:t>
        </x:is>
      </x:c>
      <x:c r="C645" s="37" t="inlineStr">
        <x:is>
          <x:t xml:space="preserve">Aspergi-me, ó Senhor</x:t>
        </x:is>
      </x:c>
      <x:c r="D645" s="37" t="n"/>
      <x:c r="E645" s="37" t="inlineStr">
        <x:is>
          <x:t xml:space="preserve">Sl 50</x:t>
        </x:is>
      </x:c>
      <x:c r="F645" s="37" t="inlineStr">
        <x:is>
          <x:t xml:space="preserve">Sl 50</x:t>
        </x:is>
      </x:c>
      <x:c r="G645" s="37" t="inlineStr">
        <x:is>
          <x:t xml:space="preserve">Tempo Comum</x:t>
        </x:is>
      </x:c>
      <x:c r="H645" s="38" t="inlineStr">
        <x:is>
          <x:t xml:space="preserve">abrir partitura</x:t>
        </x:is>
      </x:c>
    </x:row>
    <x:row r="646" s="29" customFormat="1" ht="15" customHeight="1">
      <x:c r="A646" s="33" t="inlineStr">
        <x:is>
          <x:t xml:space="preserve">Vol. 16</x:t>
        </x:is>
      </x:c>
      <x:c r="B646" s="33" t="inlineStr">
        <x:is>
          <x:t xml:space="preserve">42</x:t>
        </x:is>
      </x:c>
      <x:c r="C646" s="34" t="inlineStr">
        <x:is>
          <x:t xml:space="preserve">Vi a água jorrando do templo</x:t>
        </x:is>
      </x:c>
      <x:c r="D646" s="34" t="n"/>
      <x:c r="E646" s="34" t="inlineStr">
        <x:is>
          <x:t xml:space="preserve">Ez 47,1-2.9</x:t>
        </x:is>
      </x:c>
      <x:c r="F646" s="34" t="inlineStr">
        <x:is>
          <x:t xml:space="preserve">Sl 117</x:t>
        </x:is>
      </x:c>
      <x:c r="G646" s="34" t="inlineStr">
        <x:is>
          <x:t xml:space="preserve">Tempo pascal</x:t>
        </x:is>
      </x:c>
      <x:c r="H646" s="35" t="inlineStr">
        <x:is>
          <x:t xml:space="preserve">abrir partitura</x:t>
        </x:is>
      </x:c>
    </x:row>
    <x:row r="647" s="29" customFormat="1" ht="15" customHeight="1">
      <x:c r="A647" s="36" t="inlineStr">
        <x:is>
          <x:t xml:space="preserve">Vol. 16</x:t>
        </x:is>
      </x:c>
      <x:c r="B647" s="36" t="inlineStr">
        <x:is>
          <x:t xml:space="preserve">43</x:t>
        </x:is>
      </x:c>
      <x:c r="C647" s="37" t="inlineStr">
        <x:is>
          <x:t xml:space="preserve">Senhor, quem entrará no santuário?</x:t>
        </x:is>
      </x:c>
      <x:c r="D647" s="37" t="n"/>
      <x:c r="E647" s="37" t="inlineStr">
        <x:is>
          <x:t xml:space="preserve">Sl 23,3-4</x:t>
        </x:is>
      </x:c>
      <x:c r="F647" s="37" t="n"/>
      <x:c r="G647" s="37" t="inlineStr">
        <x:is>
          <x:t xml:space="preserve">Ato penitencial</x:t>
        </x:is>
      </x:c>
      <x:c r="H647" s="38" t="inlineStr">
        <x:is>
          <x:t xml:space="preserve">abrir partitura</x:t>
        </x:is>
      </x:c>
    </x:row>
    <x:row r="648" s="29" customFormat="1" ht="15" customHeight="1">
      <x:c r="A648" s="33" t="inlineStr">
        <x:is>
          <x:t xml:space="preserve">Vol. 16</x:t>
        </x:is>
      </x:c>
      <x:c r="B648" s="33" t="inlineStr">
        <x:is>
          <x:t xml:space="preserve">44</x:t>
        </x:is>
      </x:c>
      <x:c r="C648" s="34" t="inlineStr">
        <x:is>
          <x:t xml:space="preserve">Por melhor que seja alguém</x:t>
        </x:is>
      </x:c>
      <x:c r="D648" s="34" t="n"/>
      <x:c r="E648" s="34" t="inlineStr">
        <x:is>
          <x:t xml:space="preserve">Sl 145</x:t>
        </x:is>
      </x:c>
      <x:c r="F648" s="34" t="inlineStr">
        <x:is>
          <x:t xml:space="preserve">Sl 145</x:t>
        </x:is>
      </x:c>
      <x:c r="G648" s="34" t="n"/>
      <x:c r="H648" s="35" t="inlineStr">
        <x:is>
          <x:t xml:space="preserve">abrir partitura</x:t>
        </x:is>
      </x:c>
    </x:row>
    <x:row r="649" s="29" customFormat="1" ht="15" customHeight="1">
      <x:c r="A649" s="36" t="inlineStr">
        <x:is>
          <x:t xml:space="preserve">Vol. 16</x:t>
        </x:is>
      </x:c>
      <x:c r="B649" s="36" t="inlineStr">
        <x:is>
          <x:t xml:space="preserve">45</x:t>
        </x:is>
      </x:c>
      <x:c r="C649" s="37" t="inlineStr">
        <x:is>
          <x:t xml:space="preserve">Cantai "Aleluia"</x:t>
        </x:is>
      </x:c>
      <x:c r="D649" s="37" t="n"/>
      <x:c r="E649" s="37" t="inlineStr">
        <x:is>
          <x:t xml:space="preserve">Sl 150</x:t>
        </x:is>
      </x:c>
      <x:c r="F649" s="37" t="inlineStr">
        <x:is>
          <x:t xml:space="preserve">Sl 150</x:t>
        </x:is>
      </x:c>
      <x:c r="G649" s="37" t="n"/>
      <x:c r="H649" s="38" t="inlineStr">
        <x:is>
          <x:t xml:space="preserve">abrir partitura</x:t>
        </x:is>
      </x:c>
    </x:row>
    <x:row r="650" s="29" customFormat="1" ht="15" customHeight="1">
      <x:c r="A650" s="33" t="inlineStr">
        <x:is>
          <x:t xml:space="preserve">Vol. 16</x:t>
        </x:is>
      </x:c>
      <x:c r="B650" s="33" t="inlineStr">
        <x:is>
          <x:t xml:space="preserve">46</x:t>
        </x:is>
      </x:c>
      <x:c r="C650" s="34" t="inlineStr">
        <x:is>
          <x:t xml:space="preserve">Senhor, abri os meus olhos</x:t>
        </x:is>
      </x:c>
      <x:c r="D650" s="34" t="inlineStr">
        <x:is>
          <x:t xml:space="preserve">Mc 10,46-52 ‖ Lc 18,35-43</x:t>
        </x:is>
      </x:c>
      <x:c r="E650" s="34" t="n"/>
      <x:c r="F650" s="34" t="n"/>
      <x:c r="G650" s="34" t="n"/>
      <x:c r="H650" s="35" t="inlineStr">
        <x:is>
          <x:t xml:space="preserve">abrir partitura</x:t>
        </x:is>
      </x:c>
    </x:row>
    <x:row r="651" s="29" customFormat="1" ht="15" customHeight="1">
      <x:c r="A651" s="36" t="inlineStr">
        <x:is>
          <x:t xml:space="preserve">Vol. 16</x:t>
        </x:is>
      </x:c>
      <x:c r="B651" s="36" t="inlineStr">
        <x:is>
          <x:t xml:space="preserve">47</x:t>
        </x:is>
      </x:c>
      <x:c r="C651" s="37" t="inlineStr">
        <x:is>
          <x:t xml:space="preserve">Senhor, dá-me de beber</x:t>
        </x:is>
      </x:c>
      <x:c r="D651" s="37" t="inlineStr">
        <x:is>
          <x:t xml:space="preserve">Jo 4,5-15</x:t>
        </x:is>
      </x:c>
      <x:c r="E651" s="37" t="n"/>
      <x:c r="F651" s="37" t="n"/>
      <x:c r="G651" s="37" t="n"/>
      <x:c r="H651" s="38" t="inlineStr">
        <x:is>
          <x:t xml:space="preserve">abrir partitura</x:t>
        </x:is>
      </x:c>
    </x:row>
    <x:row r="652" s="29" customFormat="1" ht="15" customHeight="1">
      <x:c r="A652" s="33" t="inlineStr">
        <x:is>
          <x:t xml:space="preserve">Vol. 16</x:t>
        </x:is>
      </x:c>
      <x:c r="B652" s="33" t="inlineStr">
        <x:is>
          <x:t xml:space="preserve">48</x:t>
        </x:is>
      </x:c>
      <x:c r="C652" s="34" t="inlineStr">
        <x:is>
          <x:t xml:space="preserve">O povo de Deus</x:t>
        </x:is>
      </x:c>
      <x:c r="D652" s="34" t="n"/>
      <x:c r="E652" s="34" t="n"/>
      <x:c r="F652" s="34" t="n"/>
      <x:c r="G652" s="34" t="n"/>
      <x:c r="H652" s="35" t="inlineStr">
        <x:is>
          <x:t xml:space="preserve">abrir partitura</x:t>
        </x:is>
      </x:c>
    </x:row>
    <x:row r="653" s="29" customFormat="1" ht="15" customHeight="1">
      <x:c r="A653" s="36" t="inlineStr">
        <x:is>
          <x:t xml:space="preserve">Vol. 16</x:t>
        </x:is>
      </x:c>
      <x:c r="B653" s="36" t="inlineStr">
        <x:is>
          <x:t xml:space="preserve">49</x:t>
        </x:is>
      </x:c>
      <x:c r="C653" s="37" t="inlineStr">
        <x:is>
          <x:t xml:space="preserve">Bendito seja o nome</x:t>
        </x:is>
      </x:c>
      <x:c r="D653" s="37" t="n"/>
      <x:c r="E653" s="37" t="inlineStr">
        <x:is>
          <x:t xml:space="preserve">Sl 112,2</x:t>
        </x:is>
      </x:c>
      <x:c r="F653" s="37" t="n"/>
      <x:c r="G653" s="37" t="inlineStr">
        <x:is>
          <x:t xml:space="preserve">Oferendas</x:t>
        </x:is>
      </x:c>
      <x:c r="H653" s="38" t="inlineStr">
        <x:is>
          <x:t xml:space="preserve">abrir partitura</x:t>
        </x:is>
      </x:c>
    </x:row>
    <x:row r="654" s="29" customFormat="1" ht="15" customHeight="1">
      <x:c r="A654" s="33" t="inlineStr">
        <x:is>
          <x:t xml:space="preserve">Vol. 16</x:t>
        </x:is>
      </x:c>
      <x:c r="B654" s="33" t="inlineStr">
        <x:is>
          <x:t xml:space="preserve">50</x:t>
        </x:is>
      </x:c>
      <x:c r="C654" s="34" t="inlineStr">
        <x:is>
          <x:t xml:space="preserve">À vossa proteção</x:t>
        </x:is>
      </x:c>
      <x:c r="D654" s="34" t="n"/>
      <x:c r="E654" s="34" t="n"/>
      <x:c r="F654" s="34" t="n"/>
      <x:c r="G654" s="34" t="inlineStr">
        <x:is>
          <x:t xml:space="preserve">Mariano</x:t>
        </x:is>
      </x:c>
      <x:c r="H654" s="35" t="inlineStr">
        <x:is>
          <x:t xml:space="preserve">abrir partitura</x:t>
        </x:is>
      </x:c>
    </x:row>
    <x:row r="655" s="29" customFormat="1" ht="15" customHeight="1">
      <x:c r="A655" s="36" t="inlineStr">
        <x:is>
          <x:t xml:space="preserve">Vol. 16</x:t>
        </x:is>
      </x:c>
      <x:c r="B655" s="36" t="inlineStr">
        <x:is>
          <x:t xml:space="preserve">51</x:t>
        </x:is>
      </x:c>
      <x:c r="C655" s="37" t="inlineStr">
        <x:is>
          <x:t xml:space="preserve">Maria de Nazaré</x:t>
        </x:is>
      </x:c>
      <x:c r="D655" s="37" t="n"/>
      <x:c r="E655" s="37" t="n"/>
      <x:c r="F655" s="37" t="n"/>
      <x:c r="G655" s="37" t="inlineStr">
        <x:is>
          <x:t xml:space="preserve">Mariano</x:t>
        </x:is>
      </x:c>
      <x:c r="H655" s="38" t="inlineStr">
        <x:is>
          <x:t xml:space="preserve">abrir partitura</x:t>
        </x:is>
      </x:c>
    </x:row>
    <x:row r="656" s="29" customFormat="1" ht="15" customHeight="1">
      <x:c r="A656" s="33" t="inlineStr">
        <x:is>
          <x:t xml:space="preserve">Vol. 16</x:t>
        </x:is>
      </x:c>
      <x:c r="B656" s="33" t="inlineStr">
        <x:is>
          <x:t xml:space="preserve">52</x:t>
        </x:is>
      </x:c>
      <x:c r="C656" s="34" t="inlineStr">
        <x:is>
          <x:t xml:space="preserve">Maria, ó Mãe cheia de graça</x:t>
        </x:is>
      </x:c>
      <x:c r="D656" s="34" t="n"/>
      <x:c r="E656" s="34" t="n"/>
      <x:c r="F656" s="34" t="n"/>
      <x:c r="G656" s="34" t="inlineStr">
        <x:is>
          <x:t xml:space="preserve">Mariano</x:t>
        </x:is>
      </x:c>
      <x:c r="H656" s="35" t="inlineStr">
        <x:is>
          <x:t xml:space="preserve">abrir partitura</x:t>
        </x:is>
      </x:c>
    </x:row>
    <x:row r="657" s="29" customFormat="1" ht="15" customHeight="1">
      <x:c r="A657" s="36" t="inlineStr">
        <x:is>
          <x:t xml:space="preserve">Vol. 16</x:t>
        </x:is>
      </x:c>
      <x:c r="B657" s="36" t="inlineStr">
        <x:is>
          <x:t xml:space="preserve">53</x:t>
        </x:is>
      </x:c>
      <x:c r="C657" s="37" t="inlineStr">
        <x:is>
          <x:t xml:space="preserve">Ave, sempre bela</x:t>
        </x:is>
      </x:c>
      <x:c r="D657" s="37" t="n"/>
      <x:c r="E657" s="37" t="n"/>
      <x:c r="F657" s="37" t="n"/>
      <x:c r="G657" s="37" t="inlineStr">
        <x:is>
          <x:t xml:space="preserve">(Ave maris stella)</x:t>
        </x:is>
      </x:c>
      <x:c r="H657" s="38" t="inlineStr">
        <x:is>
          <x:t xml:space="preserve">abrir partitura</x:t>
        </x:is>
      </x:c>
    </x:row>
    <x:row r="658" s="29" customFormat="1" ht="15" customHeight="1">
      <x:c r="A658" s="33" t="inlineStr">
        <x:is>
          <x:t xml:space="preserve">Vol. 16</x:t>
        </x:is>
      </x:c>
      <x:c r="B658" s="33" t="inlineStr">
        <x:is>
          <x:t xml:space="preserve">54</x:t>
        </x:is>
      </x:c>
      <x:c r="C658" s="34" t="inlineStr">
        <x:is>
          <x:t xml:space="preserve">Pelas estradas da vida</x:t>
        </x:is>
      </x:c>
      <x:c r="D658" s="34" t="n"/>
      <x:c r="E658" s="34" t="n"/>
      <x:c r="F658" s="34" t="n"/>
      <x:c r="G658" s="34" t="inlineStr">
        <x:is>
          <x:t xml:space="preserve">Mariano</x:t>
        </x:is>
      </x:c>
      <x:c r="H658" s="35" t="inlineStr">
        <x:is>
          <x:t xml:space="preserve">abrir partitura</x:t>
        </x:is>
      </x:c>
    </x:row>
    <x:row r="659" s="29" customFormat="1" ht="15" customHeight="1">
      <x:c r="A659" s="36" t="inlineStr">
        <x:is>
          <x:t xml:space="preserve">Vol. 16</x:t>
        </x:is>
      </x:c>
      <x:c r="B659" s="36" t="inlineStr">
        <x:is>
          <x:t xml:space="preserve">55</x:t>
        </x:is>
      </x:c>
      <x:c r="C659" s="37" t="inlineStr">
        <x:is>
          <x:t xml:space="preserve">Ó Maria, concebida</x:t>
        </x:is>
      </x:c>
      <x:c r="D659" s="37" t="n"/>
      <x:c r="E659" s="37" t="n"/>
      <x:c r="F659" s="37" t="n"/>
      <x:c r="G659" s="37" t="inlineStr">
        <x:is>
          <x:t xml:space="preserve">Mariano</x:t>
        </x:is>
      </x:c>
      <x:c r="H659" s="38" t="inlineStr">
        <x:is>
          <x:t xml:space="preserve">abrir partitura</x:t>
        </x:is>
      </x:c>
    </x:row>
    <x:row r="660" s="29" customFormat="1" ht="15" customHeight="1">
      <x:c r="A660" s="33" t="inlineStr">
        <x:is>
          <x:t xml:space="preserve">Vol. 16</x:t>
        </x:is>
      </x:c>
      <x:c r="B660" s="33" t="inlineStr">
        <x:is>
          <x:t xml:space="preserve">56</x:t>
        </x:is>
      </x:c>
      <x:c r="C660" s="34" t="inlineStr">
        <x:is>
          <x:t xml:space="preserve">Ao trono acorrendo (Ave de Aparecida)</x:t>
        </x:is>
      </x:c>
      <x:c r="D660" s="34" t="n"/>
      <x:c r="E660" s="34" t="n"/>
      <x:c r="F660" s="34" t="n"/>
      <x:c r="G660" s="34" t="inlineStr">
        <x:is>
          <x:t xml:space="preserve">Mariano</x:t>
        </x:is>
      </x:c>
      <x:c r="H660" s="35" t="inlineStr">
        <x:is>
          <x:t xml:space="preserve">abrir partitura</x:t>
        </x:is>
      </x:c>
    </x:row>
    <x:row r="661" s="29" customFormat="1" ht="15" customHeight="1">
      <x:c r="A661" s="36" t="inlineStr">
        <x:is>
          <x:t xml:space="preserve">Vol. 16</x:t>
        </x:is>
      </x:c>
      <x:c r="B661" s="36" t="inlineStr">
        <x:is>
          <x:t xml:space="preserve">57</x:t>
        </x:is>
      </x:c>
      <x:c r="C661" s="37" t="inlineStr">
        <x:is>
          <x:t xml:space="preserve">Ó Mãe de ternura</x:t>
        </x:is>
      </x:c>
      <x:c r="D661" s="37" t="n"/>
      <x:c r="E661" s="37" t="n"/>
      <x:c r="F661" s="37" t="n"/>
      <x:c r="G661" s="37" t="inlineStr">
        <x:is>
          <x:t xml:space="preserve">Mariano</x:t>
        </x:is>
      </x:c>
      <x:c r="H661" s="38" t="inlineStr">
        <x:is>
          <x:t xml:space="preserve">abrir partitura</x:t>
        </x:is>
      </x:c>
    </x:row>
    <x:row r="662" s="29" customFormat="1" ht="15" customHeight="1">
      <x:c r="A662" s="33" t="inlineStr">
        <x:is>
          <x:t xml:space="preserve">Vol. 16</x:t>
        </x:is>
      </x:c>
      <x:c r="B662" s="33" t="inlineStr">
        <x:is>
          <x:t xml:space="preserve">58</x:t>
        </x:is>
      </x:c>
      <x:c r="C662" s="34" t="inlineStr">
        <x:is>
          <x:t xml:space="preserve">Com minha Mãe estarei</x:t>
        </x:is>
      </x:c>
      <x:c r="D662" s="34" t="n"/>
      <x:c r="E662" s="34" t="n"/>
      <x:c r="F662" s="34" t="n"/>
      <x:c r="G662" s="34" t="inlineStr">
        <x:is>
          <x:t xml:space="preserve">Mariano</x:t>
        </x:is>
      </x:c>
      <x:c r="H662" s="35" t="inlineStr">
        <x:is>
          <x:t xml:space="preserve">abrir partitura</x:t>
        </x:is>
      </x:c>
    </x:row>
    <x:row r="663" s="29" customFormat="1" ht="15" customHeight="1">
      <x:c r="A663" s="36" t="inlineStr">
        <x:is>
          <x:t xml:space="preserve">Vol. 16</x:t>
        </x:is>
      </x:c>
      <x:c r="B663" s="36" t="inlineStr">
        <x:is>
          <x:t xml:space="preserve">59</x:t>
        </x:is>
      </x:c>
      <x:c r="C663" s="37" t="inlineStr">
        <x:is>
          <x:t xml:space="preserve">Ó Virgem Mãe preclara</x:t>
        </x:is>
      </x:c>
      <x:c r="D663" s="37" t="n"/>
      <x:c r="E663" s="37" t="n"/>
      <x:c r="F663" s="37" t="n"/>
      <x:c r="G663" s="37" t="inlineStr">
        <x:is>
          <x:t xml:space="preserve">Mariano</x:t>
        </x:is>
      </x:c>
      <x:c r="H663" s="38" t="inlineStr">
        <x:is>
          <x:t xml:space="preserve">abrir partitura</x:t>
        </x:is>
      </x:c>
    </x:row>
    <x:row r="664" s="29" customFormat="1" ht="15" customHeight="1">
      <x:c r="A664" s="33" t="inlineStr">
        <x:is>
          <x:t xml:space="preserve">Vol. 16</x:t>
        </x:is>
      </x:c>
      <x:c r="B664" s="33" t="inlineStr">
        <x:is>
          <x:t xml:space="preserve">60</x:t>
        </x:is>
      </x:c>
      <x:c r="C664" s="34" t="inlineStr">
        <x:is>
          <x:t xml:space="preserve">Santa Mãe Maria</x:t>
        </x:is>
      </x:c>
      <x:c r="D664" s="34" t="n"/>
      <x:c r="E664" s="34" t="n"/>
      <x:c r="F664" s="34" t="n"/>
      <x:c r="G664" s="34" t="inlineStr">
        <x:is>
          <x:t xml:space="preserve">Aparecida</x:t>
        </x:is>
      </x:c>
      <x:c r="H664" s="35" t="inlineStr">
        <x:is>
          <x:t xml:space="preserve">abrir partitura</x:t>
        </x:is>
      </x:c>
    </x:row>
    <x:row r="665" s="29" customFormat="1" ht="15" customHeight="1">
      <x:c r="A665" s="36" t="inlineStr">
        <x:is>
          <x:t xml:space="preserve">Vol. 16</x:t>
        </x:is>
      </x:c>
      <x:c r="B665" s="36" t="inlineStr">
        <x:is>
          <x:t xml:space="preserve">61</x:t>
        </x:is>
      </x:c>
      <x:c r="C665" s="37" t="inlineStr">
        <x:is>
          <x:t xml:space="preserve">Eu te saúdo, cheia de graça!</x:t>
        </x:is>
      </x:c>
      <x:c r="D665" s="37" t="inlineStr">
        <x:is>
          <x:t xml:space="preserve">Lc 1,28.38.45</x:t>
        </x:is>
      </x:c>
      <x:c r="E665" s="37" t="n"/>
      <x:c r="F665" s="37" t="n"/>
      <x:c r="G665" s="37" t="inlineStr">
        <x:is>
          <x:t xml:space="preserve">Mariano</x:t>
        </x:is>
      </x:c>
      <x:c r="H665" s="38" t="inlineStr">
        <x:is>
          <x:t xml:space="preserve">abrir partitura</x:t>
        </x:is>
      </x:c>
    </x:row>
    <x:row r="666" s="29" customFormat="1" ht="15" customHeight="1">
      <x:c r="A666" s="33" t="inlineStr">
        <x:is>
          <x:t xml:space="preserve">Vol. 16</x:t>
        </x:is>
      </x:c>
      <x:c r="B666" s="33" t="inlineStr">
        <x:is>
          <x:t xml:space="preserve">62</x:t>
        </x:is>
      </x:c>
      <x:c r="C666" s="34" t="inlineStr">
        <x:is>
          <x:t xml:space="preserve">Mais que aurora tu surges, Maria</x:t>
        </x:is>
      </x:c>
      <x:c r="D666" s="34" t="n"/>
      <x:c r="E666" s="34" t="inlineStr">
        <x:is>
          <x:t xml:space="preserve">Ct 6,10</x:t>
        </x:is>
      </x:c>
      <x:c r="F666" s="34" t="n"/>
      <x:c r="G666" s="34" t="inlineStr">
        <x:is>
          <x:t xml:space="preserve">Mariano</x:t>
        </x:is>
      </x:c>
      <x:c r="H666" s="35" t="inlineStr">
        <x:is>
          <x:t xml:space="preserve">abrir partitura</x:t>
        </x:is>
      </x:c>
    </x:row>
    <x:row r="667" s="29" customFormat="1" ht="15" customHeight="1">
      <x:c r="A667" s="36" t="inlineStr">
        <x:is>
          <x:t xml:space="preserve">Vol. 16</x:t>
        </x:is>
      </x:c>
      <x:c r="B667" s="36" t="inlineStr">
        <x:is>
          <x:t xml:space="preserve">63</x:t>
        </x:is>
      </x:c>
      <x:c r="C667" s="37" t="inlineStr">
        <x:is>
          <x:t xml:space="preserve">Rainha do céu, alegra-te!</x:t>
        </x:is>
      </x:c>
      <x:c r="D667" s="37" t="n"/>
      <x:c r="E667" s="37" t="n"/>
      <x:c r="F667" s="37" t="n"/>
      <x:c r="G667" s="37" t="inlineStr">
        <x:is>
          <x:t xml:space="preserve">Páscoa</x:t>
        </x:is>
      </x:c>
      <x:c r="H667" s="38" t="inlineStr">
        <x:is>
          <x:t xml:space="preserve">abrir partitura</x:t>
        </x:is>
      </x:c>
    </x:row>
    <x:row r="668" s="29" customFormat="1" ht="15" customHeight="1">
      <x:c r="A668" s="33" t="inlineStr">
        <x:is>
          <x:t xml:space="preserve">Vol. 16</x:t>
        </x:is>
      </x:c>
      <x:c r="B668" s="33" t="inlineStr">
        <x:is>
          <x:t xml:space="preserve">64</x:t>
        </x:is>
      </x:c>
      <x:c r="C668" s="34" t="inlineStr">
        <x:is>
          <x:t xml:space="preserve">Salve, Rainha!</x:t>
        </x:is>
      </x:c>
      <x:c r="D668" s="34" t="n"/>
      <x:c r="E668" s="34" t="n"/>
      <x:c r="F668" s="34" t="n"/>
      <x:c r="G668" s="34" t="inlineStr">
        <x:is>
          <x:t xml:space="preserve">(Salve Regina)</x:t>
        </x:is>
      </x:c>
      <x:c r="H668" s="35" t="inlineStr">
        <x:is>
          <x:t xml:space="preserve">abrir partitura</x:t>
        </x:is>
      </x:c>
    </x:row>
    <x:row r="669" s="29" customFormat="1" ht="15" customHeight="1">
      <x:c r="A669" s="36" t="inlineStr">
        <x:is>
          <x:t xml:space="preserve">Vol. 17</x:t>
        </x:is>
      </x:c>
      <x:c r="B669" s="36" t="inlineStr">
        <x:is>
          <x:t xml:space="preserve">01</x:t>
        </x:is>
      </x:c>
      <x:c r="C669" s="37" t="inlineStr">
        <x:is>
          <x:t xml:space="preserve">Jesus Cristo: Alfa e Ômega</x:t>
        </x:is>
      </x:c>
      <x:c r="D669" s="37" t="n"/>
      <x:c r="E669" s="37" t="inlineStr">
        <x:is>
          <x:t xml:space="preserve">Ap 22,13</x:t>
        </x:is>
      </x:c>
      <x:c r="F669" s="37" t="n"/>
      <x:c r="G669" s="37" t="n"/>
      <x:c r="H669" s="38" t="inlineStr">
        <x:is>
          <x:t xml:space="preserve">abrir partitura</x:t>
        </x:is>
      </x:c>
    </x:row>
    <x:row r="670" s="29" customFormat="1" ht="15" customHeight="1">
      <x:c r="A670" s="33" t="inlineStr">
        <x:is>
          <x:t xml:space="preserve">Vol. 17</x:t>
        </x:is>
      </x:c>
      <x:c r="B670" s="33" t="inlineStr">
        <x:is>
          <x:t xml:space="preserve">02</x:t>
        </x:is>
      </x:c>
      <x:c r="C670" s="34" t="inlineStr">
        <x:is>
          <x:t xml:space="preserve">Não existe amor sem entrega</x:t>
        </x:is>
      </x:c>
      <x:c r="D670" s="34" t="n"/>
      <x:c r="E670" s="34" t="inlineStr">
        <x:is>
          <x:t xml:space="preserve">1Cor 13,1-13</x:t>
        </x:is>
      </x:c>
      <x:c r="F670" s="34" t="n"/>
      <x:c r="G670" s="34" t="n"/>
      <x:c r="H670" s="35" t="inlineStr">
        <x:is>
          <x:t xml:space="preserve">abrir partitura</x:t>
        </x:is>
      </x:c>
    </x:row>
    <x:row r="671" s="29" customFormat="1" ht="15" customHeight="1">
      <x:c r="A671" s="36" t="inlineStr">
        <x:is>
          <x:t xml:space="preserve">Vol. 17</x:t>
        </x:is>
      </x:c>
      <x:c r="B671" s="36" t="inlineStr">
        <x:is>
          <x:t xml:space="preserve">03</x:t>
        </x:is>
      </x:c>
      <x:c r="C671" s="37" t="inlineStr">
        <x:is>
          <x:t xml:space="preserve">A messe é tão grande, é tanto o trabalho</x:t>
        </x:is>
      </x:c>
      <x:c r="D671" s="37" t="inlineStr">
        <x:is>
          <x:t xml:space="preserve">Mt 9,37-38 ‖ Lc 10,2</x:t>
        </x:is>
      </x:c>
      <x:c r="E671" s="37" t="n"/>
      <x:c r="F671" s="37" t="inlineStr">
        <x:is>
          <x:t xml:space="preserve">Sl 22</x:t>
        </x:is>
      </x:c>
      <x:c r="G671" s="37" t="n"/>
      <x:c r="H671" s="38" t="inlineStr">
        <x:is>
          <x:t xml:space="preserve">abrir partitura</x:t>
        </x:is>
      </x:c>
    </x:row>
    <x:row r="672" s="29" customFormat="1" ht="15" customHeight="1">
      <x:c r="A672" s="33" t="inlineStr">
        <x:is>
          <x:t xml:space="preserve">Vol. 17</x:t>
        </x:is>
      </x:c>
      <x:c r="B672" s="33" t="inlineStr">
        <x:is>
          <x:t xml:space="preserve">04</x:t>
        </x:is>
      </x:c>
      <x:c r="C672" s="34" t="inlineStr">
        <x:is>
          <x:t xml:space="preserve">O Senhor necessitou de braços</x:t>
        </x:is>
      </x:c>
      <x:c r="D672" s="34" t="n"/>
      <x:c r="E672" s="34" t="n"/>
      <x:c r="F672" s="34" t="n"/>
      <x:c r="G672" s="34" t="inlineStr">
        <x:is>
          <x:t xml:space="preserve">Vocacional</x:t>
        </x:is>
      </x:c>
      <x:c r="H672" s="35" t="inlineStr">
        <x:is>
          <x:t xml:space="preserve">abrir partitura</x:t>
        </x:is>
      </x:c>
    </x:row>
    <x:row r="673" s="29" customFormat="1" ht="15" customHeight="1">
      <x:c r="A673" s="36" t="inlineStr">
        <x:is>
          <x:t xml:space="preserve">Vol. 17</x:t>
        </x:is>
      </x:c>
      <x:c r="B673" s="36" t="inlineStr">
        <x:is>
          <x:t xml:space="preserve">05</x:t>
        </x:is>
      </x:c>
      <x:c r="C673" s="37" t="inlineStr">
        <x:is>
          <x:t xml:space="preserve">Chamados para caminhar</x:t>
        </x:is>
      </x:c>
      <x:c r="D673" s="37" t="n"/>
      <x:c r="E673" s="37" t="inlineStr">
        <x:is>
          <x:t xml:space="preserve">Jr 20,7-9</x:t>
        </x:is>
      </x:c>
      <x:c r="F673" s="37" t="n"/>
      <x:c r="G673" s="37" t="inlineStr">
        <x:is>
          <x:t xml:space="preserve">Vocacional</x:t>
        </x:is>
      </x:c>
      <x:c r="H673" s="38" t="inlineStr">
        <x:is>
          <x:t xml:space="preserve">abrir partitura</x:t>
        </x:is>
      </x:c>
    </x:row>
    <x:row r="674" s="29" customFormat="1" ht="15" customHeight="1">
      <x:c r="A674" s="33" t="inlineStr">
        <x:is>
          <x:t xml:space="preserve">Vol. 17</x:t>
        </x:is>
      </x:c>
      <x:c r="B674" s="33" t="inlineStr">
        <x:is>
          <x:t xml:space="preserve">06</x:t>
        </x:is>
      </x:c>
      <x:c r="C674" s="34" t="inlineStr">
        <x:is>
          <x:t xml:space="preserve">Senhor, se tu me chamas</x:t>
        </x:is>
      </x:c>
      <x:c r="D674" s="34" t="n"/>
      <x:c r="E674" s="34" t="n"/>
      <x:c r="F674" s="34" t="n"/>
      <x:c r="G674" s="34" t="inlineStr">
        <x:is>
          <x:t xml:space="preserve">Vocacional</x:t>
        </x:is>
      </x:c>
      <x:c r="H674" s="35" t="inlineStr">
        <x:is>
          <x:t xml:space="preserve">abrir partitura</x:t>
        </x:is>
      </x:c>
    </x:row>
    <x:row r="675" s="29" customFormat="1" ht="15" customHeight="1">
      <x:c r="A675" s="36" t="inlineStr">
        <x:is>
          <x:t xml:space="preserve">Vol. 17</x:t>
        </x:is>
      </x:c>
      <x:c r="B675" s="36" t="inlineStr">
        <x:is>
          <x:t xml:space="preserve">07</x:t>
        </x:is>
      </x:c>
      <x:c r="C675" s="37" t="inlineStr">
        <x:is>
          <x:t xml:space="preserve">Servi ao Senhor, ó reis</x:t>
        </x:is>
      </x:c>
      <x:c r="D675" s="37" t="n"/>
      <x:c r="E675" s="37" t="inlineStr">
        <x:is>
          <x:t xml:space="preserve">Sl 2</x:t>
        </x:is>
      </x:c>
      <x:c r="F675" s="37" t="inlineStr">
        <x:is>
          <x:t xml:space="preserve">Sl 2</x:t>
        </x:is>
      </x:c>
      <x:c r="G675" s="37" t="n"/>
      <x:c r="H675" s="38" t="inlineStr">
        <x:is>
          <x:t xml:space="preserve">abrir partitura</x:t>
        </x:is>
      </x:c>
    </x:row>
    <x:row r="676" s="29" customFormat="1" ht="15" customHeight="1">
      <x:c r="A676" s="33" t="inlineStr">
        <x:is>
          <x:t xml:space="preserve">Vol. 17</x:t>
        </x:is>
      </x:c>
      <x:c r="B676" s="33" t="inlineStr">
        <x:is>
          <x:t xml:space="preserve">08</x:t>
        </x:is>
      </x:c>
      <x:c r="C676" s="34" t="inlineStr">
        <x:is>
          <x:t xml:space="preserve">Como é bom louvar o Senhor!</x:t>
        </x:is>
      </x:c>
      <x:c r="D676" s="34" t="n"/>
      <x:c r="E676" s="34" t="inlineStr">
        <x:is>
          <x:t xml:space="preserve">Sl 91</x:t>
        </x:is>
      </x:c>
      <x:c r="F676" s="34" t="inlineStr">
        <x:is>
          <x:t xml:space="preserve">Sl 91</x:t>
        </x:is>
      </x:c>
      <x:c r="G676" s="34" t="n"/>
      <x:c r="H676" s="35" t="inlineStr">
        <x:is>
          <x:t xml:space="preserve">abrir partitura</x:t>
        </x:is>
      </x:c>
    </x:row>
    <x:row r="677" s="29" customFormat="1" ht="15" customHeight="1">
      <x:c r="A677" s="36" t="inlineStr">
        <x:is>
          <x:t xml:space="preserve">Vol. 17</x:t>
        </x:is>
      </x:c>
      <x:c r="B677" s="36" t="inlineStr">
        <x:is>
          <x:t xml:space="preserve">09</x:t>
        </x:is>
      </x:c>
      <x:c r="C677" s="37" t="inlineStr">
        <x:is>
          <x:t xml:space="preserve">Eu cantarei sempre</x:t>
        </x:is>
      </x:c>
      <x:c r="D677" s="37" t="n"/>
      <x:c r="E677" s="37" t="n"/>
      <x:c r="F677" s="37" t="n"/>
      <x:c r="G677" s="37" t="n"/>
      <x:c r="H677" s="38" t="inlineStr">
        <x:is>
          <x:t xml:space="preserve">abrir partitura</x:t>
        </x:is>
      </x:c>
    </x:row>
    <x:row r="678" s="29" customFormat="1" ht="15" customHeight="1">
      <x:c r="A678" s="33" t="inlineStr">
        <x:is>
          <x:t xml:space="preserve">Vol. 17</x:t>
        </x:is>
      </x:c>
      <x:c r="B678" s="33" t="inlineStr">
        <x:is>
          <x:t xml:space="preserve">10</x:t>
        </x:is>
      </x:c>
      <x:c r="C678" s="34" t="inlineStr">
        <x:is>
          <x:t xml:space="preserve">Senhor, que vieste</x:t>
        </x:is>
      </x:c>
      <x:c r="D678" s="34" t="n"/>
      <x:c r="E678" s="34" t="n"/>
      <x:c r="F678" s="34" t="n"/>
      <x:c r="G678" s="34" t="inlineStr">
        <x:is>
          <x:t xml:space="preserve">Ato penitencial</x:t>
        </x:is>
      </x:c>
      <x:c r="H678" s="35" t="inlineStr">
        <x:is>
          <x:t xml:space="preserve">abrir partitura</x:t>
        </x:is>
      </x:c>
    </x:row>
    <x:row r="679" s="29" customFormat="1" ht="15" customHeight="1">
      <x:c r="A679" s="36" t="inlineStr">
        <x:is>
          <x:t xml:space="preserve">Vol. 17</x:t>
        </x:is>
      </x:c>
      <x:c r="B679" s="36" t="inlineStr">
        <x:is>
          <x:t xml:space="preserve">11</x:t>
        </x:is>
      </x:c>
      <x:c r="C679" s="37" t="inlineStr">
        <x:is>
          <x:t xml:space="preserve">Perdão, Senhor!</x:t>
        </x:is>
      </x:c>
      <x:c r="D679" s="37" t="n"/>
      <x:c r="E679" s="37" t="n"/>
      <x:c r="F679" s="37" t="n"/>
      <x:c r="G679" s="37" t="n"/>
      <x:c r="H679" s="38" t="inlineStr">
        <x:is>
          <x:t xml:space="preserve">abrir partitura</x:t>
        </x:is>
      </x:c>
    </x:row>
    <x:row r="680" s="29" customFormat="1" ht="15" customHeight="1">
      <x:c r="A680" s="33" t="inlineStr">
        <x:is>
          <x:t xml:space="preserve">Vol. 17</x:t>
        </x:is>
      </x:c>
      <x:c r="B680" s="33" t="inlineStr">
        <x:is>
          <x:t xml:space="preserve">12</x:t>
        </x:is>
      </x:c>
      <x:c r="C680" s="34" t="inlineStr">
        <x:is>
          <x:t xml:space="preserve">Hoje não fecheis o vosso coração</x:t>
        </x:is>
      </x:c>
      <x:c r="D680" s="34" t="n"/>
      <x:c r="E680" s="34" t="inlineStr">
        <x:is>
          <x:t xml:space="preserve">Sl 94</x:t>
        </x:is>
      </x:c>
      <x:c r="F680" s="34" t="inlineStr">
        <x:is>
          <x:t xml:space="preserve">Sl 94</x:t>
        </x:is>
      </x:c>
      <x:c r="G680" s="34" t="inlineStr">
        <x:is>
          <x:t xml:space="preserve">Ato penitencial</x:t>
        </x:is>
      </x:c>
      <x:c r="H680" s="35" t="inlineStr">
        <x:is>
          <x:t xml:space="preserve">abrir partitura</x:t>
        </x:is>
      </x:c>
    </x:row>
    <x:row r="681" s="29" customFormat="1" ht="15" customHeight="1">
      <x:c r="A681" s="36" t="inlineStr">
        <x:is>
          <x:t xml:space="preserve">Vol. 17</x:t>
        </x:is>
      </x:c>
      <x:c r="B681" s="36" t="inlineStr">
        <x:is>
          <x:t xml:space="preserve">13</x:t>
        </x:is>
      </x:c>
      <x:c r="C681" s="37" t="inlineStr">
        <x:is>
          <x:t xml:space="preserve">Se teu irmão errar e pecar</x:t>
        </x:is>
      </x:c>
      <x:c r="D681" s="37" t="inlineStr">
        <x:is>
          <x:t xml:space="preserve">Mt 18,15-16</x:t>
        </x:is>
      </x:c>
      <x:c r="E681" s="37" t="n"/>
      <x:c r="F681" s="37" t="inlineStr">
        <x:is>
          <x:t xml:space="preserve">Sl 142</x:t>
        </x:is>
      </x:c>
      <x:c r="G681" s="37" t="inlineStr">
        <x:is>
          <x:t xml:space="preserve">23º DTC - A · Comunhão opcional</x:t>
        </x:is>
      </x:c>
      <x:c r="H681" s="38" t="inlineStr">
        <x:is>
          <x:t xml:space="preserve">abrir partitura</x:t>
        </x:is>
      </x:c>
    </x:row>
    <x:row r="682" s="29" customFormat="1" ht="15" customHeight="1">
      <x:c r="A682" s="33" t="inlineStr">
        <x:is>
          <x:t xml:space="preserve">Vol. 17</x:t>
        </x:is>
      </x:c>
      <x:c r="B682" s="33" t="inlineStr">
        <x:is>
          <x:t xml:space="preserve">14</x:t>
        </x:is>
      </x:c>
      <x:c r="C682" s="34" t="inlineStr">
        <x:is>
          <x:t xml:space="preserve">Senhor, vencestes a morte</x:t>
        </x:is>
      </x:c>
      <x:c r="D682" s="34" t="n"/>
      <x:c r="E682" s="34" t="inlineStr">
        <x:is>
          <x:t xml:space="preserve">1Cor 15,20.54-57</x:t>
        </x:is>
      </x:c>
      <x:c r="F682" s="34" t="n"/>
      <x:c r="G682" s="34" t="inlineStr">
        <x:is>
          <x:t xml:space="preserve">Páscoa</x:t>
        </x:is>
      </x:c>
      <x:c r="H682" s="35" t="inlineStr">
        <x:is>
          <x:t xml:space="preserve">abrir partitura</x:t>
        </x:is>
      </x:c>
    </x:row>
    <x:row r="683" s="29" customFormat="1" ht="15" customHeight="1">
      <x:c r="A683" s="36" t="inlineStr">
        <x:is>
          <x:t xml:space="preserve">Vol. 17</x:t>
        </x:is>
      </x:c>
      <x:c r="B683" s="36" t="inlineStr">
        <x:is>
          <x:t xml:space="preserve">15</x:t>
        </x:is>
      </x:c>
      <x:c r="C683" s="37" t="inlineStr">
        <x:is>
          <x:t xml:space="preserve">Senhor, fazei de mim</x:t>
        </x:is>
      </x:c>
      <x:c r="D683" s="37" t="n"/>
      <x:c r="E683" s="37" t="n"/>
      <x:c r="F683" s="37" t="n"/>
      <x:c r="G683" s="37" t="inlineStr">
        <x:is>
          <x:t xml:space="preserve">São Francisco</x:t>
        </x:is>
      </x:c>
      <x:c r="H683" s="38" t="inlineStr">
        <x:is>
          <x:t xml:space="preserve">abrir partitura</x:t>
        </x:is>
      </x:c>
    </x:row>
    <x:row r="684" s="29" customFormat="1" ht="15" customHeight="1">
      <x:c r="A684" s="33" t="inlineStr">
        <x:is>
          <x:t xml:space="preserve">Vol. 17</x:t>
        </x:is>
      </x:c>
      <x:c r="B684" s="33" t="inlineStr">
        <x:is>
          <x:t xml:space="preserve">16</x:t>
        </x:is>
      </x:c>
      <x:c r="C684" s="34" t="inlineStr">
        <x:is>
          <x:t xml:space="preserve">Muito tarde vos amei!</x:t>
        </x:is>
      </x:c>
      <x:c r="D684" s="34" t="n"/>
      <x:c r="E684" s="34" t="n"/>
      <x:c r="F684" s="34" t="inlineStr">
        <x:is>
          <x:t xml:space="preserve">Sl 17</x:t>
        </x:is>
      </x:c>
      <x:c r="G684" s="34" t="inlineStr">
        <x:is>
          <x:t xml:space="preserve">Ato penitencial · Santo Agostinho</x:t>
        </x:is>
      </x:c>
      <x:c r="H684" s="35" t="inlineStr">
        <x:is>
          <x:t xml:space="preserve">abrir partitura</x:t>
        </x:is>
      </x:c>
    </x:row>
    <x:row r="685" s="29" customFormat="1" ht="15" customHeight="1">
      <x:c r="A685" s="36" t="inlineStr">
        <x:is>
          <x:t xml:space="preserve">Vol. 17</x:t>
        </x:is>
      </x:c>
      <x:c r="B685" s="36" t="inlineStr">
        <x:is>
          <x:t xml:space="preserve">17</x:t>
        </x:is>
      </x:c>
      <x:c r="C685" s="37" t="inlineStr">
        <x:is>
          <x:t xml:space="preserve">Um novo coração</x:t>
        </x:is>
      </x:c>
      <x:c r="D685" s="37" t="n"/>
      <x:c r="E685" s="37" t="n"/>
      <x:c r="F685" s="37" t="n"/>
      <x:c r="G685" s="37" t="n"/>
      <x:c r="H685" s="38" t="inlineStr">
        <x:is>
          <x:t xml:space="preserve">abrir partitura</x:t>
        </x:is>
      </x:c>
    </x:row>
    <x:row r="686" s="29" customFormat="1" ht="15" customHeight="1">
      <x:c r="A686" s="33" t="inlineStr">
        <x:is>
          <x:t xml:space="preserve">Vol. 17</x:t>
        </x:is>
      </x:c>
      <x:c r="B686" s="33" t="inlineStr">
        <x:is>
          <x:t xml:space="preserve">18</x:t>
        </x:is>
      </x:c>
      <x:c r="C686" s="34" t="inlineStr">
        <x:is>
          <x:t xml:space="preserve">Só o amor constrói</x:t>
        </x:is>
      </x:c>
      <x:c r="D686" s="34" t="n"/>
      <x:c r="E686" s="34" t="n"/>
      <x:c r="F686" s="34" t="n"/>
      <x:c r="G686" s="34" t="inlineStr">
        <x:is>
          <x:t xml:space="preserve">Casamento</x:t>
        </x:is>
      </x:c>
      <x:c r="H686" s="35" t="inlineStr">
        <x:is>
          <x:t xml:space="preserve">abrir partitura</x:t>
        </x:is>
      </x:c>
    </x:row>
    <x:row r="687" s="29" customFormat="1" ht="15" customHeight="1">
      <x:c r="A687" s="36" t="inlineStr">
        <x:is>
          <x:t xml:space="preserve">Vol. 17</x:t>
        </x:is>
      </x:c>
      <x:c r="B687" s="36" t="inlineStr">
        <x:is>
          <x:t xml:space="preserve">19</x:t>
        </x:is>
      </x:c>
      <x:c r="C687" s="37" t="inlineStr">
        <x:is>
          <x:t xml:space="preserve">Imaculada Maria de Deus</x:t>
        </x:is>
      </x:c>
      <x:c r="D687" s="37" t="n"/>
      <x:c r="E687" s="37" t="n"/>
      <x:c r="F687" s="37" t="n"/>
      <x:c r="G687" s="37" t="inlineStr">
        <x:is>
          <x:t xml:space="preserve">Mariano</x:t>
        </x:is>
      </x:c>
      <x:c r="H687" s="38" t="inlineStr">
        <x:is>
          <x:t xml:space="preserve">abrir partitura</x:t>
        </x:is>
      </x:c>
    </x:row>
    <x:row r="688" s="29" customFormat="1" ht="15" customHeight="1">
      <x:c r="A688" s="33" t="inlineStr">
        <x:is>
          <x:t xml:space="preserve">Vol. 17</x:t>
        </x:is>
      </x:c>
      <x:c r="B688" s="33" t="inlineStr">
        <x:is>
          <x:t xml:space="preserve">20</x:t>
        </x:is>
      </x:c>
      <x:c r="C688" s="34" t="inlineStr">
        <x:is>
          <x:t xml:space="preserve">Cantemos, louvemos Maria, a Mãe do Senhor</x:t>
        </x:is>
      </x:c>
      <x:c r="D688" s="34" t="n"/>
      <x:c r="E688" s="34" t="n"/>
      <x:c r="F688" s="34" t="n"/>
      <x:c r="G688" s="34" t="inlineStr">
        <x:is>
          <x:t xml:space="preserve">Mariano</x:t>
        </x:is>
      </x:c>
      <x:c r="H688" s="35" t="inlineStr">
        <x:is>
          <x:t xml:space="preserve">abrir partitura</x:t>
        </x:is>
      </x:c>
    </x:row>
    <x:row r="689" s="29" customFormat="1" ht="15" customHeight="1">
      <x:c r="A689" s="36" t="inlineStr">
        <x:is>
          <x:t xml:space="preserve">Vol. 17</x:t>
        </x:is>
      </x:c>
      <x:c r="B689" s="36" t="inlineStr">
        <x:is>
          <x:t xml:space="preserve">21</x:t>
        </x:is>
      </x:c>
      <x:c r="C689" s="37" t="inlineStr">
        <x:is>
          <x:t xml:space="preserve">Minh'alma glorifica o Senhor</x:t>
        </x:is>
      </x:c>
      <x:c r="D689" s="37" t="inlineStr">
        <x:is>
          <x:t xml:space="preserve">Lc 1,46-55</x:t>
        </x:is>
      </x:c>
      <x:c r="E689" s="37" t="n"/>
      <x:c r="F689" s="37" t="inlineStr">
        <x:is>
          <x:t xml:space="preserve">Lc 1,46-55</x:t>
        </x:is>
      </x:c>
      <x:c r="G689" s="37" t="inlineStr">
        <x:is>
          <x:t xml:space="preserve">Mariano · Magnificat</x:t>
        </x:is>
      </x:c>
      <x:c r="H689" s="38" t="inlineStr">
        <x:is>
          <x:t xml:space="preserve">abrir partitura</x:t>
        </x:is>
      </x:c>
    </x:row>
    <x:row r="690" s="29" customFormat="1" ht="15" customHeight="1">
      <x:c r="A690" s="33" t="inlineStr">
        <x:is>
          <x:t xml:space="preserve">Vol. 17</x:t>
        </x:is>
      </x:c>
      <x:c r="B690" s="33" t="inlineStr">
        <x:is>
          <x:t xml:space="preserve">22</x:t>
        </x:is>
      </x:c>
      <x:c r="C690" s="34" t="inlineStr">
        <x:is>
          <x:t xml:space="preserve">De sol, ó Virgem vestida</x:t>
        </x:is>
      </x:c>
      <x:c r="D690" s="34" t="n"/>
      <x:c r="E690" s="34" t="inlineStr">
        <x:is>
          <x:t xml:space="preserve">Ap 12,1</x:t>
        </x:is>
      </x:c>
      <x:c r="F690" s="34" t="n"/>
      <x:c r="G690" s="34" t="inlineStr">
        <x:is>
          <x:t xml:space="preserve">Assunção de Maria</x:t>
        </x:is>
      </x:c>
      <x:c r="H690" s="35" t="inlineStr">
        <x:is>
          <x:t xml:space="preserve">abrir partitura</x:t>
        </x:is>
      </x:c>
    </x:row>
    <x:row r="691" s="29" customFormat="1" ht="15" customHeight="1">
      <x:c r="A691" s="36" t="inlineStr">
        <x:is>
          <x:t xml:space="preserve">Vol. 17</x:t>
        </x:is>
      </x:c>
      <x:c r="B691" s="36" t="inlineStr">
        <x:is>
          <x:t xml:space="preserve">23</x:t>
        </x:is>
      </x:c>
      <x:c r="C691" s="37" t="inlineStr">
        <x:is>
          <x:t xml:space="preserve">Viva a Mãe de Deus e nossa</x:t>
        </x:is>
      </x:c>
      <x:c r="D691" s="37" t="n"/>
      <x:c r="E691" s="37" t="n"/>
      <x:c r="F691" s="37" t="n"/>
      <x:c r="G691" s="37" t="inlineStr">
        <x:is>
          <x:t xml:space="preserve">Aparecida</x:t>
        </x:is>
      </x:c>
      <x:c r="H691" s="38" t="inlineStr">
        <x:is>
          <x:t xml:space="preserve">abrir partitura</x:t>
        </x:is>
      </x:c>
    </x:row>
    <x:row r="692" s="29" customFormat="1" ht="15" customHeight="1">
      <x:c r="A692" s="33" t="inlineStr">
        <x:is>
          <x:t xml:space="preserve">Vol. 17</x:t>
        </x:is>
      </x:c>
      <x:c r="B692" s="33" t="inlineStr">
        <x:is>
          <x:t xml:space="preserve">24</x:t>
        </x:is>
      </x:c>
      <x:c r="C692" s="34" t="inlineStr">
        <x:is>
          <x:t xml:space="preserve">Graças demos à Senhora Aparecida</x:t>
        </x:is>
      </x:c>
      <x:c r="D692" s="34" t="n"/>
      <x:c r="E692" s="34" t="n"/>
      <x:c r="F692" s="34" t="n"/>
      <x:c r="G692" s="34" t="inlineStr">
        <x:is>
          <x:t xml:space="preserve">Mariano</x:t>
        </x:is>
      </x:c>
      <x:c r="H692" s="35" t="inlineStr">
        <x:is>
          <x:t xml:space="preserve">abrir partitura</x:t>
        </x:is>
      </x:c>
    </x:row>
    <x:row r="693" s="29" customFormat="1" ht="15" customHeight="1">
      <x:c r="A693" s="36" t="inlineStr">
        <x:is>
          <x:t xml:space="preserve">Vol. 17</x:t>
        </x:is>
      </x:c>
      <x:c r="B693" s="36" t="inlineStr">
        <x:is>
          <x:t xml:space="preserve">25</x:t>
        </x:is>
      </x:c>
      <x:c r="C693" s="37" t="inlineStr">
        <x:is>
          <x:t xml:space="preserve">A treze de maio</x:t>
        </x:is>
      </x:c>
      <x:c r="D693" s="37" t="n"/>
      <x:c r="E693" s="37" t="n"/>
      <x:c r="F693" s="37" t="n"/>
      <x:c r="G693" s="37" t="inlineStr">
        <x:is>
          <x:t xml:space="preserve">Ave de Fátima</x:t>
        </x:is>
      </x:c>
      <x:c r="H693" s="38" t="inlineStr">
        <x:is>
          <x:t xml:space="preserve">abrir partitura</x:t>
        </x:is>
      </x:c>
    </x:row>
    <x:row r="694" s="29" customFormat="1" ht="15" customHeight="1">
      <x:c r="A694" s="33" t="inlineStr">
        <x:is>
          <x:t xml:space="preserve">Vol. 17</x:t>
        </x:is>
      </x:c>
      <x:c r="B694" s="33" t="inlineStr">
        <x:is>
          <x:t xml:space="preserve">26</x:t>
        </x:is>
      </x:c>
      <x:c r="C694" s="34" t="inlineStr">
        <x:is>
          <x:t xml:space="preserve">Neste dia, ó Maria</x:t>
        </x:is>
      </x:c>
      <x:c r="D694" s="34" t="n"/>
      <x:c r="E694" s="34" t="n"/>
      <x:c r="F694" s="34" t="n"/>
      <x:c r="G694" s="34" t="inlineStr">
        <x:is>
          <x:t xml:space="preserve">Mariano</x:t>
        </x:is>
      </x:c>
      <x:c r="H694" s="35" t="inlineStr">
        <x:is>
          <x:t xml:space="preserve">abrir partitura</x:t>
        </x:is>
      </x:c>
    </x:row>
    <x:row r="695" s="29" customFormat="1" ht="15" customHeight="1">
      <x:c r="A695" s="36" t="inlineStr">
        <x:is>
          <x:t xml:space="preserve">Vol. 17</x:t>
        </x:is>
      </x:c>
      <x:c r="B695" s="36" t="inlineStr">
        <x:is>
          <x:t xml:space="preserve">27</x:t>
        </x:is>
      </x:c>
      <x:c r="C695" s="37" t="inlineStr">
        <x:is>
          <x:t xml:space="preserve">Eu canto louvando Maria</x:t>
        </x:is>
      </x:c>
      <x:c r="D695" s="37" t="n"/>
      <x:c r="E695" s="37" t="n"/>
      <x:c r="F695" s="37" t="n"/>
      <x:c r="G695" s="37" t="inlineStr">
        <x:is>
          <x:t xml:space="preserve">Mariano</x:t>
        </x:is>
      </x:c>
      <x:c r="H695" s="38" t="inlineStr">
        <x:is>
          <x:t xml:space="preserve">abrir partitura</x:t>
        </x:is>
      </x:c>
    </x:row>
    <x:row r="696" s="29" customFormat="1" ht="15" customHeight="1">
      <x:c r="A696" s="33" t="inlineStr">
        <x:is>
          <x:t xml:space="preserve">Vol. 17</x:t>
        </x:is>
      </x:c>
      <x:c r="B696" s="33" t="inlineStr">
        <x:is>
          <x:t xml:space="preserve">28</x:t>
        </x:is>
      </x:c>
      <x:c r="C696" s="34" t="inlineStr">
        <x:is>
          <x:t xml:space="preserve">Salve Rainha</x:t>
        </x:is>
      </x:c>
      <x:c r="D696" s="34" t="n"/>
      <x:c r="E696" s="34" t="n"/>
      <x:c r="F696" s="34" t="n"/>
      <x:c r="G696" s="34" t="inlineStr">
        <x:is>
          <x:t xml:space="preserve">Mariano</x:t>
        </x:is>
      </x:c>
      <x:c r="H696" s="35" t="inlineStr">
        <x:is>
          <x:t xml:space="preserve">abrir partitura</x:t>
        </x:is>
      </x:c>
    </x:row>
    <x:row r="697" s="29" customFormat="1" ht="15" customHeight="1">
      <x:c r="A697" s="36" t="inlineStr">
        <x:is>
          <x:t xml:space="preserve">Vol. 17</x:t>
        </x:is>
      </x:c>
      <x:c r="B697" s="36" t="inlineStr">
        <x:is>
          <x:t xml:space="preserve">29</x:t>
        </x:is>
      </x:c>
      <x:c r="C697" s="37" t="inlineStr">
        <x:is>
          <x:t xml:space="preserve">Nutre sempre, Senhor, o teu povo</x:t>
        </x:is>
      </x:c>
      <x:c r="D697" s="37" t="inlineStr">
        <x:is>
          <x:t xml:space="preserve">Jo 6,35</x:t>
        </x:is>
      </x:c>
      <x:c r="E697" s="37" t="n"/>
      <x:c r="F697" s="37" t="n"/>
      <x:c r="G697" s="37" t="n"/>
      <x:c r="H697" s="38" t="inlineStr">
        <x:is>
          <x:t xml:space="preserve">abrir partitura</x:t>
        </x:is>
      </x:c>
    </x:row>
    <x:row r="698" s="29" customFormat="1" ht="15" customHeight="1">
      <x:c r="A698" s="33" t="inlineStr">
        <x:is>
          <x:t xml:space="preserve">Vol. 17</x:t>
        </x:is>
      </x:c>
      <x:c r="B698" s="33" t="inlineStr">
        <x:is>
          <x:t xml:space="preserve">30</x:t>
        </x:is>
      </x:c>
      <x:c r="C698" s="34" t="inlineStr">
        <x:is>
          <x:t xml:space="preserve">Salve, ó São Francisco!</x:t>
        </x:is>
      </x:c>
      <x:c r="D698" s="34" t="n"/>
      <x:c r="E698" s="34" t="n"/>
      <x:c r="F698" s="34" t="n"/>
      <x:c r="G698" s="34" t="inlineStr">
        <x:is>
          <x:t xml:space="preserve">São Francisco</x:t>
        </x:is>
      </x:c>
      <x:c r="H698" s="35" t="inlineStr">
        <x:is>
          <x:t xml:space="preserve">abrir partitura</x:t>
        </x:is>
      </x:c>
    </x:row>
    <x:row r="699" s="29" customFormat="1" ht="15" customHeight="1">
      <x:c r="A699" s="36" t="inlineStr">
        <x:is>
          <x:t xml:space="preserve">Vol. 17</x:t>
        </x:is>
      </x:c>
      <x:c r="B699" s="36" t="inlineStr">
        <x:is>
          <x:t xml:space="preserve">31</x:t>
        </x:is>
      </x:c>
      <x:c r="C699" s="37" t="inlineStr">
        <x:is>
          <x:t xml:space="preserve">Ao confessor de Deus</x:t>
        </x:is>
      </x:c>
      <x:c r="D699" s="37" t="n"/>
      <x:c r="E699" s="37" t="n"/>
      <x:c r="F699" s="37" t="n"/>
      <x:c r="G699" s="37" t="n"/>
      <x:c r="H699" s="38" t="inlineStr">
        <x:is>
          <x:t xml:space="preserve">abrir partitura</x:t>
        </x:is>
      </x:c>
    </x:row>
    <x:row r="700" s="29" customFormat="1" ht="15" customHeight="1">
      <x:c r="A700" s="33" t="inlineStr">
        <x:is>
          <x:t xml:space="preserve">Vol. 17</x:t>
        </x:is>
      </x:c>
      <x:c r="B700" s="33" t="inlineStr">
        <x:is>
          <x:t xml:space="preserve">32</x:t>
        </x:is>
      </x:c>
      <x:c r="C700" s="34" t="inlineStr">
        <x:is>
          <x:t xml:space="preserve">Meu Anjo da Guarda</x:t>
        </x:is>
      </x:c>
      <x:c r="D700" s="34" t="n"/>
      <x:c r="E700" s="34" t="n"/>
      <x:c r="F700" s="34" t="n"/>
      <x:c r="G700" s="34" t="n"/>
      <x:c r="H700" s="35" t="inlineStr">
        <x:is>
          <x:t xml:space="preserve">abrir partitura</x:t>
        </x:is>
      </x:c>
    </x:row>
    <x:row r="701" s="29" customFormat="1" ht="15" customHeight="1">
      <x:c r="A701" s="36" t="inlineStr">
        <x:is>
          <x:t xml:space="preserve">Vol. 17</x:t>
        </x:is>
      </x:c>
      <x:c r="B701" s="36" t="inlineStr">
        <x:is>
          <x:t xml:space="preserve">33</x:t>
        </x:is>
      </x:c>
      <x:c r="C701" s="37" t="inlineStr">
        <x:is>
          <x:t xml:space="preserve">Os olhos jamais contemplaram</x:t>
        </x:is>
      </x:c>
      <x:c r="D701" s="37" t="n"/>
      <x:c r="E701" s="37" t="inlineStr">
        <x:is>
          <x:t xml:space="preserve">1Cor 2,9</x:t>
        </x:is>
      </x:c>
      <x:c r="F701" s="37" t="n"/>
      <x:c r="G701" s="37" t="inlineStr">
        <x:is>
          <x:t xml:space="preserve">Falecidos · Missa da Esperança</x:t>
        </x:is>
      </x:c>
      <x:c r="H701" s="38" t="inlineStr">
        <x:is>
          <x:t xml:space="preserve">abrir partitura</x:t>
        </x:is>
      </x:c>
      <x:c r="I701" s="58" t="inlineStr">
        <x:is>
          <x:t xml:space="preserve">arr. Delphim Rezende Porto</x:t>
        </x:is>
      </x:c>
    </x:row>
    <x:row r="702" s="29" customFormat="1" ht="15" customHeight="1">
      <x:c r="A702" s="33" t="inlineStr">
        <x:is>
          <x:t xml:space="preserve">Vol. 17</x:t>
        </x:is>
      </x:c>
      <x:c r="B702" s="33" t="inlineStr">
        <x:is>
          <x:t xml:space="preserve">34</x:t>
        </x:is>
      </x:c>
      <x:c r="C702" s="34" t="inlineStr">
        <x:is>
          <x:t xml:space="preserve">Aleluia</x:t>
        </x:is>
      </x:c>
      <x:c r="D702" s="34" t="n"/>
      <x:c r="E702" s="34" t="n"/>
      <x:c r="F702" s="34" t="n"/>
      <x:c r="G702" s="34" t="inlineStr">
        <x:is>
          <x:t xml:space="preserve">Aclamação</x:t>
        </x:is>
      </x:c>
      <x:c r="H702" s="35" t="inlineStr">
        <x:is>
          <x:t xml:space="preserve">abrir partitura</x:t>
        </x:is>
      </x:c>
    </x:row>
    <x:row r="703" s="29" customFormat="1" ht="15" customHeight="1">
      <x:c r="A703" s="36" t="inlineStr">
        <x:is>
          <x:t xml:space="preserve">Vol. 17</x:t>
        </x:is>
      </x:c>
      <x:c r="B703" s="36" t="inlineStr">
        <x:is>
          <x:t xml:space="preserve">35</x:t>
        </x:is>
      </x:c>
      <x:c r="C703" s="37" t="inlineStr">
        <x:is>
          <x:t xml:space="preserve">Ó vinde depressa</x:t>
        </x:is>
      </x:c>
      <x:c r="D703" s="37" t="n"/>
      <x:c r="E703" s="37" t="n"/>
      <x:c r="F703" s="37" t="n"/>
      <x:c r="G703" s="37" t="inlineStr">
        <x:is>
          <x:t xml:space="preserve">Advento</x:t>
        </x:is>
      </x:c>
      <x:c r="H703" s="38" t="inlineStr">
        <x:is>
          <x:t xml:space="preserve">abrir partitura</x:t>
        </x:is>
      </x:c>
    </x:row>
    <x:row r="704" s="29" customFormat="1" ht="15" customHeight="1">
      <x:c r="A704" s="33" t="inlineStr">
        <x:is>
          <x:t xml:space="preserve">Vol. 17</x:t>
        </x:is>
      </x:c>
      <x:c r="B704" s="33" t="inlineStr">
        <x:is>
          <x:t xml:space="preserve">36</x:t>
        </x:is>
      </x:c>
      <x:c r="C704" s="34" t="inlineStr">
        <x:is>
          <x:t xml:space="preserve">Jerusalém, povo de Deus</x:t>
        </x:is>
      </x:c>
      <x:c r="D704" s="34" t="n"/>
      <x:c r="E704" s="34" t="inlineStr">
        <x:is>
          <x:t xml:space="preserve">Br 5,5</x:t>
        </x:is>
      </x:c>
      <x:c r="F704" s="34" t="inlineStr">
        <x:is>
          <x:t xml:space="preserve">Sl 147</x:t>
        </x:is>
      </x:c>
      <x:c r="G704" s="34" t="inlineStr">
        <x:is>
          <x:t xml:space="preserve">Advento</x:t>
        </x:is>
      </x:c>
      <x:c r="H704" s="35" t="inlineStr">
        <x:is>
          <x:t xml:space="preserve">abrir partitura</x:t>
        </x:is>
      </x:c>
    </x:row>
    <x:row r="705" s="29" customFormat="1" ht="15" customHeight="1">
      <x:c r="A705" s="36" t="inlineStr">
        <x:is>
          <x:t xml:space="preserve">Vol. 17</x:t>
        </x:is>
      </x:c>
      <x:c r="B705" s="36" t="inlineStr">
        <x:is>
          <x:t xml:space="preserve">37</x:t>
        </x:is>
      </x:c>
      <x:c r="C705" s="37" t="inlineStr">
        <x:is>
          <x:t xml:space="preserve">Raiz judaica</x:t>
        </x:is>
      </x:c>
      <x:c r="D705" s="37" t="n"/>
      <x:c r="E705" s="37" t="n"/>
      <x:c r="F705" s="37" t="n"/>
      <x:c r="G705" s="37" t="inlineStr">
        <x:is>
          <x:t xml:space="preserve">Natal · Epifania</x:t>
        </x:is>
      </x:c>
      <x:c r="H705" s="38" t="inlineStr">
        <x:is>
          <x:t xml:space="preserve">abrir partitura</x:t>
        </x:is>
      </x:c>
    </x:row>
    <x:row r="706" s="29" customFormat="1" ht="15" customHeight="1">
      <x:c r="A706" s="33" t="inlineStr">
        <x:is>
          <x:t xml:space="preserve">Vol. 17</x:t>
        </x:is>
      </x:c>
      <x:c r="B706" s="33" t="inlineStr">
        <x:is>
          <x:t xml:space="preserve">38</x:t>
        </x:is>
      </x:c>
      <x:c r="C706" s="34" t="inlineStr">
        <x:is>
          <x:t xml:space="preserve">Eterno esplendor</x:t>
        </x:is>
      </x:c>
      <x:c r="D706" s="34" t="n"/>
      <x:c r="E706" s="34" t="n"/>
      <x:c r="F706" s="34" t="n"/>
      <x:c r="G706" s="34" t="inlineStr">
        <x:is>
          <x:t xml:space="preserve">Natal · Epifania</x:t>
        </x:is>
      </x:c>
      <x:c r="H706" s="35" t="inlineStr">
        <x:is>
          <x:t xml:space="preserve">abrir partitura</x:t>
        </x:is>
      </x:c>
    </x:row>
    <x:row r="707" s="29" customFormat="1" ht="15" customHeight="1">
      <x:c r="A707" s="36" t="inlineStr">
        <x:is>
          <x:t xml:space="preserve">Vol. 17</x:t>
        </x:is>
      </x:c>
      <x:c r="B707" s="36" t="inlineStr">
        <x:is>
          <x:t xml:space="preserve">39</x:t>
        </x:is>
      </x:c>
      <x:c r="C707" s="37" t="inlineStr">
        <x:is>
          <x:t xml:space="preserve">Vendo os Magos a criança</x:t>
        </x:is>
      </x:c>
      <x:c r="D707" s="37" t="inlineStr">
        <x:is>
          <x:t xml:space="preserve">Mt 2,11</x:t>
        </x:is>
      </x:c>
      <x:c r="E707" s="37" t="n"/>
      <x:c r="F707" s="37" t="n"/>
      <x:c r="G707" s="37" t="inlineStr">
        <x:is>
          <x:t xml:space="preserve">Epifania</x:t>
        </x:is>
      </x:c>
      <x:c r="H707" s="38" t="inlineStr">
        <x:is>
          <x:t xml:space="preserve">abrir partitura</x:t>
        </x:is>
      </x:c>
    </x:row>
    <x:row r="708" s="29" customFormat="1" ht="15" customHeight="1">
      <x:c r="A708" s="33" t="inlineStr">
        <x:is>
          <x:t xml:space="preserve">Vol. 17</x:t>
        </x:is>
      </x:c>
      <x:c r="B708" s="33" t="inlineStr">
        <x:is>
          <x:t xml:space="preserve">40</x:t>
        </x:is>
      </x:c>
      <x:c r="C708" s="34" t="inlineStr">
        <x:is>
          <x:t xml:space="preserve">Todo mundo fiel</x:t>
        </x:is>
      </x:c>
      <x:c r="D708" s="34" t="n"/>
      <x:c r="E708" s="34" t="n"/>
      <x:c r="F708" s="34" t="n"/>
      <x:c r="G708" s="34" t="inlineStr">
        <x:is>
          <x:t xml:space="preserve">Quaresma · Semana Santa</x:t>
        </x:is>
      </x:c>
      <x:c r="H708" s="35" t="inlineStr">
        <x:is>
          <x:t xml:space="preserve">abrir partitura</x:t>
        </x:is>
      </x:c>
    </x:row>
    <x:row r="709" s="29" customFormat="1" ht="15" customHeight="1">
      <x:c r="A709" s="36" t="inlineStr">
        <x:is>
          <x:t xml:space="preserve">Vol. 17</x:t>
        </x:is>
      </x:c>
      <x:c r="B709" s="36" t="inlineStr">
        <x:is>
          <x:t xml:space="preserve">41</x:t>
        </x:is>
      </x:c>
      <x:c r="C709" s="37" t="inlineStr">
        <x:is>
          <x:t xml:space="preserve">Seguindo o exemplo de Cristo</x:t>
        </x:is>
      </x:c>
      <x:c r="D709" s="37" t="n"/>
      <x:c r="E709" s="37" t="n"/>
      <x:c r="F709" s="37" t="n"/>
      <x:c r="G709" s="37" t="inlineStr">
        <x:is>
          <x:t xml:space="preserve">Quaresma · Ato penitencial</x:t>
        </x:is>
      </x:c>
      <x:c r="H709" s="38" t="inlineStr">
        <x:is>
          <x:t xml:space="preserve">abrir partitura</x:t>
        </x:is>
      </x:c>
    </x:row>
    <x:row r="710" s="29" customFormat="1" ht="15" customHeight="1">
      <x:c r="A710" s="33" t="inlineStr">
        <x:is>
          <x:t xml:space="preserve">Vol. 17</x:t>
        </x:is>
      </x:c>
      <x:c r="B710" s="33" t="inlineStr">
        <x:is>
          <x:t xml:space="preserve">42</x:t>
        </x:is>
      </x:c>
      <x:c r="C710" s="34" t="inlineStr">
        <x:is>
          <x:t xml:space="preserve">Na mesma hora</x:t>
        </x:is>
      </x:c>
      <x:c r="D710" s="34" t="n"/>
      <x:c r="E710" s="34" t="n"/>
      <x:c r="F710" s="34" t="n"/>
      <x:c r="G710" s="34" t="inlineStr">
        <x:is>
          <x:t xml:space="preserve">Quaresma</x:t>
        </x:is>
      </x:c>
      <x:c r="H710" s="35" t="inlineStr">
        <x:is>
          <x:t xml:space="preserve">abrir partitura</x:t>
        </x:is>
      </x:c>
    </x:row>
    <x:row r="711" s="29" customFormat="1" ht="15" customHeight="1">
      <x:c r="A711" s="36" t="inlineStr">
        <x:is>
          <x:t xml:space="preserve">Vol. 17</x:t>
        </x:is>
      </x:c>
      <x:c r="B711" s="36" t="inlineStr">
        <x:is>
          <x:t xml:space="preserve">43</x:t>
        </x:is>
      </x:c>
      <x:c r="C711" s="37" t="inlineStr">
        <x:is>
          <x:t xml:space="preserve">E todos repartiam o pão</x:t>
        </x:is>
      </x:c>
      <x:c r="D711" s="37" t="n"/>
      <x:c r="E711" s="37" t="inlineStr">
        <x:is>
          <x:t xml:space="preserve">At 4,34</x:t>
        </x:is>
      </x:c>
      <x:c r="F711" s="37" t="n"/>
      <x:c r="G711" s="37" t="inlineStr">
        <x:is>
          <x:t xml:space="preserve">Entrada</x:t>
        </x:is>
      </x:c>
      <x:c r="H711" s="38" t="inlineStr">
        <x:is>
          <x:t xml:space="preserve">abrir partitura</x:t>
        </x:is>
      </x:c>
    </x:row>
    <x:row r="712" s="29" customFormat="1" ht="15" customHeight="1">
      <x:c r="A712" s="33" t="inlineStr">
        <x:is>
          <x:t xml:space="preserve">Vol. 17</x:t>
        </x:is>
      </x:c>
      <x:c r="B712" s="33" t="inlineStr">
        <x:is>
          <x:t xml:space="preserve">44</x:t>
        </x:is>
      </x:c>
      <x:c r="C712" s="34" t="inlineStr">
        <x:is>
          <x:t xml:space="preserve">Cantem meus lábios a luta</x:t>
        </x:is>
      </x:c>
      <x:c r="D712" s="34" t="n"/>
      <x:c r="E712" s="34" t="n"/>
      <x:c r="F712" s="34" t="n"/>
      <x:c r="G712" s="34" t="inlineStr">
        <x:is>
          <x:t xml:space="preserve">Quaresma · Semana Santa · Santa Cruz</x:t>
        </x:is>
      </x:c>
      <x:c r="H712" s="35" t="inlineStr">
        <x:is>
          <x:t xml:space="preserve">abrir partitura</x:t>
        </x:is>
      </x:c>
    </x:row>
    <x:row r="713" s="29" customFormat="1" ht="15" customHeight="1">
      <x:c r="A713" s="36" t="inlineStr">
        <x:is>
          <x:t xml:space="preserve">Vol. 17</x:t>
        </x:is>
      </x:c>
      <x:c r="B713" s="36" t="inlineStr">
        <x:is>
          <x:t xml:space="preserve">45</x:t>
        </x:is>
      </x:c>
      <x:c r="C713" s="37" t="inlineStr">
        <x:is>
          <x:t xml:space="preserve">Suave Luz</x:t>
        </x:is>
      </x:c>
      <x:c r="D713" s="37" t="n"/>
      <x:c r="E713" s="37" t="n"/>
      <x:c r="F713" s="37" t="n"/>
      <x:c r="G713" s="37" t="inlineStr">
        <x:is>
          <x:t xml:space="preserve">Espírito Santo</x:t>
        </x:is>
      </x:c>
      <x:c r="H713" s="38" t="inlineStr">
        <x:is>
          <x:t xml:space="preserve">abrir partitura</x:t>
        </x:is>
      </x:c>
    </x:row>
    <x:row r="714" s="29" customFormat="1" ht="15" customHeight="1">
      <x:c r="A714" s="33" t="inlineStr">
        <x:is>
          <x:t xml:space="preserve">Vol. 17</x:t>
        </x:is>
      </x:c>
      <x:c r="B714" s="33" t="inlineStr">
        <x:is>
          <x:t xml:space="preserve">46</x:t>
        </x:is>
      </x:c>
      <x:c r="C714" s="34" t="inlineStr">
        <x:is>
          <x:t xml:space="preserve">Somos um povo que alegre vai</x:t>
        </x:is>
      </x:c>
      <x:c r="D714" s="34" t="n"/>
      <x:c r="E714" s="34" t="n"/>
      <x:c r="F714" s="34" t="n"/>
      <x:c r="G714" s="34" t="inlineStr">
        <x:is>
          <x:t xml:space="preserve">Entrada · Tempo Comum</x:t>
        </x:is>
      </x:c>
      <x:c r="H714" s="35" t="inlineStr">
        <x:is>
          <x:t xml:space="preserve">abrir partitura</x:t>
        </x:is>
      </x:c>
    </x:row>
    <x:row r="715" s="29" customFormat="1" ht="23.850000381469727" customHeight="1">
      <x:c r="A715" s="36" t="inlineStr">
        <x:is>
          <x:t xml:space="preserve">Vol. 17</x:t>
        </x:is>
      </x:c>
      <x:c r="B715" s="36" t="inlineStr">
        <x:is>
          <x:t xml:space="preserve">47</x:t>
        </x:is>
      </x:c>
      <x:c r="C715" s="37" t="inlineStr">
        <x:is>
          <x:t xml:space="preserve">Se, com a boca, tu confessares</x:t>
        </x:is>
      </x:c>
      <x:c r="D715" s="37" t="n"/>
      <x:c r="E715" s="37" t="inlineStr">
        <x:is>
          <x:t xml:space="preserve">Rm 10,9</x:t>
        </x:is>
      </x:c>
      <x:c r="F715" s="37" t="n"/>
      <x:c r="G715" s="37" t="n"/>
      <x:c r="H715" s="38" t="inlineStr">
        <x:is>
          <x:t xml:space="preserve">abrir partitura</x:t>
        </x:is>
      </x:c>
    </x:row>
    <x:row r="716" s="29" customFormat="1" ht="15" customHeight="1">
      <x:c r="A716" s="33" t="inlineStr">
        <x:is>
          <x:t xml:space="preserve">Vol. 17</x:t>
        </x:is>
      </x:c>
      <x:c r="B716" s="33" t="inlineStr">
        <x:is>
          <x:t xml:space="preserve">48</x:t>
        </x:is>
      </x:c>
      <x:c r="C716" s="34" t="inlineStr">
        <x:is>
          <x:t xml:space="preserve">Se calarem a voz dos profetas</x:t>
        </x:is>
      </x:c>
      <x:c r="D716" s="34" t="inlineStr">
        <x:is>
          <x:t xml:space="preserve">Lc 19,40</x:t>
        </x:is>
      </x:c>
      <x:c r="E716" s="34" t="n"/>
      <x:c r="F716" s="34" t="n"/>
      <x:c r="G716" s="34" t="inlineStr">
        <x:is>
          <x:t xml:space="preserve">Comunhão</x:t>
        </x:is>
      </x:c>
      <x:c r="H716" s="35" t="inlineStr">
        <x:is>
          <x:t xml:space="preserve">abrir partitura</x:t>
        </x:is>
      </x:c>
    </x:row>
    <x:row r="717" s="29" customFormat="1" ht="15" customHeight="1">
      <x:c r="A717" s="36" t="inlineStr">
        <x:is>
          <x:t xml:space="preserve">Vol. 17</x:t>
        </x:is>
      </x:c>
      <x:c r="B717" s="36" t="inlineStr">
        <x:is>
          <x:t xml:space="preserve">49</x:t>
        </x:is>
      </x:c>
      <x:c r="C717" s="37" t="inlineStr">
        <x:is>
          <x:t xml:space="preserve">Pouco a pouco, lentamente</x:t>
        </x:is>
      </x:c>
      <x:c r="D717" s="37" t="n"/>
      <x:c r="E717" s="37" t="n"/>
      <x:c r="F717" s="37" t="n"/>
      <x:c r="G717" s="37" t="inlineStr">
        <x:is>
          <x:t xml:space="preserve">Oferendas · Tempo Comum</x:t>
        </x:is>
      </x:c>
      <x:c r="H717" s="38" t="inlineStr">
        <x:is>
          <x:t xml:space="preserve">abrir partitura</x:t>
        </x:is>
      </x:c>
    </x:row>
    <x:row r="718" s="29" customFormat="1" ht="15" customHeight="1">
      <x:c r="A718" s="33" t="inlineStr">
        <x:is>
          <x:t xml:space="preserve">Vol. 17</x:t>
        </x:is>
      </x:c>
      <x:c r="B718" s="33" t="inlineStr">
        <x:is>
          <x:t xml:space="preserve">50</x:t>
        </x:is>
      </x:c>
      <x:c r="C718" s="34" t="inlineStr">
        <x:is>
          <x:t xml:space="preserve">Os cristãos tinham tudo em comum</x:t>
        </x:is>
      </x:c>
      <x:c r="D718" s="34" t="n"/>
      <x:c r="E718" s="34" t="inlineStr">
        <x:is>
          <x:t xml:space="preserve">At 2,44-45</x:t>
        </x:is>
      </x:c>
      <x:c r="F718" s="34" t="n"/>
      <x:c r="G718" s="34" t="inlineStr">
        <x:is>
          <x:t xml:space="preserve">Oferendas · Partilha</x:t>
        </x:is>
      </x:c>
      <x:c r="H718" s="35" t="inlineStr">
        <x:is>
          <x:t xml:space="preserve">abrir partitura</x:t>
        </x:is>
      </x:c>
    </x:row>
    <x:row r="719" s="29" customFormat="1" ht="15" customHeight="1">
      <x:c r="A719" s="36" t="inlineStr">
        <x:is>
          <x:t xml:space="preserve">Vol. 17</x:t>
        </x:is>
      </x:c>
      <x:c r="B719" s="36" t="inlineStr">
        <x:is>
          <x:t xml:space="preserve">51</x:t>
        </x:is>
      </x:c>
      <x:c r="C719" s="37" t="inlineStr">
        <x:is>
          <x:t xml:space="preserve">O Evangelho é a Boa-Nova</x:t>
        </x:is>
      </x:c>
      <x:c r="D719" s="37" t="n"/>
      <x:c r="E719" s="37" t="n"/>
      <x:c r="F719" s="37" t="n"/>
      <x:c r="G719" s="37" t="n"/>
      <x:c r="H719" s="38" t="inlineStr">
        <x:is>
          <x:t xml:space="preserve">abrir partitura</x:t>
        </x:is>
      </x:c>
    </x:row>
    <x:row r="720" s="29" customFormat="1" ht="15" customHeight="1">
      <x:c r="A720" s="33" t="inlineStr">
        <x:is>
          <x:t xml:space="preserve">Vol. 17</x:t>
        </x:is>
      </x:c>
      <x:c r="B720" s="33" t="inlineStr">
        <x:is>
          <x:t xml:space="preserve">52</x:t>
        </x:is>
      </x:c>
      <x:c r="C720" s="34" t="inlineStr">
        <x:is>
          <x:t xml:space="preserve">É só no silêncio</x:t>
        </x:is>
      </x:c>
      <x:c r="D720" s="34" t="n"/>
      <x:c r="E720" s="34" t="n"/>
      <x:c r="F720" s="34" t="n"/>
      <x:c r="G720" s="34" t="inlineStr">
        <x:is>
          <x:t xml:space="preserve">Palavra de Deus</x:t>
        </x:is>
      </x:c>
      <x:c r="H720" s="35" t="inlineStr">
        <x:is>
          <x:t xml:space="preserve">abrir partitura</x:t>
        </x:is>
      </x:c>
    </x:row>
    <x:row r="721" s="29" customFormat="1" ht="15" customHeight="1">
      <x:c r="A721" s="36" t="inlineStr">
        <x:is>
          <x:t xml:space="preserve">Vol. 17</x:t>
        </x:is>
      </x:c>
      <x:c r="B721" s="36" t="inlineStr">
        <x:is>
          <x:t xml:space="preserve">53</x:t>
        </x:is>
      </x:c>
      <x:c r="C721" s="37" t="inlineStr">
        <x:is>
          <x:t xml:space="preserve">Entremos na casa de Deus</x:t>
        </x:is>
      </x:c>
      <x:c r="D721" s="37" t="n"/>
      <x:c r="E721" s="37" t="n"/>
      <x:c r="F721" s="37" t="n"/>
      <x:c r="G721" s="37" t="inlineStr">
        <x:is>
          <x:t xml:space="preserve">Entrada · Tempo Comum</x:t>
        </x:is>
      </x:c>
      <x:c r="H721" s="38" t="inlineStr">
        <x:is>
          <x:t xml:space="preserve">abrir partitura</x:t>
        </x:is>
      </x:c>
    </x:row>
    <x:row r="722" s="29" customFormat="1" ht="15" customHeight="1">
      <x:c r="A722" s="33" t="inlineStr">
        <x:is>
          <x:t xml:space="preserve">Vol. 17</x:t>
        </x:is>
      </x:c>
      <x:c r="B722" s="33" t="inlineStr">
        <x:is>
          <x:t xml:space="preserve">54</x:t>
        </x:is>
      </x:c>
      <x:c r="C722" s="34" t="inlineStr">
        <x:is>
          <x:t xml:space="preserve">Eis o pão da vida</x:t>
        </x:is>
      </x:c>
      <x:c r="D722" s="34" t="inlineStr">
        <x:is>
          <x:t xml:space="preserve">Jo 6,51</x:t>
        </x:is>
      </x:c>
      <x:c r="E722" s="34" t="n"/>
      <x:c r="F722" s="34" t="n"/>
      <x:c r="G722" s="34" t="inlineStr">
        <x:is>
          <x:t xml:space="preserve">Comunhão · Eucaristia</x:t>
        </x:is>
      </x:c>
      <x:c r="H722" s="35" t="inlineStr">
        <x:is>
          <x:t xml:space="preserve">abrir partitura</x:t>
        </x:is>
      </x:c>
    </x:row>
    <x:row r="723" s="29" customFormat="1" ht="23.850000381469727" customHeight="1">
      <x:c r="A723" s="36" t="inlineStr">
        <x:is>
          <x:t xml:space="preserve">Vol. 17</x:t>
        </x:is>
      </x:c>
      <x:c r="B723" s="36" t="inlineStr">
        <x:is>
          <x:t xml:space="preserve">55</x:t>
        </x:is>
      </x:c>
      <x:c r="C723" s="37" t="inlineStr">
        <x:is>
          <x:t xml:space="preserve">Dia de ira</x:t>
        </x:is>
      </x:c>
      <x:c r="D723" s="37" t="n"/>
      <x:c r="E723" s="37" t="inlineStr">
        <x:is>
          <x:t xml:space="preserve">Sf 1,15</x:t>
        </x:is>
      </x:c>
      <x:c r="F723" s="37" t="n"/>
      <x:c r="G723" s="37" t="inlineStr">
        <x:is>
          <x:t xml:space="preserve">Falecidos · Última semana do Tempo Comum</x:t>
        </x:is>
      </x:c>
      <x:c r="H723" s="38" t="inlineStr">
        <x:is>
          <x:t xml:space="preserve">abrir partitura</x:t>
        </x:is>
      </x:c>
    </x:row>
    <x:row r="724" s="29" customFormat="1" ht="15" customHeight="1">
      <x:c r="A724" s="33" t="inlineStr">
        <x:is>
          <x:t xml:space="preserve">Vol. 17</x:t>
        </x:is>
      </x:c>
      <x:c r="B724" s="33" t="inlineStr">
        <x:is>
          <x:t xml:space="preserve">56</x:t>
        </x:is>
      </x:c>
      <x:c r="C724" s="34" t="inlineStr">
        <x:is>
          <x:t xml:space="preserve">Bendita, bendita a Palavra de Deus!</x:t>
        </x:is>
      </x:c>
      <x:c r="D724" s="34" t="n"/>
      <x:c r="E724" s="34" t="n"/>
      <x:c r="F724" s="34" t="n"/>
      <x:c r="G724" s="34" t="n"/>
      <x:c r="H724" s="35" t="inlineStr">
        <x:is>
          <x:t xml:space="preserve">abrir partitura</x:t>
        </x:is>
      </x:c>
    </x:row>
    <x:row r="725" s="29" customFormat="1" ht="15" customHeight="1">
      <x:c r="A725" s="36" t="inlineStr">
        <x:is>
          <x:t xml:space="preserve">Vol. 17</x:t>
        </x:is>
      </x:c>
      <x:c r="B725" s="36" t="inlineStr">
        <x:is>
          <x:t xml:space="preserve">57</x:t>
        </x:is>
      </x:c>
      <x:c r="C725" s="37" t="inlineStr">
        <x:is>
          <x:t xml:space="preserve">A Palavra de Deus é um grito</x:t>
        </x:is>
      </x:c>
      <x:c r="D725" s="37" t="n"/>
      <x:c r="E725" s="37" t="n"/>
      <x:c r="F725" s="37" t="n"/>
      <x:c r="G725" s="37" t="n"/>
      <x:c r="H725" s="38" t="inlineStr">
        <x:is>
          <x:t xml:space="preserve">abrir partitura</x:t>
        </x:is>
      </x:c>
    </x:row>
    <x:row r="726" s="29" customFormat="1" ht="15" customHeight="1">
      <x:c r="A726" s="33" t="inlineStr">
        <x:is>
          <x:t xml:space="preserve">Vol. 17</x:t>
        </x:is>
      </x:c>
      <x:c r="B726" s="33" t="inlineStr">
        <x:is>
          <x:t xml:space="preserve">58</x:t>
        </x:is>
      </x:c>
      <x:c r="C726" s="34" t="inlineStr">
        <x:is>
          <x:t xml:space="preserve">Ao encontro uns dos outros</x:t>
        </x:is>
      </x:c>
      <x:c r="D726" s="34" t="n"/>
      <x:c r="E726" s="34" t="n"/>
      <x:c r="F726" s="34" t="n"/>
      <x:c r="G726" s="34" t="inlineStr">
        <x:is>
          <x:t xml:space="preserve">Entrada · Tempo Comum</x:t>
        </x:is>
      </x:c>
      <x:c r="H726" s="35" t="inlineStr">
        <x:is>
          <x:t xml:space="preserve">abrir partitura</x:t>
        </x:is>
      </x:c>
    </x:row>
    <x:row r="727" s="29" customFormat="1" ht="23.850000381469727" customHeight="1">
      <x:c r="A727" s="36" t="inlineStr">
        <x:is>
          <x:t xml:space="preserve">Vol. 17</x:t>
        </x:is>
      </x:c>
      <x:c r="B727" s="36" t="inlineStr">
        <x:is>
          <x:t xml:space="preserve">59</x:t>
        </x:is>
      </x:c>
      <x:c r="C727" s="37" t="inlineStr">
        <x:is>
          <x:t xml:space="preserve">Ao entardecer da vida</x:t>
        </x:is>
      </x:c>
      <x:c r="D727" s="37" t="n"/>
      <x:c r="E727" s="37" t="n"/>
      <x:c r="F727" s="37" t="n"/>
      <x:c r="G727" s="37" t="n"/>
      <x:c r="H727" s="38" t="inlineStr">
        <x:is>
          <x:t xml:space="preserve">abrir partitura</x:t>
        </x:is>
      </x:c>
    </x:row>
    <x:row r="728" s="29" customFormat="1" ht="15" customHeight="1">
      <x:c r="A728" s="33" t="inlineStr">
        <x:is>
          <x:t xml:space="preserve">Vol. 18</x:t>
        </x:is>
      </x:c>
      <x:c r="B728" s="33" t="inlineStr">
        <x:is>
          <x:t xml:space="preserve">01</x:t>
        </x:is>
      </x:c>
      <x:c r="C728" s="34" t="inlineStr">
        <x:is>
          <x:t xml:space="preserve">Eu não me envergonho do Evangelho</x:t>
        </x:is>
      </x:c>
      <x:c r="D728" s="34" t="n"/>
      <x:c r="E728" s="34" t="inlineStr">
        <x:is>
          <x:t xml:space="preserve">Rm 1,17</x:t>
        </x:is>
      </x:c>
      <x:c r="F728" s="34" t="n"/>
      <x:c r="G728" s="34" t="n"/>
      <x:c r="H728" s="35" t="inlineStr">
        <x:is>
          <x:t xml:space="preserve">abrir partitura</x:t>
        </x:is>
      </x:c>
    </x:row>
    <x:row r="729" s="29" customFormat="1" ht="15" customHeight="1">
      <x:c r="A729" s="36" t="inlineStr">
        <x:is>
          <x:t xml:space="preserve">Vol. 18</x:t>
        </x:is>
      </x:c>
      <x:c r="B729" s="36" t="inlineStr">
        <x:is>
          <x:t xml:space="preserve">02</x:t>
        </x:is>
      </x:c>
      <x:c r="C729" s="37" t="inlineStr">
        <x:is>
          <x:t xml:space="preserve">Julgando assim os outros</x:t>
        </x:is>
      </x:c>
      <x:c r="D729" s="37" t="n"/>
      <x:c r="E729" s="37" t="inlineStr">
        <x:is>
          <x:t xml:space="preserve">Rm 2,1</x:t>
        </x:is>
      </x:c>
      <x:c r="F729" s="37" t="n"/>
      <x:c r="G729" s="37" t="n"/>
      <x:c r="H729" s="38" t="inlineStr">
        <x:is>
          <x:t xml:space="preserve">abrir partitura</x:t>
        </x:is>
      </x:c>
    </x:row>
    <x:row r="730" s="29" customFormat="1" ht="15" customHeight="1">
      <x:c r="A730" s="33" t="inlineStr">
        <x:is>
          <x:t xml:space="preserve">Vol. 18</x:t>
        </x:is>
      </x:c>
      <x:c r="B730" s="33" t="inlineStr">
        <x:is>
          <x:t xml:space="preserve">03</x:t>
        </x:is>
      </x:c>
      <x:c r="C730" s="34" t="inlineStr">
        <x:is>
          <x:t xml:space="preserve">Haverá glória e paz</x:t>
        </x:is>
      </x:c>
      <x:c r="D730" s="34" t="n"/>
      <x:c r="E730" s="34" t="inlineStr">
        <x:is>
          <x:t xml:space="preserve">Rm 2,10</x:t>
        </x:is>
      </x:c>
      <x:c r="F730" s="34" t="n"/>
      <x:c r="G730" s="34" t="n"/>
      <x:c r="H730" s="35" t="inlineStr">
        <x:is>
          <x:t xml:space="preserve">abrir partitura</x:t>
        </x:is>
      </x:c>
    </x:row>
    <x:row r="731" s="29" customFormat="1" ht="15" customHeight="1">
      <x:c r="A731" s="36" t="inlineStr">
        <x:is>
          <x:t xml:space="preserve">Vol. 18</x:t>
        </x:is>
      </x:c>
      <x:c r="B731" s="36" t="inlineStr">
        <x:is>
          <x:t xml:space="preserve">04</x:t>
        </x:is>
      </x:c>
      <x:c r="C731" s="37" t="inlineStr">
        <x:is>
          <x:t xml:space="preserve">Todos pecaram</x:t>
        </x:is>
      </x:c>
      <x:c r="D731" s="37" t="n"/>
      <x:c r="E731" s="37" t="inlineStr">
        <x:is>
          <x:t xml:space="preserve">Rm 3,23</x:t>
        </x:is>
      </x:c>
      <x:c r="F731" s="37" t="n"/>
      <x:c r="G731" s="37" t="n"/>
      <x:c r="H731" s="38" t="inlineStr">
        <x:is>
          <x:t xml:space="preserve">abrir partitura</x:t>
        </x:is>
      </x:c>
    </x:row>
    <x:row r="732" s="29" customFormat="1" ht="23.850000381469727" customHeight="1">
      <x:c r="A732" s="33" t="inlineStr">
        <x:is>
          <x:t xml:space="preserve">Vol. 18</x:t>
        </x:is>
      </x:c>
      <x:c r="B732" s="33" t="inlineStr">
        <x:is>
          <x:t xml:space="preserve">05</x:t>
        </x:is>
      </x:c>
      <x:c r="C732" s="34" t="inlineStr">
        <x:is>
          <x:t xml:space="preserve">Deus faz os mortos reviver</x:t>
        </x:is>
      </x:c>
      <x:c r="D732" s="34" t="n"/>
      <x:c r="E732" s="34" t="inlineStr">
        <x:is>
          <x:t xml:space="preserve">Rm 4,17</x:t>
        </x:is>
      </x:c>
      <x:c r="F732" s="34" t="n"/>
      <x:c r="G732" s="34" t="n"/>
      <x:c r="H732" s="35" t="inlineStr">
        <x:is>
          <x:t xml:space="preserve">abrir partitura</x:t>
        </x:is>
      </x:c>
    </x:row>
    <x:row r="733" s="29" customFormat="1" ht="23.850000381469727" customHeight="1">
      <x:c r="A733" s="36" t="inlineStr">
        <x:is>
          <x:t xml:space="preserve">Vol. 18</x:t>
        </x:is>
      </x:c>
      <x:c r="B733" s="36" t="inlineStr">
        <x:is>
          <x:t xml:space="preserve">06</x:t>
        </x:is>
      </x:c>
      <x:c r="C733" s="37" t="inlineStr">
        <x:is>
          <x:t xml:space="preserve">Abraão se firmou na fé</x:t>
        </x:is>
      </x:c>
      <x:c r="D733" s="37" t="n"/>
      <x:c r="E733" s="37" t="inlineStr">
        <x:is>
          <x:t xml:space="preserve">Rm 4,18</x:t>
        </x:is>
      </x:c>
      <x:c r="F733" s="37" t="n"/>
      <x:c r="G733" s="37" t="n"/>
      <x:c r="H733" s="38" t="inlineStr">
        <x:is>
          <x:t xml:space="preserve">abrir partitura</x:t>
        </x:is>
      </x:c>
    </x:row>
    <x:row r="734" s="29" customFormat="1" ht="15" customHeight="1">
      <x:c r="A734" s="33" t="inlineStr">
        <x:is>
          <x:t xml:space="preserve">Vol. 18</x:t>
        </x:is>
      </x:c>
      <x:c r="B734" s="33" t="inlineStr">
        <x:is>
          <x:t xml:space="preserve">07</x:t>
        </x:is>
      </x:c>
      <x:c r="C734" s="34" t="inlineStr">
        <x:is>
          <x:t xml:space="preserve">Nós nos gloriamos no sofrer</x:t>
        </x:is>
      </x:c>
      <x:c r="D734" s="34" t="n"/>
      <x:c r="E734" s="34" t="inlineStr">
        <x:is>
          <x:t xml:space="preserve">Rm 5,3-5</x:t>
        </x:is>
      </x:c>
      <x:c r="F734" s="34" t="n"/>
      <x:c r="G734" s="34" t="n"/>
      <x:c r="H734" s="35" t="inlineStr">
        <x:is>
          <x:t xml:space="preserve">abrir partitura</x:t>
        </x:is>
      </x:c>
    </x:row>
    <x:row r="735" s="29" customFormat="1" ht="23.850000381469727" customHeight="1">
      <x:c r="A735" s="36" t="inlineStr">
        <x:is>
          <x:t xml:space="preserve">Vol. 18</x:t>
        </x:is>
      </x:c>
      <x:c r="B735" s="36" t="inlineStr">
        <x:is>
          <x:t xml:space="preserve">08</x:t>
        </x:is>
      </x:c>
      <x:c r="C735" s="37" t="inlineStr">
        <x:is>
          <x:t xml:space="preserve">A esperança não nos decepciona</x:t>
        </x:is>
      </x:c>
      <x:c r="D735" s="37" t="n"/>
      <x:c r="E735" s="37" t="inlineStr">
        <x:is>
          <x:t xml:space="preserve">Rm 5,5</x:t>
        </x:is>
      </x:c>
      <x:c r="F735" s="37" t="n"/>
      <x:c r="G735" s="37" t="inlineStr">
        <x:is>
          <x:t xml:space="preserve">Espírito Santo · Crisma</x:t>
        </x:is>
      </x:c>
      <x:c r="H735" s="38" t="inlineStr">
        <x:is>
          <x:t xml:space="preserve">abrir partitura</x:t>
        </x:is>
      </x:c>
    </x:row>
    <x:row r="736" s="29" customFormat="1" ht="15" customHeight="1">
      <x:c r="A736" s="33" t="inlineStr">
        <x:is>
          <x:t xml:space="preserve">Vol. 18</x:t>
        </x:is>
      </x:c>
      <x:c r="B736" s="33" t="inlineStr">
        <x:is>
          <x:t xml:space="preserve">09</x:t>
        </x:is>
      </x:c>
      <x:c r="C736" s="34" t="inlineStr">
        <x:is>
          <x:t xml:space="preserve">Éramos de Deus</x:t>
        </x:is>
      </x:c>
      <x:c r="D736" s="34" t="n"/>
      <x:c r="E736" s="34" t="inlineStr">
        <x:is>
          <x:t xml:space="preserve">Rm 5,10</x:t>
        </x:is>
      </x:c>
      <x:c r="F736" s="34" t="n"/>
      <x:c r="G736" s="34" t="n"/>
      <x:c r="H736" s="35" t="inlineStr">
        <x:is>
          <x:t xml:space="preserve">abrir partitura</x:t>
        </x:is>
      </x:c>
    </x:row>
    <x:row r="737" s="29" customFormat="1" ht="23.850000381469727" customHeight="1">
      <x:c r="A737" s="36" t="inlineStr">
        <x:is>
          <x:t xml:space="preserve">Vol. 18</x:t>
        </x:is>
      </x:c>
      <x:c r="B737" s="36" t="inlineStr">
        <x:is>
          <x:t xml:space="preserve">10</x:t>
        </x:is>
      </x:c>
      <x:c r="C737" s="37" t="inlineStr">
        <x:is>
          <x:t xml:space="preserve">Em Deus nos gloriamos</x:t>
        </x:is>
      </x:c>
      <x:c r="D737" s="37" t="n"/>
      <x:c r="E737" s="37" t="inlineStr">
        <x:is>
          <x:t xml:space="preserve">Rm 5,11</x:t>
        </x:is>
      </x:c>
      <x:c r="F737" s="37" t="n"/>
      <x:c r="G737" s="37" t="n"/>
      <x:c r="H737" s="38" t="inlineStr">
        <x:is>
          <x:t xml:space="preserve">abrir partitura</x:t>
        </x:is>
      </x:c>
    </x:row>
    <x:row r="738" s="29" customFormat="1" ht="15" customHeight="1">
      <x:c r="A738" s="33" t="inlineStr">
        <x:is>
          <x:t xml:space="preserve">Vol. 18</x:t>
        </x:is>
      </x:c>
      <x:c r="B738" s="33" t="inlineStr">
        <x:is>
          <x:t xml:space="preserve">11</x:t>
        </x:is>
      </x:c>
      <x:c r="C738" s="34" t="inlineStr">
        <x:is>
          <x:t xml:space="preserve">Adão e Jesus Cristo</x:t>
        </x:is>
      </x:c>
      <x:c r="D738" s="34" t="n"/>
      <x:c r="E738" s="34" t="inlineStr">
        <x:is>
          <x:t xml:space="preserve">Rm 5,19</x:t>
        </x:is>
      </x:c>
      <x:c r="F738" s="34" t="n"/>
      <x:c r="G738" s="34" t="n"/>
      <x:c r="H738" s="35" t="inlineStr">
        <x:is>
          <x:t xml:space="preserve">abrir partitura</x:t>
        </x:is>
      </x:c>
    </x:row>
    <x:row r="739" s="29" customFormat="1" ht="15" customHeight="1">
      <x:c r="A739" s="36" t="inlineStr">
        <x:is>
          <x:t xml:space="preserve">Vol. 18</x:t>
        </x:is>
      </x:c>
      <x:c r="B739" s="36" t="inlineStr">
        <x:is>
          <x:t xml:space="preserve">12</x:t>
        </x:is>
      </x:c>
      <x:c r="C739" s="37" t="inlineStr">
        <x:is>
          <x:t xml:space="preserve">Quando o pecado se multiplicou</x:t>
        </x:is>
      </x:c>
      <x:c r="D739" s="37" t="n"/>
      <x:c r="E739" s="37" t="inlineStr">
        <x:is>
          <x:t xml:space="preserve">Rm 5,20</x:t>
        </x:is>
      </x:c>
      <x:c r="F739" s="37" t="n"/>
      <x:c r="G739" s="37" t="n"/>
      <x:c r="H739" s="38" t="inlineStr">
        <x:is>
          <x:t xml:space="preserve">abrir partitura</x:t>
        </x:is>
      </x:c>
    </x:row>
    <x:row r="740" s="29" customFormat="1" ht="35.04999923706055" customHeight="1">
      <x:c r="A740" s="33" t="inlineStr">
        <x:is>
          <x:t xml:space="preserve">Vol. 18</x:t>
        </x:is>
      </x:c>
      <x:c r="B740" s="33" t="inlineStr">
        <x:is>
          <x:t xml:space="preserve">13</x:t>
        </x:is>
      </x:c>
      <x:c r="C740" s="34" t="inlineStr">
        <x:is>
          <x:t xml:space="preserve">Vida nova (Batismo, Morte e Ressurreição)</x:t>
        </x:is>
      </x:c>
      <x:c r="D740" s="34" t="n"/>
      <x:c r="E740" s="34" t="inlineStr">
        <x:is>
          <x:t xml:space="preserve">Rm 6,2-11</x:t>
        </x:is>
      </x:c>
      <x:c r="F740" s="34" t="n"/>
      <x:c r="G740" s="34" t="inlineStr">
        <x:is>
          <x:t xml:space="preserve">Batismo · Páscoa</x:t>
        </x:is>
      </x:c>
      <x:c r="H740" s="35" t="inlineStr">
        <x:is>
          <x:t xml:space="preserve">abrir partitura</x:t>
        </x:is>
      </x:c>
    </x:row>
    <x:row r="741" s="29" customFormat="1" ht="15" customHeight="1">
      <x:c r="A741" s="36" t="inlineStr">
        <x:is>
          <x:t xml:space="preserve">Vol. 18</x:t>
        </x:is>
      </x:c>
      <x:c r="B741" s="36" t="inlineStr">
        <x:is>
          <x:t xml:space="preserve">14</x:t>
        </x:is>
      </x:c>
      <x:c r="C741" s="37" t="inlineStr">
        <x:is>
          <x:t xml:space="preserve">Se com Cristo nós morremos</x:t>
        </x:is>
      </x:c>
      <x:c r="D741" s="37" t="n"/>
      <x:c r="E741" s="37" t="inlineStr">
        <x:is>
          <x:t xml:space="preserve">Rm 6,3</x:t>
        </x:is>
      </x:c>
      <x:c r="F741" s="37" t="n"/>
      <x:c r="G741" s="37" t="n"/>
      <x:c r="H741" s="38" t="inlineStr">
        <x:is>
          <x:t xml:space="preserve">abrir partitura</x:t>
        </x:is>
      </x:c>
    </x:row>
    <x:row r="742" s="29" customFormat="1" ht="15" customHeight="1">
      <x:c r="A742" s="33" t="inlineStr">
        <x:is>
          <x:t xml:space="preserve">Vol. 18</x:t>
        </x:is>
      </x:c>
      <x:c r="B742" s="33" t="inlineStr">
        <x:is>
          <x:t xml:space="preserve">15</x:t>
        </x:is>
      </x:c>
      <x:c r="C742" s="34" t="inlineStr">
        <x:is>
          <x:t xml:space="preserve">Morte e ressurreição em Cristo</x:t>
        </x:is>
      </x:c>
      <x:c r="D742" s="34" t="n"/>
      <x:c r="E742" s="34" t="inlineStr">
        <x:is>
          <x:t xml:space="preserve">Rm 6,3-4</x:t>
        </x:is>
      </x:c>
      <x:c r="F742" s="34" t="n"/>
      <x:c r="G742" s="34" t="inlineStr">
        <x:is>
          <x:t xml:space="preserve">Batismo</x:t>
        </x:is>
      </x:c>
      <x:c r="H742" s="35" t="inlineStr">
        <x:is>
          <x:t xml:space="preserve">abrir partitura</x:t>
        </x:is>
      </x:c>
    </x:row>
    <x:row r="743" s="29" customFormat="1" ht="15" customHeight="1">
      <x:c r="A743" s="36" t="inlineStr">
        <x:is>
          <x:t xml:space="preserve">Vol. 18</x:t>
        </x:is>
      </x:c>
      <x:c r="B743" s="36" t="inlineStr">
        <x:is>
          <x:t xml:space="preserve">16</x:t>
        </x:is>
      </x:c>
      <x:c r="C743" s="37" t="inlineStr">
        <x:is>
          <x:t xml:space="preserve">A morte e a vida</x:t>
        </x:is>
      </x:c>
      <x:c r="D743" s="37" t="n"/>
      <x:c r="E743" s="37" t="inlineStr">
        <x:is>
          <x:t xml:space="preserve">Rm 6,26</x:t>
        </x:is>
      </x:c>
      <x:c r="F743" s="37" t="n"/>
      <x:c r="G743" s="37" t="n"/>
      <x:c r="H743" s="38" t="inlineStr">
        <x:is>
          <x:t xml:space="preserve">abrir partitura</x:t>
        </x:is>
      </x:c>
    </x:row>
    <x:row r="744" s="29" customFormat="1" ht="23.850000381469727" customHeight="1">
      <x:c r="A744" s="33" t="inlineStr">
        <x:is>
          <x:t xml:space="preserve">Vol. 18</x:t>
        </x:is>
      </x:c>
      <x:c r="B744" s="33" t="inlineStr">
        <x:is>
          <x:t xml:space="preserve">17</x:t>
        </x:is>
      </x:c>
      <x:c r="C744" s="34" t="inlineStr">
        <x:is>
          <x:t xml:space="preserve">Eu não faço o bem que eu quero</x:t>
        </x:is>
      </x:c>
      <x:c r="D744" s="34" t="n"/>
      <x:c r="E744" s="34" t="inlineStr">
        <x:is>
          <x:t xml:space="preserve">Rm 7,19</x:t>
        </x:is>
      </x:c>
      <x:c r="F744" s="34" t="n"/>
      <x:c r="G744" s="34" t="n"/>
      <x:c r="H744" s="35" t="inlineStr">
        <x:is>
          <x:t xml:space="preserve">abrir partitura</x:t>
        </x:is>
      </x:c>
    </x:row>
    <x:row r="745" s="29" customFormat="1" ht="15" customHeight="1">
      <x:c r="A745" s="36" t="inlineStr">
        <x:is>
          <x:t xml:space="preserve">Vol. 18</x:t>
        </x:is>
      </x:c>
      <x:c r="B745" s="36" t="inlineStr">
        <x:is>
          <x:t xml:space="preserve">18</x:t>
        </x:is>
      </x:c>
      <x:c r="C745" s="37" t="inlineStr">
        <x:is>
          <x:t xml:space="preserve">Infeliz de mim!</x:t>
        </x:is>
      </x:c>
      <x:c r="D745" s="37" t="n"/>
      <x:c r="E745" s="37" t="inlineStr">
        <x:is>
          <x:t xml:space="preserve">Rm 7,24</x:t>
        </x:is>
      </x:c>
      <x:c r="F745" s="37" t="n"/>
      <x:c r="G745" s="37" t="n"/>
      <x:c r="H745" s="38" t="inlineStr">
        <x:is>
          <x:t xml:space="preserve">abrir partitura</x:t>
        </x:is>
      </x:c>
    </x:row>
    <x:row r="746" s="29" customFormat="1" ht="15" customHeight="1">
      <x:c r="A746" s="33" t="inlineStr">
        <x:is>
          <x:t xml:space="preserve">Vol. 18</x:t>
        </x:is>
      </x:c>
      <x:c r="B746" s="33" t="inlineStr">
        <x:is>
          <x:t xml:space="preserve">19</x:t>
        </x:is>
      </x:c>
      <x:c r="C746" s="34" t="inlineStr">
        <x:is>
          <x:t xml:space="preserve">O que a lei não podia fazer</x:t>
        </x:is>
      </x:c>
      <x:c r="D746" s="34" t="n"/>
      <x:c r="E746" s="34" t="inlineStr">
        <x:is>
          <x:t xml:space="preserve">Rm 8,3</x:t>
        </x:is>
      </x:c>
      <x:c r="F746" s="34" t="n"/>
      <x:c r="G746" s="34" t="n"/>
      <x:c r="H746" s="35" t="inlineStr">
        <x:is>
          <x:t xml:space="preserve">abrir partitura</x:t>
        </x:is>
      </x:c>
    </x:row>
    <x:row r="747" s="29" customFormat="1" ht="15" customHeight="1">
      <x:c r="A747" s="36" t="inlineStr">
        <x:is>
          <x:t xml:space="preserve">Vol. 18</x:t>
        </x:is>
      </x:c>
      <x:c r="B747" s="36" t="inlineStr">
        <x:is>
          <x:t xml:space="preserve">20</x:t>
        </x:is>
      </x:c>
      <x:c r="C747" s="37" t="inlineStr">
        <x:is>
          <x:t xml:space="preserve">Pelo amor infinito</x:t>
        </x:is>
      </x:c>
      <x:c r="D747" s="37" t="n"/>
      <x:c r="E747" s="37" t="inlineStr">
        <x:is>
          <x:t xml:space="preserve">Rm 8,3</x:t>
        </x:is>
      </x:c>
      <x:c r="F747" s="37" t="n"/>
      <x:c r="G747" s="37" t="n"/>
      <x:c r="H747" s="38" t="inlineStr">
        <x:is>
          <x:t xml:space="preserve">abrir partitura</x:t>
        </x:is>
      </x:c>
    </x:row>
    <x:row r="748" s="29" customFormat="1" ht="15" customHeight="1">
      <x:c r="A748" s="33" t="inlineStr">
        <x:is>
          <x:t xml:space="preserve">Vol. 18</x:t>
        </x:is>
      </x:c>
      <x:c r="B748" s="33" t="inlineStr">
        <x:is>
          <x:t xml:space="preserve">21</x:t>
        </x:is>
      </x:c>
      <x:c r="C748" s="34" t="inlineStr">
        <x:is>
          <x:t xml:space="preserve">Os que buscam o Espírito</x:t>
        </x:is>
      </x:c>
      <x:c r="D748" s="34" t="n"/>
      <x:c r="E748" s="34" t="inlineStr">
        <x:is>
          <x:t xml:space="preserve">Rm 8,7</x:t>
        </x:is>
      </x:c>
      <x:c r="F748" s="34" t="n"/>
      <x:c r="G748" s="34" t="n"/>
      <x:c r="H748" s="35" t="inlineStr">
        <x:is>
          <x:t xml:space="preserve">abrir partitura</x:t>
        </x:is>
      </x:c>
    </x:row>
    <x:row r="749" s="29" customFormat="1" ht="15" customHeight="1">
      <x:c r="A749" s="36" t="inlineStr">
        <x:is>
          <x:t xml:space="preserve">Vol. 18</x:t>
        </x:is>
      </x:c>
      <x:c r="B749" s="36" t="inlineStr">
        <x:is>
          <x:t xml:space="preserve">22</x:t>
        </x:is>
      </x:c>
      <x:c r="C749" s="37" t="inlineStr">
        <x:is>
          <x:t xml:space="preserve">O desejo da carne</x:t>
        </x:is>
      </x:c>
      <x:c r="D749" s="37" t="n"/>
      <x:c r="E749" s="37" t="inlineStr">
        <x:is>
          <x:t xml:space="preserve">Rm 8,7-8</x:t>
        </x:is>
      </x:c>
      <x:c r="F749" s="37" t="n"/>
      <x:c r="G749" s="37" t="n"/>
      <x:c r="H749" s="38" t="inlineStr">
        <x:is>
          <x:t xml:space="preserve">abrir partitura</x:t>
        </x:is>
      </x:c>
    </x:row>
    <x:row r="750" s="29" customFormat="1" ht="15" customHeight="1">
      <x:c r="A750" s="33" t="inlineStr">
        <x:is>
          <x:t xml:space="preserve">Vol. 18</x:t>
        </x:is>
      </x:c>
      <x:c r="B750" s="33" t="inlineStr">
        <x:is>
          <x:t xml:space="preserve">23</x:t>
        </x:is>
      </x:c>
      <x:c r="C750" s="34" t="inlineStr">
        <x:is>
          <x:t xml:space="preserve">Nossa dívida é com o Espírito</x:t>
        </x:is>
      </x:c>
      <x:c r="D750" s="34" t="n"/>
      <x:c r="E750" s="34" t="inlineStr">
        <x:is>
          <x:t xml:space="preserve">Rm 8,10-12</x:t>
        </x:is>
      </x:c>
      <x:c r="F750" s="34" t="n"/>
      <x:c r="G750" s="34" t="n"/>
      <x:c r="H750" s="35" t="inlineStr">
        <x:is>
          <x:t xml:space="preserve">abrir partitura</x:t>
        </x:is>
      </x:c>
    </x:row>
    <x:row r="751" s="29" customFormat="1" ht="15" customHeight="1">
      <x:c r="A751" s="36" t="inlineStr">
        <x:is>
          <x:t xml:space="preserve">Vol. 18</x:t>
        </x:is>
      </x:c>
      <x:c r="B751" s="36" t="inlineStr">
        <x:is>
          <x:t xml:space="preserve">24</x:t>
        </x:is>
      </x:c>
      <x:c r="C751" s="37" t="inlineStr">
        <x:is>
          <x:t xml:space="preserve">Se o Espírito daquele que a Jesus ressuscitou</x:t>
        </x:is>
      </x:c>
      <x:c r="D751" s="37" t="n"/>
      <x:c r="E751" s="37" t="inlineStr">
        <x:is>
          <x:t xml:space="preserve">Rm 8,11</x:t>
        </x:is>
      </x:c>
      <x:c r="F751" s="37" t="n"/>
      <x:c r="G751" s="37" t="n"/>
      <x:c r="H751" s="38" t="inlineStr">
        <x:is>
          <x:t xml:space="preserve">abrir partitura</x:t>
        </x:is>
      </x:c>
    </x:row>
    <x:row r="752" s="29" customFormat="1" ht="15" customHeight="1">
      <x:c r="A752" s="33" t="inlineStr">
        <x:is>
          <x:t xml:space="preserve">Vol. 18</x:t>
        </x:is>
      </x:c>
      <x:c r="B752" s="33" t="inlineStr">
        <x:is>
          <x:t xml:space="preserve">25</x:t>
        </x:is>
      </x:c>
      <x:c r="C752" s="34" t="inlineStr">
        <x:is>
          <x:t xml:space="preserve">Os sofrimentos do tempo presente</x:t>
        </x:is>
      </x:c>
      <x:c r="D752" s="34" t="n"/>
      <x:c r="E752" s="34" t="inlineStr">
        <x:is>
          <x:t xml:space="preserve">Rm 8,12</x:t>
        </x:is>
      </x:c>
      <x:c r="F752" s="34" t="n"/>
      <x:c r="G752" s="34" t="n"/>
      <x:c r="H752" s="35" t="inlineStr">
        <x:is>
          <x:t xml:space="preserve">abrir partitura</x:t>
        </x:is>
      </x:c>
    </x:row>
    <x:row r="753" s="29" customFormat="1" ht="15" customHeight="1">
      <x:c r="A753" s="36" t="inlineStr">
        <x:is>
          <x:t xml:space="preserve">Vol. 18</x:t>
        </x:is>
      </x:c>
      <x:c r="B753" s="36" t="inlineStr">
        <x:is>
          <x:t xml:space="preserve">26</x:t>
        </x:is>
      </x:c>
      <x:c r="C753" s="37" t="inlineStr">
        <x:is>
          <x:t xml:space="preserve">Se viverdes segundo a carne</x:t>
        </x:is>
      </x:c>
      <x:c r="D753" s="37" t="n"/>
      <x:c r="E753" s="37" t="inlineStr">
        <x:is>
          <x:t xml:space="preserve">Rm 8,13</x:t>
        </x:is>
      </x:c>
      <x:c r="F753" s="37" t="n"/>
      <x:c r="G753" s="37" t="n"/>
      <x:c r="H753" s="38" t="inlineStr">
        <x:is>
          <x:t xml:space="preserve">abrir partitura</x:t>
        </x:is>
      </x:c>
    </x:row>
    <x:row r="754" s="29" customFormat="1" ht="23.850000381469727" customHeight="1">
      <x:c r="A754" s="33" t="inlineStr">
        <x:is>
          <x:t xml:space="preserve">Vol. 18</x:t>
        </x:is>
      </x:c>
      <x:c r="B754" s="33" t="inlineStr">
        <x:is>
          <x:t xml:space="preserve">27</x:t>
        </x:is>
      </x:c>
      <x:c r="C754" s="34" t="inlineStr">
        <x:is>
          <x:t xml:space="preserve">Filhos e herdeiros</x:t>
        </x:is>
      </x:c>
      <x:c r="D754" s="34" t="n"/>
      <x:c r="E754" s="34" t="inlineStr">
        <x:is>
          <x:t xml:space="preserve">Rm 8,14-15</x:t>
        </x:is>
      </x:c>
      <x:c r="F754" s="34" t="n"/>
      <x:c r="G754" s="34" t="n"/>
      <x:c r="H754" s="35" t="inlineStr">
        <x:is>
          <x:t xml:space="preserve">abrir partitura</x:t>
        </x:is>
      </x:c>
    </x:row>
    <x:row r="755" s="29" customFormat="1" ht="15" customHeight="1">
      <x:c r="A755" s="36" t="inlineStr">
        <x:is>
          <x:t xml:space="preserve">Vol. 18</x:t>
        </x:is>
      </x:c>
      <x:c r="B755" s="36" t="inlineStr">
        <x:is>
          <x:t xml:space="preserve">28</x:t>
        </x:is>
      </x:c>
      <x:c r="C755" s="37" t="inlineStr">
        <x:is>
          <x:t xml:space="preserve">Filhos e herdeiros</x:t>
        </x:is>
      </x:c>
      <x:c r="D755" s="37" t="n"/>
      <x:c r="E755" s="37" t="inlineStr">
        <x:is>
          <x:t xml:space="preserve">Rm 8,17</x:t>
        </x:is>
      </x:c>
      <x:c r="F755" s="37" t="n"/>
      <x:c r="G755" s="37" t="n"/>
      <x:c r="H755" s="38" t="inlineStr">
        <x:is>
          <x:t xml:space="preserve">abrir partitura</x:t>
        </x:is>
      </x:c>
    </x:row>
    <x:row r="756" s="29" customFormat="1" ht="15" customHeight="1">
      <x:c r="A756" s="33" t="inlineStr">
        <x:is>
          <x:t xml:space="preserve">Vol. 18</x:t>
        </x:is>
      </x:c>
      <x:c r="B756" s="33" t="inlineStr">
        <x:is>
          <x:t xml:space="preserve">29</x:t>
        </x:is>
      </x:c>
      <x:c r="C756" s="34" t="inlineStr">
        <x:is>
          <x:t xml:space="preserve">A criação está gemendo</x:t>
        </x:is>
      </x:c>
      <x:c r="D756" s="34" t="n"/>
      <x:c r="E756" s="34" t="inlineStr">
        <x:is>
          <x:t xml:space="preserve">Rm 8,22</x:t>
        </x:is>
      </x:c>
      <x:c r="F756" s="34" t="n"/>
      <x:c r="G756" s="34" t="n"/>
      <x:c r="H756" s="35" t="inlineStr">
        <x:is>
          <x:t xml:space="preserve">abrir partitura</x:t>
        </x:is>
      </x:c>
    </x:row>
    <x:row r="757" s="29" customFormat="1" ht="15" customHeight="1">
      <x:c r="A757" s="36" t="inlineStr">
        <x:is>
          <x:t xml:space="preserve">Vol. 18</x:t>
        </x:is>
      </x:c>
      <x:c r="B757" s="36" t="inlineStr">
        <x:is>
          <x:t xml:space="preserve">30</x:t>
        </x:is>
      </x:c>
      <x:c r="C757" s="37" t="inlineStr">
        <x:is>
          <x:t xml:space="preserve">Fomos salvos na esperança</x:t>
        </x:is>
      </x:c>
      <x:c r="D757" s="37" t="n"/>
      <x:c r="E757" s="37" t="inlineStr">
        <x:is>
          <x:t xml:space="preserve">Rm 8,24-25</x:t>
        </x:is>
      </x:c>
      <x:c r="F757" s="37" t="n"/>
      <x:c r="G757" s="37" t="n"/>
      <x:c r="H757" s="38" t="inlineStr">
        <x:is>
          <x:t xml:space="preserve">abrir partitura</x:t>
        </x:is>
      </x:c>
    </x:row>
    <x:row r="758" s="29" customFormat="1" ht="15" customHeight="1">
      <x:c r="A758" s="33" t="inlineStr">
        <x:is>
          <x:t xml:space="preserve">Vol. 18</x:t>
        </x:is>
      </x:c>
      <x:c r="B758" s="33" t="inlineStr">
        <x:is>
          <x:t xml:space="preserve">31</x:t>
        </x:is>
      </x:c>
      <x:c r="C758" s="34" t="inlineStr">
        <x:is>
          <x:t xml:space="preserve">Contribui para o bem</x:t>
        </x:is>
      </x:c>
      <x:c r="D758" s="34" t="n"/>
      <x:c r="E758" s="34" t="inlineStr">
        <x:is>
          <x:t xml:space="preserve">Rm 8,28</x:t>
        </x:is>
      </x:c>
      <x:c r="F758" s="34" t="n"/>
      <x:c r="G758" s="34" t="n"/>
      <x:c r="H758" s="35" t="inlineStr">
        <x:is>
          <x:t xml:space="preserve">abrir partitura</x:t>
        </x:is>
      </x:c>
    </x:row>
    <x:row r="759" s="29" customFormat="1" ht="23.850000381469727" customHeight="1">
      <x:c r="A759" s="36" t="inlineStr">
        <x:is>
          <x:t xml:space="preserve">Vol. 18</x:t>
        </x:is>
      </x:c>
      <x:c r="B759" s="36" t="inlineStr">
        <x:is>
          <x:t xml:space="preserve">32</x:t>
        </x:is>
      </x:c>
      <x:c r="C759" s="37" t="inlineStr">
        <x:is>
          <x:t xml:space="preserve">Predestinou, chamou, justificou e glorificou</x:t>
        </x:is>
      </x:c>
      <x:c r="D759" s="37" t="n"/>
      <x:c r="E759" s="37" t="inlineStr">
        <x:is>
          <x:t xml:space="preserve">Rm 8,30</x:t>
        </x:is>
      </x:c>
      <x:c r="F759" s="37" t="n"/>
      <x:c r="G759" s="37" t="n"/>
      <x:c r="H759" s="38" t="inlineStr">
        <x:is>
          <x:t xml:space="preserve">abrir partitura</x:t>
        </x:is>
      </x:c>
    </x:row>
    <x:row r="760" s="29" customFormat="1" ht="15" customHeight="1">
      <x:c r="A760" s="33" t="inlineStr">
        <x:is>
          <x:t xml:space="preserve">Vol. 18</x:t>
        </x:is>
      </x:c>
      <x:c r="B760" s="33" t="inlineStr">
        <x:is>
          <x:t xml:space="preserve">33</x:t>
        </x:is>
      </x:c>
      <x:c r="C760" s="34" t="inlineStr">
        <x:is>
          <x:t xml:space="preserve">Se Deus é por nós</x:t>
        </x:is>
      </x:c>
      <x:c r="D760" s="34" t="n"/>
      <x:c r="E760" s="34" t="inlineStr">
        <x:is>
          <x:t xml:space="preserve">Rm 8,31-32</x:t>
        </x:is>
      </x:c>
      <x:c r="F760" s="34" t="n"/>
      <x:c r="G760" s="34" t="n"/>
      <x:c r="H760" s="35" t="inlineStr">
        <x:is>
          <x:t xml:space="preserve">abrir partitura</x:t>
        </x:is>
      </x:c>
    </x:row>
    <x:row r="761" s="29" customFormat="1" ht="15" customHeight="1">
      <x:c r="A761" s="36" t="inlineStr">
        <x:is>
          <x:t xml:space="preserve">Vol. 18</x:t>
        </x:is>
      </x:c>
      <x:c r="B761" s="36" t="inlineStr">
        <x:is>
          <x:t xml:space="preserve">34</x:t>
        </x:is>
      </x:c>
      <x:c r="C761" s="37" t="inlineStr">
        <x:is>
          <x:t xml:space="preserve">Quem acusará os eleitos de Deus?</x:t>
        </x:is>
      </x:c>
      <x:c r="D761" s="37" t="n"/>
      <x:c r="E761" s="37" t="inlineStr">
        <x:is>
          <x:t xml:space="preserve">Rm 8,33-34</x:t>
        </x:is>
      </x:c>
      <x:c r="F761" s="37" t="n"/>
      <x:c r="G761" s="37" t="n"/>
      <x:c r="H761" s="38" t="inlineStr">
        <x:is>
          <x:t xml:space="preserve">abrir partitura</x:t>
        </x:is>
      </x:c>
    </x:row>
    <x:row r="762" s="29" customFormat="1" ht="23.850000381469727" customHeight="1">
      <x:c r="A762" s="33" t="inlineStr">
        <x:is>
          <x:t xml:space="preserve">Vol. 18</x:t>
        </x:is>
      </x:c>
      <x:c r="B762" s="33" t="inlineStr">
        <x:is>
          <x:t xml:space="preserve">35</x:t>
        </x:is>
      </x:c>
      <x:c r="C762" s="34" t="inlineStr">
        <x:is>
          <x:t xml:space="preserve">Em tudo isso somos mais que vencedores</x:t>
        </x:is>
      </x:c>
      <x:c r="D762" s="34" t="n"/>
      <x:c r="E762" s="34" t="inlineStr">
        <x:is>
          <x:t xml:space="preserve">Rm 8,37</x:t>
        </x:is>
      </x:c>
      <x:c r="F762" s="34" t="n"/>
      <x:c r="G762" s="34" t="n"/>
      <x:c r="H762" s="35" t="inlineStr">
        <x:is>
          <x:t xml:space="preserve">abrir partitura</x:t>
        </x:is>
      </x:c>
    </x:row>
    <x:row r="763" s="29" customFormat="1" ht="15" customHeight="1">
      <x:c r="A763" s="36" t="inlineStr">
        <x:is>
          <x:t xml:space="preserve">Vol. 18</x:t>
        </x:is>
      </x:c>
      <x:c r="B763" s="36" t="inlineStr">
        <x:is>
          <x:t xml:space="preserve">36</x:t>
        </x:is>
      </x:c>
      <x:c r="C763" s="37" t="inlineStr">
        <x:is>
          <x:t xml:space="preserve">Nem a vida, nem a morte</x:t>
        </x:is>
      </x:c>
      <x:c r="D763" s="37" t="n"/>
      <x:c r="E763" s="37" t="inlineStr">
        <x:is>
          <x:t xml:space="preserve">Rm 8,38-39</x:t>
        </x:is>
      </x:c>
      <x:c r="F763" s="37" t="n"/>
      <x:c r="G763" s="37" t="inlineStr">
        <x:is>
          <x:t xml:space="preserve">Falecidos</x:t>
        </x:is>
      </x:c>
      <x:c r="H763" s="38" t="inlineStr">
        <x:is>
          <x:t xml:space="preserve">abrir partitura</x:t>
        </x:is>
      </x:c>
    </x:row>
    <x:row r="764" s="29" customFormat="1" ht="23.850000381469727" customHeight="1">
      <x:c r="A764" s="33" t="inlineStr">
        <x:is>
          <x:t xml:space="preserve">Vol. 18</x:t>
        </x:is>
      </x:c>
      <x:c r="B764" s="33" t="inlineStr">
        <x:is>
          <x:t xml:space="preserve">37</x:t>
        </x:is>
      </x:c>
      <x:c r="C764" s="34" t="inlineStr">
        <x:is>
          <x:t xml:space="preserve">O vaso de barro</x:t>
        </x:is>
      </x:c>
      <x:c r="D764" s="34" t="n"/>
      <x:c r="E764" s="34" t="inlineStr">
        <x:is>
          <x:t xml:space="preserve">Rm 9,20</x:t>
        </x:is>
      </x:c>
      <x:c r="F764" s="34" t="n"/>
      <x:c r="G764" s="34" t="n"/>
      <x:c r="H764" s="35" t="inlineStr">
        <x:is>
          <x:t xml:space="preserve">abrir partitura</x:t>
        </x:is>
      </x:c>
    </x:row>
    <x:row r="765" s="29" customFormat="1" ht="15" customHeight="1">
      <x:c r="A765" s="36" t="inlineStr">
        <x:is>
          <x:t xml:space="preserve">Vol. 18</x:t>
        </x:is>
      </x:c>
      <x:c r="B765" s="36" t="inlineStr">
        <x:is>
          <x:t xml:space="preserve">38</x:t>
        </x:is>
      </x:c>
      <x:c r="C765" s="37" t="inlineStr">
        <x:is>
          <x:t xml:space="preserve">Eu porei em Sião uma pedra</x:t>
        </x:is>
      </x:c>
      <x:c r="D765" s="37" t="n"/>
      <x:c r="E765" s="37" t="inlineStr">
        <x:is>
          <x:t xml:space="preserve">Rm 9,33</x:t>
        </x:is>
      </x:c>
      <x:c r="F765" s="37" t="n"/>
      <x:c r="G765" s="37" t="n"/>
      <x:c r="H765" s="38" t="inlineStr">
        <x:is>
          <x:t xml:space="preserve">abrir partitura</x:t>
        </x:is>
      </x:c>
    </x:row>
    <x:row r="766" s="29" customFormat="1" ht="15" customHeight="1">
      <x:c r="A766" s="33" t="inlineStr">
        <x:is>
          <x:t xml:space="preserve">Vol. 18</x:t>
        </x:is>
      </x:c>
      <x:c r="B766" s="33" t="inlineStr">
        <x:is>
          <x:t xml:space="preserve">39</x:t>
        </x:is>
      </x:c>
      <x:c r="C766" s="34" t="inlineStr">
        <x:is>
          <x:t xml:space="preserve">A palavra está perto de ti</x:t>
        </x:is>
      </x:c>
      <x:c r="D766" s="34" t="n"/>
      <x:c r="E766" s="34" t="inlineStr">
        <x:is>
          <x:t xml:space="preserve">Rm 10,8</x:t>
        </x:is>
      </x:c>
      <x:c r="F766" s="34" t="n"/>
      <x:c r="G766" s="34" t="n"/>
      <x:c r="H766" s="35" t="inlineStr">
        <x:is>
          <x:t xml:space="preserve">abrir partitura</x:t>
        </x:is>
      </x:c>
    </x:row>
    <x:row r="767" s="29" customFormat="1" ht="15" customHeight="1">
      <x:c r="A767" s="36" t="inlineStr">
        <x:is>
          <x:t xml:space="preserve">Vol. 18</x:t>
        </x:is>
      </x:c>
      <x:c r="B767" s="36" t="inlineStr">
        <x:is>
          <x:t xml:space="preserve">40</x:t>
        </x:is>
      </x:c>
      <x:c r="C767" s="37" t="inlineStr">
        <x:is>
          <x:t xml:space="preserve">Se, com a boca, tu confessares</x:t>
        </x:is>
      </x:c>
      <x:c r="D767" s="37" t="n"/>
      <x:c r="E767" s="37" t="inlineStr">
        <x:is>
          <x:t xml:space="preserve">Rm 10,9</x:t>
        </x:is>
      </x:c>
      <x:c r="F767" s="37" t="n"/>
      <x:c r="G767" s="37" t="n"/>
      <x:c r="H767" s="38" t="inlineStr">
        <x:is>
          <x:t xml:space="preserve">abrir partitura</x:t>
        </x:is>
      </x:c>
    </x:row>
    <x:row r="768" s="29" customFormat="1" ht="15" customHeight="1">
      <x:c r="A768" s="33" t="inlineStr">
        <x:is>
          <x:t xml:space="preserve">Vol. 18</x:t>
        </x:is>
      </x:c>
      <x:c r="B768" s="33" t="inlineStr">
        <x:is>
          <x:t xml:space="preserve">41</x:t>
        </x:is>
      </x:c>
      <x:c r="C768" s="34" t="inlineStr">
        <x:is>
          <x:t xml:space="preserve">Palavra de Cristo</x:t>
        </x:is>
      </x:c>
      <x:c r="D768" s="34" t="n"/>
      <x:c r="E768" s="34" t="inlineStr">
        <x:is>
          <x:t xml:space="preserve">Rm 10,17</x:t>
        </x:is>
      </x:c>
      <x:c r="F768" s="34" t="n"/>
      <x:c r="G768" s="34" t="inlineStr">
        <x:is>
          <x:t xml:space="preserve">Catequese</x:t>
        </x:is>
      </x:c>
      <x:c r="H768" s="35" t="inlineStr">
        <x:is>
          <x:t xml:space="preserve">abrir partitura</x:t>
        </x:is>
      </x:c>
    </x:row>
    <x:row r="769" s="29" customFormat="1" ht="15" customHeight="1">
      <x:c r="A769" s="36" t="inlineStr">
        <x:is>
          <x:t xml:space="preserve">Vol. 18</x:t>
        </x:is>
      </x:c>
      <x:c r="B769" s="36" t="inlineStr">
        <x:is>
          <x:t xml:space="preserve">42</x:t>
        </x:is>
      </x:c>
      <x:c r="C769" s="37" t="inlineStr">
        <x:is>
          <x:t xml:space="preserve">Ó abismo, ó mistério</x:t>
        </x:is>
      </x:c>
      <x:c r="D769" s="37" t="n"/>
      <x:c r="E769" s="37" t="inlineStr">
        <x:is>
          <x:t xml:space="preserve">Rm 11,33-36</x:t>
        </x:is>
      </x:c>
      <x:c r="F769" s="37" t="n"/>
      <x:c r="G769" s="37" t="n"/>
      <x:c r="H769" s="38" t="inlineStr">
        <x:is>
          <x:t xml:space="preserve">abrir partitura</x:t>
        </x:is>
      </x:c>
    </x:row>
    <x:row r="770" s="29" customFormat="1" ht="15" customHeight="1">
      <x:c r="A770" s="33" t="inlineStr">
        <x:is>
          <x:t xml:space="preserve">Vol. 18</x:t>
        </x:is>
      </x:c>
      <x:c r="B770" s="33" t="inlineStr">
        <x:is>
          <x:t xml:space="preserve">43</x:t>
        </x:is>
      </x:c>
      <x:c r="C770" s="34" t="inlineStr">
        <x:is>
          <x:t xml:space="preserve">Tudo é d'Ele</x:t>
        </x:is>
      </x:c>
      <x:c r="D770" s="34" t="n"/>
      <x:c r="E770" s="34" t="inlineStr">
        <x:is>
          <x:t xml:space="preserve">Rm 11,36</x:t>
        </x:is>
      </x:c>
      <x:c r="F770" s="34" t="n"/>
      <x:c r="G770" s="34" t="n"/>
      <x:c r="H770" s="35" t="inlineStr">
        <x:is>
          <x:t xml:space="preserve">abrir partitura</x:t>
        </x:is>
      </x:c>
    </x:row>
    <x:row r="771" s="29" customFormat="1" ht="15" customHeight="1">
      <x:c r="A771" s="36" t="inlineStr">
        <x:is>
          <x:t xml:space="preserve">Vol. 18</x:t>
        </x:is>
      </x:c>
      <x:c r="B771" s="36" t="inlineStr">
        <x:is>
          <x:t xml:space="preserve">44</x:t>
        </x:is>
      </x:c>
      <x:c r="C771" s="37" t="inlineStr">
        <x:is>
          <x:t xml:space="preserve">O culto espiritual dos cristãos</x:t>
        </x:is>
      </x:c>
      <x:c r="D771" s="37" t="n"/>
      <x:c r="E771" s="37" t="inlineStr">
        <x:is>
          <x:t xml:space="preserve">Rm 12,1</x:t>
        </x:is>
      </x:c>
      <x:c r="F771" s="37" t="n"/>
      <x:c r="G771" s="37" t="n"/>
      <x:c r="H771" s="38" t="inlineStr">
        <x:is>
          <x:t xml:space="preserve">abrir partitura</x:t>
        </x:is>
      </x:c>
    </x:row>
    <x:row r="772" s="29" customFormat="1" ht="15" customHeight="1">
      <x:c r="A772" s="33" t="inlineStr">
        <x:is>
          <x:t xml:space="preserve">Vol. 18</x:t>
        </x:is>
      </x:c>
      <x:c r="B772" s="33" t="inlineStr">
        <x:is>
          <x:t xml:space="preserve">45</x:t>
        </x:is>
      </x:c>
      <x:c r="C772" s="34" t="inlineStr">
        <x:is>
          <x:t xml:space="preserve">Mudai no pensar e agir</x:t>
        </x:is>
      </x:c>
      <x:c r="D772" s="34" t="n"/>
      <x:c r="E772" s="34" t="inlineStr">
        <x:is>
          <x:t xml:space="preserve">Rm 12,2</x:t>
        </x:is>
      </x:c>
      <x:c r="F772" s="34" t="n"/>
      <x:c r="G772" s="34" t="n"/>
      <x:c r="H772" s="35" t="inlineStr">
        <x:is>
          <x:t xml:space="preserve">abrir partitura</x:t>
        </x:is>
      </x:c>
    </x:row>
    <x:row r="773" s="29" customFormat="1" ht="23.850000381469727" customHeight="1">
      <x:c r="A773" s="36" t="inlineStr">
        <x:is>
          <x:t xml:space="preserve">Vol. 18</x:t>
        </x:is>
      </x:c>
      <x:c r="B773" s="36" t="inlineStr">
        <x:is>
          <x:t xml:space="preserve">46</x:t>
        </x:is>
      </x:c>
      <x:c r="C773" s="37" t="inlineStr">
        <x:is>
          <x:t xml:space="preserve">Não vos conformeis</x:t>
        </x:is>
      </x:c>
      <x:c r="D773" s="37" t="n"/>
      <x:c r="E773" s="37" t="inlineStr">
        <x:is>
          <x:t xml:space="preserve">Rm 12,2</x:t>
        </x:is>
      </x:c>
      <x:c r="F773" s="37" t="n"/>
      <x:c r="G773" s="37" t="n"/>
      <x:c r="H773" s="38" t="inlineStr">
        <x:is>
          <x:t xml:space="preserve">abrir partitura</x:t>
        </x:is>
      </x:c>
    </x:row>
    <x:row r="774" s="29" customFormat="1" ht="23.850000381469727" customHeight="1">
      <x:c r="A774" s="33" t="inlineStr">
        <x:is>
          <x:t xml:space="preserve">Vol. 18</x:t>
        </x:is>
      </x:c>
      <x:c r="B774" s="33" t="inlineStr">
        <x:is>
          <x:t xml:space="preserve">47</x:t>
        </x:is>
      </x:c>
      <x:c r="C774" s="34" t="inlineStr">
        <x:is>
          <x:t xml:space="preserve">Temos dons bem diferentes</x:t>
        </x:is>
      </x:c>
      <x:c r="D774" s="34" t="n"/>
      <x:c r="E774" s="34" t="inlineStr">
        <x:is>
          <x:t xml:space="preserve">Rm 12,6</x:t>
        </x:is>
      </x:c>
      <x:c r="F774" s="34" t="n"/>
      <x:c r="G774" s="34" t="n"/>
      <x:c r="H774" s="35" t="inlineStr">
        <x:is>
          <x:t xml:space="preserve">abrir partitura</x:t>
        </x:is>
      </x:c>
    </x:row>
    <x:row r="775" s="29" customFormat="1" ht="15" customHeight="1">
      <x:c r="A775" s="36" t="inlineStr">
        <x:is>
          <x:t xml:space="preserve">Vol. 18</x:t>
        </x:is>
      </x:c>
      <x:c r="B775" s="36" t="inlineStr">
        <x:is>
          <x:t xml:space="preserve">48</x:t>
        </x:is>
      </x:c>
      <x:c r="C775" s="37" t="inlineStr">
        <x:is>
          <x:t xml:space="preserve">Vosso amor seja sincero</x:t>
        </x:is>
      </x:c>
      <x:c r="D775" s="37" t="n"/>
      <x:c r="E775" s="37" t="inlineStr">
        <x:is>
          <x:t xml:space="preserve">Rm 12,9-12</x:t>
        </x:is>
      </x:c>
      <x:c r="F775" s="37" t="n"/>
      <x:c r="G775" s="37" t="n"/>
      <x:c r="H775" s="38" t="inlineStr">
        <x:is>
          <x:t xml:space="preserve">abrir partitura</x:t>
        </x:is>
      </x:c>
    </x:row>
    <x:row r="776" s="29" customFormat="1" ht="15" customHeight="1">
      <x:c r="A776" s="33" t="inlineStr">
        <x:is>
          <x:t xml:space="preserve">Vol. 18</x:t>
        </x:is>
      </x:c>
      <x:c r="B776" s="33" t="inlineStr">
        <x:is>
          <x:t xml:space="preserve">49</x:t>
        </x:is>
      </x:c>
      <x:c r="C776" s="34" t="inlineStr">
        <x:is>
          <x:t xml:space="preserve">Alegrai-vos com quem se alegra</x:t>
        </x:is>
      </x:c>
      <x:c r="D776" s="34" t="n"/>
      <x:c r="E776" s="34" t="inlineStr">
        <x:is>
          <x:t xml:space="preserve">Rm 12,15</x:t>
        </x:is>
      </x:c>
      <x:c r="F776" s="34" t="n"/>
      <x:c r="G776" s="34" t="n"/>
      <x:c r="H776" s="35" t="inlineStr">
        <x:is>
          <x:t xml:space="preserve">abrir partitura</x:t>
        </x:is>
      </x:c>
    </x:row>
    <x:row r="777" s="29" customFormat="1" ht="15" customHeight="1">
      <x:c r="A777" s="36" t="inlineStr">
        <x:is>
          <x:t xml:space="preserve">Vol. 18</x:t>
        </x:is>
      </x:c>
      <x:c r="B777" s="36" t="inlineStr">
        <x:is>
          <x:t xml:space="preserve">50</x:t>
        </x:is>
      </x:c>
      <x:c r="C777" s="37" t="inlineStr">
        <x:is>
          <x:t xml:space="preserve">Não te deixes levar pelo mal</x:t>
        </x:is>
      </x:c>
      <x:c r="D777" s="37" t="n"/>
      <x:c r="E777" s="37" t="inlineStr">
        <x:is>
          <x:t xml:space="preserve">Rm 12,21</x:t>
        </x:is>
      </x:c>
      <x:c r="F777" s="37" t="n"/>
      <x:c r="G777" s="37" t="inlineStr">
        <x:is>
          <x:t xml:space="preserve">Refrão orante</x:t>
        </x:is>
      </x:c>
      <x:c r="H777" s="38" t="inlineStr">
        <x:is>
          <x:t xml:space="preserve">abrir partitura</x:t>
        </x:is>
      </x:c>
    </x:row>
    <x:row r="778" s="29" customFormat="1" ht="15" customHeight="1">
      <x:c r="A778" s="33" t="inlineStr">
        <x:is>
          <x:t xml:space="preserve">Vol. 18</x:t>
        </x:is>
      </x:c>
      <x:c r="B778" s="33" t="inlineStr">
        <x:is>
          <x:t xml:space="preserve">51</x:t>
        </x:is>
      </x:c>
      <x:c r="C778" s="34" t="inlineStr">
        <x:is>
          <x:t xml:space="preserve">Não te deixes vencer pelo mal</x:t>
        </x:is>
      </x:c>
      <x:c r="D778" s="34" t="n"/>
      <x:c r="E778" s="34" t="inlineStr">
        <x:is>
          <x:t xml:space="preserve">Rm 12,21</x:t>
        </x:is>
      </x:c>
      <x:c r="F778" s="34" t="n"/>
      <x:c r="G778" s="34" t="inlineStr">
        <x:is>
          <x:t xml:space="preserve">Refrão orante</x:t>
        </x:is>
      </x:c>
      <x:c r="H778" s="35" t="inlineStr">
        <x:is>
          <x:t xml:space="preserve">abrir partitura</x:t>
        </x:is>
      </x:c>
    </x:row>
    <x:row r="779" s="29" customFormat="1" ht="15" customHeight="1">
      <x:c r="A779" s="36" t="inlineStr">
        <x:is>
          <x:t xml:space="preserve">Vol. 18</x:t>
        </x:is>
      </x:c>
      <x:c r="B779" s="36" t="inlineStr">
        <x:is>
          <x:t xml:space="preserve">52</x:t>
        </x:is>
      </x:c>
      <x:c r="C779" s="37" t="inlineStr">
        <x:is>
          <x:t xml:space="preserve">Não fiqueis devendo nada a ninguém</x:t>
        </x:is>
      </x:c>
      <x:c r="D779" s="37" t="n"/>
      <x:c r="E779" s="37" t="inlineStr">
        <x:is>
          <x:t xml:space="preserve">Rm 13,8</x:t>
        </x:is>
      </x:c>
      <x:c r="F779" s="37" t="n"/>
      <x:c r="G779" s="37" t="n"/>
      <x:c r="H779" s="38" t="inlineStr">
        <x:is>
          <x:t xml:space="preserve">abrir partitura</x:t>
        </x:is>
      </x:c>
    </x:row>
    <x:row r="780" s="29" customFormat="1" ht="15" customHeight="1">
      <x:c r="A780" s="33" t="inlineStr">
        <x:is>
          <x:t xml:space="preserve">Vol. 18</x:t>
        </x:is>
      </x:c>
      <x:c r="B780" s="33" t="inlineStr">
        <x:is>
          <x:t xml:space="preserve">53</x:t>
        </x:is>
      </x:c>
      <x:c r="C780" s="34" t="inlineStr">
        <x:is>
          <x:t xml:space="preserve">Amar a Deus e ao próximo é cumprir a Lei</x:t>
        </x:is>
      </x:c>
      <x:c r="D780" s="34" t="n"/>
      <x:c r="E780" s="34" t="inlineStr">
        <x:is>
          <x:t xml:space="preserve">Rm 13,9</x:t>
        </x:is>
      </x:c>
      <x:c r="F780" s="34" t="n"/>
      <x:c r="G780" s="34" t="n"/>
      <x:c r="H780" s="35" t="inlineStr">
        <x:is>
          <x:t xml:space="preserve">abrir partitura</x:t>
        </x:is>
      </x:c>
    </x:row>
    <x:row r="781" s="29" customFormat="1" ht="15" customHeight="1">
      <x:c r="A781" s="36" t="inlineStr">
        <x:is>
          <x:t xml:space="preserve">Vol. 18</x:t>
        </x:is>
      </x:c>
      <x:c r="B781" s="36" t="inlineStr">
        <x:is>
          <x:t xml:space="preserve">54</x:t>
        </x:is>
      </x:c>
      <x:c r="C781" s="37" t="inlineStr">
        <x:is>
          <x:t xml:space="preserve">A noite está quase passando</x:t>
        </x:is>
      </x:c>
      <x:c r="D781" s="37" t="n"/>
      <x:c r="E781" s="37" t="inlineStr">
        <x:is>
          <x:t xml:space="preserve">Rm 13,12</x:t>
        </x:is>
      </x:c>
      <x:c r="F781" s="37" t="n"/>
      <x:c r="G781" s="37" t="n"/>
      <x:c r="H781" s="38" t="inlineStr">
        <x:is>
          <x:t xml:space="preserve">abrir partitura</x:t>
        </x:is>
      </x:c>
    </x:row>
    <x:row r="782" s="29" customFormat="1" ht="15" customHeight="1">
      <x:c r="A782" s="33" t="inlineStr">
        <x:is>
          <x:t xml:space="preserve">Vol. 18</x:t>
        </x:is>
      </x:c>
      <x:c r="B782" s="33" t="inlineStr">
        <x:is>
          <x:t xml:space="preserve">55</x:t>
        </x:is>
      </x:c>
      <x:c r="C782" s="34" t="inlineStr">
        <x:is>
          <x:t xml:space="preserve">Quem és tu para julgar</x:t>
        </x:is>
      </x:c>
      <x:c r="D782" s="34" t="n"/>
      <x:c r="E782" s="34" t="inlineStr">
        <x:is>
          <x:t xml:space="preserve">Rm 14,4</x:t>
        </x:is>
      </x:c>
      <x:c r="F782" s="34" t="n"/>
      <x:c r="G782" s="34" t="n"/>
      <x:c r="H782" s="35" t="inlineStr">
        <x:is>
          <x:t xml:space="preserve">abrir partitura</x:t>
        </x:is>
      </x:c>
    </x:row>
    <x:row r="783" s="29" customFormat="1" ht="15" customHeight="1">
      <x:c r="A783" s="36" t="inlineStr">
        <x:is>
          <x:t xml:space="preserve">Vol. 18</x:t>
        </x:is>
      </x:c>
      <x:c r="B783" s="36" t="inlineStr">
        <x:is>
          <x:t xml:space="preserve">56</x:t>
        </x:is>
      </x:c>
      <x:c r="C783" s="37" t="inlineStr">
        <x:is>
          <x:t xml:space="preserve">Ninguém vive para si</x:t>
        </x:is>
      </x:c>
      <x:c r="D783" s="37" t="n"/>
      <x:c r="E783" s="37" t="inlineStr">
        <x:is>
          <x:t xml:space="preserve">Rm 14,7-9</x:t>
        </x:is>
      </x:c>
      <x:c r="F783" s="37" t="n"/>
      <x:c r="G783" s="37" t="n"/>
      <x:c r="H783" s="38" t="inlineStr">
        <x:is>
          <x:t xml:space="preserve">abrir partitura</x:t>
        </x:is>
      </x:c>
    </x:row>
    <x:row r="784" s="29" customFormat="1" ht="15" customHeight="1">
      <x:c r="A784" s="33" t="inlineStr">
        <x:is>
          <x:t xml:space="preserve">Vol. 18</x:t>
        </x:is>
      </x:c>
      <x:c r="B784" s="33" t="inlineStr">
        <x:is>
          <x:t xml:space="preserve">57</x:t>
        </x:is>
      </x:c>
      <x:c r="C784" s="34" t="inlineStr">
        <x:is>
          <x:t xml:space="preserve">O Deus da paciência e do consolo</x:t>
        </x:is>
      </x:c>
      <x:c r="D784" s="34" t="n"/>
      <x:c r="E784" s="34" t="inlineStr">
        <x:is>
          <x:t xml:space="preserve">Rm 15,5-6</x:t>
        </x:is>
      </x:c>
      <x:c r="F784" s="34" t="n"/>
      <x:c r="G784" s="34" t="n"/>
      <x:c r="H784" s="35" t="inlineStr">
        <x:is>
          <x:t xml:space="preserve">abrir partitura</x:t>
        </x:is>
      </x:c>
    </x:row>
    <x:row r="785" s="29" customFormat="1" ht="15" customHeight="1">
      <x:c r="A785" s="36" t="inlineStr">
        <x:is>
          <x:t xml:space="preserve">Vol. 18</x:t>
        </x:is>
      </x:c>
      <x:c r="B785" s="36" t="inlineStr">
        <x:is>
          <x:t xml:space="preserve">58</x:t>
        </x:is>
      </x:c>
      <x:c r="C785" s="37" t="inlineStr">
        <x:is>
          <x:t xml:space="preserve">Acolhei-vos uns aos outros</x:t>
        </x:is>
      </x:c>
      <x:c r="D785" s="37" t="n"/>
      <x:c r="E785" s="37" t="inlineStr">
        <x:is>
          <x:t xml:space="preserve">Rm 15,7</x:t>
        </x:is>
      </x:c>
      <x:c r="F785" s="37" t="n"/>
      <x:c r="G785" s="37" t="n"/>
      <x:c r="H785" s="38" t="inlineStr">
        <x:is>
          <x:t xml:space="preserve">abrir partitura</x:t>
        </x:is>
      </x:c>
    </x:row>
    <x:row r="786" s="29" customFormat="1" ht="15" customHeight="1">
      <x:c r="A786" s="33" t="inlineStr">
        <x:is>
          <x:t xml:space="preserve">Vol. 18</x:t>
        </x:is>
      </x:c>
      <x:c r="B786" s="33" t="inlineStr">
        <x:is>
          <x:t xml:space="preserve">59</x:t>
        </x:is>
      </x:c>
      <x:c r="C786" s="34" t="inlineStr">
        <x:is>
          <x:t xml:space="preserve">Acolhei-vos uns aos outros (Alternativo)</x:t>
        </x:is>
      </x:c>
      <x:c r="D786" s="34" t="n"/>
      <x:c r="E786" s="34" t="inlineStr">
        <x:is>
          <x:t xml:space="preserve">Rm 15,7</x:t>
        </x:is>
      </x:c>
      <x:c r="F786" s="34" t="n"/>
      <x:c r="G786" s="34" t="n"/>
      <x:c r="H786" s="35" t="inlineStr">
        <x:is>
          <x:t xml:space="preserve">abrir partitura</x:t>
        </x:is>
      </x:c>
    </x:row>
    <x:row r="787" s="29" customFormat="1" ht="15" customHeight="1">
      <x:c r="A787" s="33" t="inlineStr">
        <x:is>
          <x:t xml:space="preserve">Vol. 18</x:t>
        </x:is>
      </x:c>
      <x:c r="B787" s="33" t="inlineStr">
        <x:is>
          <x:t xml:space="preserve">60</x:t>
        </x:is>
      </x:c>
      <x:c r="C787" s="34" t="inlineStr">
        <x:is>
          <x:t xml:space="preserve">Deus é fiel</x:t>
        </x:is>
      </x:c>
      <x:c r="D787" s="34" t="n"/>
      <x:c r="E787" s="34" t="inlineStr">
        <x:is>
          <x:t xml:space="preserve">Rm 15,8-9</x:t>
        </x:is>
      </x:c>
      <x:c r="F787" s="34" t="n"/>
      <x:c r="G787" s="34" t="n"/>
      <x:c r="H787" s="35" t="inlineStr">
        <x:is>
          <x:t xml:space="preserve">abrir partitura</x:t>
        </x:is>
      </x:c>
    </x:row>
    <x:row r="788" s="29" customFormat="1" ht="15" customHeight="1">
      <x:c r="A788" s="36" t="inlineStr">
        <x:is>
          <x:t xml:space="preserve">Vol. 18</x:t>
        </x:is>
      </x:c>
      <x:c r="B788" s="36" t="inlineStr">
        <x:is>
          <x:t xml:space="preserve">61</x:t>
        </x:is>
      </x:c>
      <x:c r="C788" s="37" t="inlineStr">
        <x:is>
          <x:t xml:space="preserve">A Deus, o único sábio</x:t>
        </x:is>
      </x:c>
      <x:c r="D788" s="37" t="n"/>
      <x:c r="E788" s="37" t="inlineStr">
        <x:is>
          <x:t xml:space="preserve">Rm 16,27</x:t>
        </x:is>
      </x:c>
      <x:c r="F788" s="37" t="n"/>
      <x:c r="G788" s="37" t="inlineStr">
        <x:is>
          <x:t xml:space="preserve">Doxologia</x:t>
        </x:is>
      </x:c>
      <x:c r="H788" s="38" t="inlineStr">
        <x:is>
          <x:t xml:space="preserve">abrir partitura</x:t>
        </x:is>
      </x:c>
    </x:row>
    <x:row r="789" s="29" customFormat="1" ht="15" customHeight="1">
      <x:c r="A789" s="33" t="inlineStr">
        <x:is>
          <x:t xml:space="preserve">Vol. 18</x:t>
        </x:is>
      </x:c>
      <x:c r="B789" s="33" t="inlineStr">
        <x:is>
          <x:t xml:space="preserve">62</x:t>
        </x:is>
      </x:c>
      <x:c r="C789" s="34" t="inlineStr">
        <x:is>
          <x:t xml:space="preserve">A Deus, único sábio (Alternativo)</x:t>
        </x:is>
      </x:c>
      <x:c r="D789" s="34" t="n"/>
      <x:c r="E789" s="34" t="inlineStr">
        <x:is>
          <x:t xml:space="preserve">Rm 16,27</x:t>
        </x:is>
      </x:c>
      <x:c r="F789" s="34" t="n"/>
      <x:c r="G789" s="34" t="inlineStr">
        <x:is>
          <x:t xml:space="preserve">Doxologia</x:t>
        </x:is>
      </x:c>
      <x:c r="H789" s="35" t="inlineStr">
        <x:is>
          <x:t xml:space="preserve">abrir partitura</x:t>
        </x:is>
      </x:c>
    </x:row>
    <x:row r="790" s="29" customFormat="1" ht="15" customHeight="1">
      <x:c r="A790" s="36" t="inlineStr">
        <x:is>
          <x:t xml:space="preserve">Vol. 18</x:t>
        </x:is>
      </x:c>
      <x:c r="B790" s="36" t="inlineStr">
        <x:is>
          <x:t xml:space="preserve">63</x:t>
        </x:is>
      </x:c>
      <x:c r="C790" s="37" t="inlineStr">
        <x:is>
          <x:t xml:space="preserve">Nenhum olho viu, nenhum ouvido ouviu</x:t>
        </x:is>
      </x:c>
      <x:c r="D790" s="37" t="n"/>
      <x:c r="E790" s="37" t="inlineStr">
        <x:is>
          <x:t xml:space="preserve">1 Cor 2,9</x:t>
        </x:is>
      </x:c>
      <x:c r="F790" s="37" t="n"/>
      <x:c r="G790" s="37" t="n"/>
      <x:c r="H790" s="38" t="inlineStr">
        <x:is>
          <x:t xml:space="preserve">abrir partitura</x:t>
        </x:is>
      </x:c>
    </x:row>
    <x:row r="791" s="29" customFormat="1" ht="15" customHeight="1">
      <x:c r="A791" s="33" t="inlineStr">
        <x:is>
          <x:t xml:space="preserve">Vol. 18</x:t>
        </x:is>
      </x:c>
      <x:c r="B791" s="33" t="inlineStr">
        <x:is>
          <x:t xml:space="preserve">64</x:t>
        </x:is>
      </x:c>
      <x:c r="C791" s="34" t="inlineStr">
        <x:is>
          <x:t xml:space="preserve">Deus preparou para os que o amam</x:t>
        </x:is>
      </x:c>
      <x:c r="D791" s="34" t="n"/>
      <x:c r="E791" s="34" t="inlineStr">
        <x:is>
          <x:t xml:space="preserve">1 Cor 2,9</x:t>
        </x:is>
      </x:c>
      <x:c r="F791" s="34" t="n"/>
      <x:c r="G791" s="34" t="n"/>
      <x:c r="H791" s="35" t="inlineStr">
        <x:is>
          <x:t xml:space="preserve">abrir partitura</x:t>
        </x:is>
      </x:c>
    </x:row>
    <x:row r="792" s="29" customFormat="1" ht="23.850000381469727" customHeight="1">
      <x:c r="A792" s="33" t="inlineStr">
        <x:is>
          <x:t xml:space="preserve">Vol. 18</x:t>
        </x:is>
      </x:c>
      <x:c r="B792" s="33" t="inlineStr">
        <x:is>
          <x:t xml:space="preserve">65</x:t>
        </x:is>
      </x:c>
      <x:c r="C792" s="34" t="inlineStr">
        <x:is>
          <x:t xml:space="preserve">Eu plantei</x:t>
        </x:is>
      </x:c>
      <x:c r="D792" s="34" t="n"/>
      <x:c r="E792" s="34" t="inlineStr">
        <x:is>
          <x:t xml:space="preserve">1 Cor 3,6</x:t>
        </x:is>
      </x:c>
      <x:c r="F792" s="34" t="n"/>
      <x:c r="G792" s="34" t="n"/>
      <x:c r="H792" s="35" t="inlineStr">
        <x:is>
          <x:t xml:space="preserve">abrir partitura</x:t>
        </x:is>
      </x:c>
    </x:row>
    <x:row r="793" s="29" customFormat="1" ht="35.04999923706055" customHeight="1">
      <x:c r="A793" s="36" t="inlineStr">
        <x:is>
          <x:t xml:space="preserve">Vol. 18</x:t>
        </x:is>
      </x:c>
      <x:c r="B793" s="36" t="inlineStr">
        <x:is>
          <x:t xml:space="preserve">66</x:t>
        </x:is>
      </x:c>
      <x:c r="C793" s="37" t="inlineStr">
        <x:is>
          <x:t xml:space="preserve">Tudo é vosso</x:t>
        </x:is>
      </x:c>
      <x:c r="D793" s="37" t="n"/>
      <x:c r="E793" s="37" t="inlineStr">
        <x:is>
          <x:t xml:space="preserve">1 Cor 3,22</x:t>
        </x:is>
      </x:c>
      <x:c r="F793" s="37" t="n"/>
      <x:c r="G793" s="37" t="n"/>
      <x:c r="H793" s="38" t="inlineStr">
        <x:is>
          <x:t xml:space="preserve">abrir partitura</x:t>
        </x:is>
      </x:c>
    </x:row>
    <x:row r="794" s="29" customFormat="1" ht="15" customHeight="1">
      <x:c r="A794" s="33" t="inlineStr">
        <x:is>
          <x:t xml:space="preserve">Vol. 18</x:t>
        </x:is>
      </x:c>
      <x:c r="B794" s="33" t="inlineStr">
        <x:is>
          <x:t xml:space="preserve">67</x:t>
        </x:is>
      </x:c>
      <x:c r="C794" s="34" t="inlineStr">
        <x:is>
          <x:t xml:space="preserve">O que tens tu</x:t>
        </x:is>
      </x:c>
      <x:c r="D794" s="34" t="n"/>
      <x:c r="E794" s="34" t="inlineStr">
        <x:is>
          <x:t xml:space="preserve">1 Cor 4,7</x:t>
        </x:is>
      </x:c>
      <x:c r="F794" s="34" t="n"/>
      <x:c r="G794" s="34" t="n"/>
      <x:c r="H794" s="35" t="inlineStr">
        <x:is>
          <x:t xml:space="preserve">abrir partitura</x:t>
        </x:is>
      </x:c>
    </x:row>
    <x:row r="795" s="29" customFormat="1" ht="15" customHeight="1">
      <x:c r="A795" s="36" t="inlineStr">
        <x:is>
          <x:t xml:space="preserve">Vol. 18</x:t>
        </x:is>
      </x:c>
      <x:c r="B795" s="36" t="inlineStr">
        <x:is>
          <x:t xml:space="preserve">68</x:t>
        </x:is>
      </x:c>
      <x:c r="C795" s="37" t="inlineStr">
        <x:is>
          <x:t xml:space="preserve">Nós por Cristo</x:t>
        </x:is>
      </x:c>
      <x:c r="D795" s="37" t="n"/>
      <x:c r="E795" s="37" t="inlineStr">
        <x:is>
          <x:t xml:space="preserve">1 Cor 4,10-13</x:t>
        </x:is>
      </x:c>
      <x:c r="F795" s="37" t="n"/>
      <x:c r="G795" s="37" t="n"/>
      <x:c r="H795" s="38" t="inlineStr">
        <x:is>
          <x:t xml:space="preserve">abrir partitura</x:t>
        </x:is>
      </x:c>
    </x:row>
    <x:row r="796" s="29" customFormat="1" ht="23.850000381469727" customHeight="1">
      <x:c r="A796" s="33" t="inlineStr">
        <x:is>
          <x:t xml:space="preserve">Vol. 18</x:t>
        </x:is>
      </x:c>
      <x:c r="B796" s="33" t="inlineStr">
        <x:is>
          <x:t xml:space="preserve">69</x:t>
        </x:is>
      </x:c>
      <x:c r="C796" s="34" t="inlineStr">
        <x:is>
          <x:t xml:space="preserve">Jogai fora o fermento velho</x:t>
        </x:is>
      </x:c>
      <x:c r="D796" s="34" t="n"/>
      <x:c r="E796" s="34" t="inlineStr">
        <x:is>
          <x:t xml:space="preserve">1 Cor 5,7-8</x:t>
        </x:is>
      </x:c>
      <x:c r="F796" s="34" t="n"/>
      <x:c r="G796" s="34" t="inlineStr">
        <x:is>
          <x:t xml:space="preserve">Páscoa</x:t>
        </x:is>
      </x:c>
      <x:c r="H796" s="35" t="inlineStr">
        <x:is>
          <x:t xml:space="preserve">abrir partitura</x:t>
        </x:is>
      </x:c>
    </x:row>
    <x:row r="797" s="29" customFormat="1" ht="15" customHeight="1">
      <x:c r="A797" s="36" t="inlineStr">
        <x:is>
          <x:t xml:space="preserve">Vol. 18</x:t>
        </x:is>
      </x:c>
      <x:c r="B797" s="36" t="inlineStr">
        <x:is>
          <x:t xml:space="preserve">70</x:t>
        </x:is>
      </x:c>
      <x:c r="C797" s="37" t="inlineStr">
        <x:is>
          <x:t xml:space="preserve">Deus Pai ressuscitou Jesus e a nós ressuscitará</x:t>
        </x:is>
      </x:c>
      <x:c r="D797" s="37" t="n"/>
      <x:c r="E797" s="37" t="inlineStr">
        <x:is>
          <x:t xml:space="preserve">1 Cor 6,11</x:t>
        </x:is>
      </x:c>
      <x:c r="F797" s="37" t="n"/>
      <x:c r="G797" s="37" t="n"/>
      <x:c r="H797" s="38" t="inlineStr">
        <x:is>
          <x:t xml:space="preserve">abrir partitura</x:t>
        </x:is>
      </x:c>
    </x:row>
    <x:row r="798" s="29" customFormat="1" ht="15" customHeight="1">
      <x:c r="A798" s="33" t="inlineStr">
        <x:is>
          <x:t xml:space="preserve">Vol. 18</x:t>
        </x:is>
      </x:c>
      <x:c r="B798" s="33" t="inlineStr">
        <x:is>
          <x:t xml:space="preserve">71</x:t>
        </x:is>
      </x:c>
      <x:c r="C798" s="34" t="inlineStr">
        <x:is>
          <x:t xml:space="preserve">Irmãos, o tempo é breve</x:t>
        </x:is>
      </x:c>
      <x:c r="D798" s="34" t="n"/>
      <x:c r="E798" s="34" t="inlineStr">
        <x:is>
          <x:t xml:space="preserve">1 Cor 7,29-30</x:t>
        </x:is>
      </x:c>
      <x:c r="F798" s="34" t="n"/>
      <x:c r="G798" s="34" t="n"/>
      <x:c r="H798" s="35" t="inlineStr">
        <x:is>
          <x:t xml:space="preserve">abrir partitura</x:t>
        </x:is>
      </x:c>
    </x:row>
    <x:row r="799" s="29" customFormat="1" ht="15" customHeight="1">
      <x:c r="A799" s="36" t="inlineStr">
        <x:is>
          <x:t xml:space="preserve">Vol. 18</x:t>
        </x:is>
      </x:c>
      <x:c r="B799" s="36" t="inlineStr">
        <x:is>
          <x:t xml:space="preserve">72</x:t>
        </x:is>
      </x:c>
      <x:c r="C799" s="37" t="inlineStr">
        <x:is>
          <x:t xml:space="preserve">Tudo aquilo acontecia</x:t>
        </x:is>
      </x:c>
      <x:c r="D799" s="37" t="n"/>
      <x:c r="E799" s="37" t="inlineStr">
        <x:is>
          <x:t xml:space="preserve">1 Cor 10,11-12</x:t>
        </x:is>
      </x:c>
      <x:c r="F799" s="37" t="n"/>
      <x:c r="G799" s="37" t="inlineStr">
        <x:is>
          <x:t xml:space="preserve">Ato penitencial · Quaresma</x:t>
        </x:is>
      </x:c>
      <x:c r="H799" s="38" t="inlineStr">
        <x:is>
          <x:t xml:space="preserve">abrir partitura</x:t>
        </x:is>
      </x:c>
    </x:row>
    <x:row r="800" s="29" customFormat="1" ht="15" customHeight="1">
      <x:c r="A800" s="33" t="inlineStr">
        <x:is>
          <x:t xml:space="preserve">Vol. 18</x:t>
        </x:is>
      </x:c>
      <x:c r="B800" s="33" t="inlineStr">
        <x:is>
          <x:t xml:space="preserve">73</x:t>
        </x:is>
      </x:c>
      <x:c r="C800" s="34" t="inlineStr">
        <x:is>
          <x:t xml:space="preserve">Quer comais, quer bebais</x:t>
        </x:is>
      </x:c>
      <x:c r="D800" s="34" t="n"/>
      <x:c r="E800" s="34" t="inlineStr">
        <x:is>
          <x:t xml:space="preserve">1 Cor 10,31</x:t>
        </x:is>
      </x:c>
      <x:c r="F800" s="34" t="n"/>
      <x:c r="G800" s="34" t="n"/>
      <x:c r="H800" s="35" t="inlineStr">
        <x:is>
          <x:t xml:space="preserve">abrir partitura</x:t>
        </x:is>
      </x:c>
    </x:row>
    <x:row r="801" s="29" customFormat="1" ht="15" customHeight="1">
      <x:c r="A801" s="36" t="inlineStr">
        <x:is>
          <x:t xml:space="preserve">Vol. 18</x:t>
        </x:is>
      </x:c>
      <x:c r="B801" s="36" t="inlineStr">
        <x:is>
          <x:t xml:space="preserve">74</x:t>
        </x:is>
      </x:c>
      <x:c r="C801" s="37" t="inlineStr">
        <x:is>
          <x:t xml:space="preserve">Se sofre um só membro</x:t>
        </x:is>
      </x:c>
      <x:c r="D801" s="37" t="n"/>
      <x:c r="E801" s="37" t="inlineStr">
        <x:is>
          <x:t xml:space="preserve">1 Cor 12,12-27</x:t>
        </x:is>
      </x:c>
      <x:c r="F801" s="37" t="n"/>
      <x:c r="G801" s="37" t="n"/>
      <x:c r="H801" s="38" t="inlineStr">
        <x:is>
          <x:t xml:space="preserve">abrir partitura</x:t>
        </x:is>
      </x:c>
    </x:row>
    <x:row r="802" s="29" customFormat="1" ht="15" customHeight="1">
      <x:c r="A802" s="33" t="inlineStr">
        <x:is>
          <x:t xml:space="preserve">Vol. 18</x:t>
        </x:is>
      </x:c>
      <x:c r="B802" s="33" t="inlineStr">
        <x:is>
          <x:t xml:space="preserve">75</x:t>
        </x:is>
      </x:c>
      <x:c r="C802" s="34" t="inlineStr">
        <x:is>
          <x:t xml:space="preserve">Vou orar com meu espírito</x:t>
        </x:is>
      </x:c>
      <x:c r="D802" s="34" t="n"/>
      <x:c r="E802" s="34" t="inlineStr">
        <x:is>
          <x:t xml:space="preserve">1 Cor 14,15</x:t>
        </x:is>
      </x:c>
      <x:c r="F802" s="34" t="n"/>
      <x:c r="G802" s="34" t="n"/>
      <x:c r="H802" s="35" t="inlineStr">
        <x:is>
          <x:t xml:space="preserve">abrir partitura</x:t>
        </x:is>
      </x:c>
    </x:row>
    <x:row r="803" s="29" customFormat="1" ht="15" customHeight="1">
      <x:c r="A803" s="36" t="inlineStr">
        <x:is>
          <x:t xml:space="preserve">Vol. 18</x:t>
        </x:is>
      </x:c>
      <x:c r="B803" s="36" t="inlineStr">
        <x:is>
          <x:t xml:space="preserve">76</x:t>
        </x:is>
      </x:c>
      <x:c r="C803" s="37" t="inlineStr">
        <x:is>
          <x:t xml:space="preserve">A fé dos cristãos</x:t>
        </x:is>
      </x:c>
      <x:c r="D803" s="37" t="n"/>
      <x:c r="E803" s="37" t="inlineStr">
        <x:is>
          <x:t xml:space="preserve">1 Cor 15,3-11</x:t>
        </x:is>
      </x:c>
      <x:c r="F803" s="37" t="n"/>
      <x:c r="G803" s="37" t="n"/>
      <x:c r="H803" s="38" t="inlineStr">
        <x:is>
          <x:t xml:space="preserve">abrir partitura</x:t>
        </x:is>
      </x:c>
    </x:row>
    <x:row r="804" s="29" customFormat="1" ht="15" customHeight="1">
      <x:c r="A804" s="33" t="inlineStr">
        <x:is>
          <x:t xml:space="preserve">Vol. 18</x:t>
        </x:is>
      </x:c>
      <x:c r="B804" s="33" t="inlineStr">
        <x:is>
          <x:t xml:space="preserve">77</x:t>
        </x:is>
      </x:c>
      <x:c r="C804" s="34" t="inlineStr">
        <x:is>
          <x:t xml:space="preserve">Pela graça de Deus sou o que sou</x:t>
        </x:is>
      </x:c>
      <x:c r="D804" s="34" t="n"/>
      <x:c r="E804" s="34" t="inlineStr">
        <x:is>
          <x:t xml:space="preserve">1 Cor 15,10</x:t>
        </x:is>
      </x:c>
      <x:c r="F804" s="34" t="n"/>
      <x:c r="G804" s="34" t="n"/>
      <x:c r="H804" s="35" t="inlineStr">
        <x:is>
          <x:t xml:space="preserve">abrir partitura</x:t>
        </x:is>
      </x:c>
    </x:row>
    <x:row r="805" s="29" customFormat="1" ht="15" customHeight="1">
      <x:c r="A805" s="36" t="inlineStr">
        <x:is>
          <x:t xml:space="preserve">Vol. 18</x:t>
        </x:is>
      </x:c>
      <x:c r="B805" s="36" t="inlineStr">
        <x:is>
          <x:t xml:space="preserve">78</x:t>
        </x:is>
      </x:c>
      <x:c r="C805" s="37" t="inlineStr">
        <x:is>
          <x:t xml:space="preserve">Se não há ressurreição</x:t>
        </x:is>
      </x:c>
      <x:c r="D805" s="37" t="n"/>
      <x:c r="E805" s="37" t="inlineStr">
        <x:is>
          <x:t xml:space="preserve">1 Cor 15,32</x:t>
        </x:is>
      </x:c>
      <x:c r="F805" s="37" t="n"/>
      <x:c r="G805" s="37" t="n"/>
      <x:c r="H805" s="38" t="inlineStr">
        <x:is>
          <x:t xml:space="preserve">abrir partitura</x:t>
        </x:is>
      </x:c>
    </x:row>
    <x:row r="806" s="29" customFormat="1" ht="15" customHeight="1">
      <x:c r="A806" s="33" t="inlineStr">
        <x:is>
          <x:t xml:space="preserve">Vol. 18</x:t>
        </x:is>
      </x:c>
      <x:c r="B806" s="33" t="inlineStr">
        <x:is>
          <x:t xml:space="preserve">79</x:t>
        </x:is>
      </x:c>
      <x:c r="C806" s="34" t="inlineStr">
        <x:is>
          <x:t xml:space="preserve">Maranatá</x:t>
        </x:is>
      </x:c>
      <x:c r="D806" s="34" t="n"/>
      <x:c r="E806" s="34" t="inlineStr">
        <x:is>
          <x:t xml:space="preserve">1 Cor 16,22</x:t>
        </x:is>
      </x:c>
      <x:c r="F806" s="34" t="n"/>
      <x:c r="G806" s="34" t="inlineStr">
        <x:is>
          <x:t xml:space="preserve">Advento</x:t>
        </x:is>
      </x:c>
      <x:c r="H806" s="35" t="inlineStr">
        <x:is>
          <x:t xml:space="preserve">abrir partitura</x:t>
        </x:is>
      </x:c>
    </x:row>
    <x:row r="807" s="29" customFormat="1" ht="15" customHeight="1">
      <x:c r="A807" s="36" t="inlineStr">
        <x:is>
          <x:t xml:space="preserve">Vol. 18</x:t>
        </x:is>
      </x:c>
      <x:c r="B807" s="36" t="inlineStr">
        <x:is>
          <x:t xml:space="preserve">80</x:t>
        </x:is>
      </x:c>
      <x:c r="C807" s="37" t="inlineStr">
        <x:is>
          <x:t xml:space="preserve">Nós trazemos em vaso de barro</x:t>
        </x:is>
      </x:c>
      <x:c r="D807" s="37" t="n"/>
      <x:c r="E807" s="37" t="inlineStr">
        <x:is>
          <x:t xml:space="preserve">2 Cor 4,7</x:t>
        </x:is>
      </x:c>
      <x:c r="F807" s="37" t="n"/>
      <x:c r="G807" s="37" t="n"/>
      <x:c r="H807" s="38" t="inlineStr">
        <x:is>
          <x:t xml:space="preserve">abrir partitura</x:t>
        </x:is>
      </x:c>
    </x:row>
    <x:row r="808" s="29" customFormat="1" ht="15" customHeight="1">
      <x:c r="A808" s="33" t="inlineStr">
        <x:is>
          <x:t xml:space="preserve">Vol. 18</x:t>
        </x:is>
      </x:c>
      <x:c r="B808" s="33" t="inlineStr">
        <x:is>
          <x:t xml:space="preserve">81</x:t>
        </x:is>
      </x:c>
      <x:c r="C808" s="34" t="inlineStr">
        <x:is>
          <x:t xml:space="preserve">Nós somos afligidos</x:t>
        </x:is>
      </x:c>
      <x:c r="D808" s="34" t="n"/>
      <x:c r="E808" s="34" t="inlineStr">
        <x:is>
          <x:t xml:space="preserve">2 Cor 4,8-9</x:t>
        </x:is>
      </x:c>
      <x:c r="F808" s="34" t="n"/>
      <x:c r="G808" s="34" t="n"/>
      <x:c r="H808" s="35" t="inlineStr">
        <x:is>
          <x:t xml:space="preserve">abrir partitura</x:t>
        </x:is>
      </x:c>
    </x:row>
    <x:row r="809" s="29" customFormat="1" ht="15" customHeight="1">
      <x:c r="A809" s="36" t="inlineStr">
        <x:is>
          <x:t xml:space="preserve">Vol. 18</x:t>
        </x:is>
      </x:c>
      <x:c r="B809" s="36" t="inlineStr">
        <x:is>
          <x:t xml:space="preserve">82</x:t>
        </x:is>
      </x:c>
      <x:c r="C809" s="37" t="inlineStr">
        <x:is>
          <x:t xml:space="preserve">Nós levamos no corpo</x:t>
        </x:is>
      </x:c>
      <x:c r="D809" s="37" t="n"/>
      <x:c r="E809" s="37" t="inlineStr">
        <x:is>
          <x:t xml:space="preserve">2 Cor 4,10</x:t>
        </x:is>
      </x:c>
      <x:c r="F809" s="37" t="n"/>
      <x:c r="G809" s="37" t="n"/>
      <x:c r="H809" s="38" t="inlineStr">
        <x:is>
          <x:t xml:space="preserve">abrir partitura</x:t>
        </x:is>
      </x:c>
    </x:row>
    <x:row r="810" s="29" customFormat="1" ht="15" customHeight="1">
      <x:c r="A810" s="33" t="inlineStr">
        <x:is>
          <x:t xml:space="preserve">Vol. 18</x:t>
        </x:is>
      </x:c>
      <x:c r="B810" s="33" t="inlineStr">
        <x:is>
          <x:t xml:space="preserve">83</x:t>
        </x:is>
      </x:c>
      <x:c r="C810" s="34" t="inlineStr">
        <x:is>
          <x:t xml:space="preserve">Enquanto nós moramos</x:t>
        </x:is>
      </x:c>
      <x:c r="D810" s="34" t="n"/>
      <x:c r="E810" s="34" t="inlineStr">
        <x:is>
          <x:t xml:space="preserve">2 Cor 5,6</x:t>
        </x:is>
      </x:c>
      <x:c r="F810" s="34" t="n"/>
      <x:c r="G810" s="34" t="n"/>
      <x:c r="H810" s="35" t="inlineStr">
        <x:is>
          <x:t xml:space="preserve">abrir partitura</x:t>
        </x:is>
      </x:c>
    </x:row>
    <x:row r="811" s="29" customFormat="1" ht="15" customHeight="1">
      <x:c r="A811" s="36" t="inlineStr">
        <x:is>
          <x:t xml:space="preserve">Vol. 18</x:t>
        </x:is>
      </x:c>
      <x:c r="B811" s="36" t="inlineStr">
        <x:is>
          <x:t xml:space="preserve">84</x:t>
        </x:is>
      </x:c>
      <x:c r="C811" s="37" t="inlineStr">
        <x:is>
          <x:t xml:space="preserve">O amor de Cristo nos impele</x:t>
        </x:is>
      </x:c>
      <x:c r="D811" s="37" t="n"/>
      <x:c r="E811" s="37" t="inlineStr">
        <x:is>
          <x:t xml:space="preserve">2 Cor 5,14</x:t>
        </x:is>
      </x:c>
      <x:c r="F811" s="37" t="n"/>
      <x:c r="G811" s="37" t="n"/>
      <x:c r="H811" s="38" t="inlineStr">
        <x:is>
          <x:t xml:space="preserve">abrir partitura</x:t>
        </x:is>
      </x:c>
    </x:row>
    <x:row r="812" s="29" customFormat="1" ht="15" customHeight="1">
      <x:c r="A812" s="33" t="inlineStr">
        <x:is>
          <x:t xml:space="preserve">Vol. 18</x:t>
        </x:is>
      </x:c>
      <x:c r="B812" s="33" t="inlineStr">
        <x:is>
          <x:t xml:space="preserve">85</x:t>
        </x:is>
      </x:c>
      <x:c r="C812" s="34" t="inlineStr">
        <x:is>
          <x:t xml:space="preserve">Jesus morreu por nós</x:t>
        </x:is>
      </x:c>
      <x:c r="D812" s="34" t="n"/>
      <x:c r="E812" s="34" t="inlineStr">
        <x:is>
          <x:t xml:space="preserve">2 Cor 5,16</x:t>
        </x:is>
      </x:c>
      <x:c r="F812" s="34" t="n"/>
      <x:c r="G812" s="34" t="n"/>
      <x:c r="H812" s="35" t="inlineStr">
        <x:is>
          <x:t xml:space="preserve">abrir partitura</x:t>
        </x:is>
      </x:c>
    </x:row>
    <x:row r="813" s="29" customFormat="1" ht="15" customHeight="1">
      <x:c r="A813" s="36" t="inlineStr">
        <x:is>
          <x:t xml:space="preserve">Vol. 18</x:t>
        </x:is>
      </x:c>
      <x:c r="B813" s="36" t="inlineStr">
        <x:is>
          <x:t xml:space="preserve">86</x:t>
        </x:is>
      </x:c>
      <x:c r="C813" s="37" t="inlineStr">
        <x:is>
          <x:t xml:space="preserve">Aquele que nunca pecou</x:t>
        </x:is>
      </x:c>
      <x:c r="D813" s="37" t="n"/>
      <x:c r="E813" s="37" t="inlineStr">
        <x:is>
          <x:t xml:space="preserve">2 Cor 5,21</x:t>
        </x:is>
      </x:c>
      <x:c r="F813" s="37" t="n"/>
      <x:c r="G813" s="37" t="n"/>
      <x:c r="H813" s="38" t="inlineStr">
        <x:is>
          <x:t xml:space="preserve">abrir partitura</x:t>
        </x:is>
      </x:c>
    </x:row>
    <x:row r="814" s="29" customFormat="1" ht="15" customHeight="1">
      <x:c r="A814" s="33" t="inlineStr">
        <x:is>
          <x:t xml:space="preserve">Vol. 18</x:t>
        </x:is>
      </x:c>
      <x:c r="B814" s="33" t="inlineStr">
        <x:is>
          <x:t xml:space="preserve">87</x:t>
        </x:is>
      </x:c>
      <x:c r="C814" s="34" t="inlineStr">
        <x:is>
          <x:t xml:space="preserve">Conheceis o amor generoso</x:t>
        </x:is>
      </x:c>
      <x:c r="D814" s="34" t="n"/>
      <x:c r="E814" s="34" t="inlineStr">
        <x:is>
          <x:t xml:space="preserve">2 Cor 8,9</x:t>
        </x:is>
      </x:c>
      <x:c r="F814" s="34" t="n"/>
      <x:c r="G814" s="34" t="n"/>
      <x:c r="H814" s="35" t="inlineStr">
        <x:is>
          <x:t xml:space="preserve">abrir partitura</x:t>
        </x:is>
      </x:c>
    </x:row>
    <x:row r="815" s="29" customFormat="1" ht="15" customHeight="1">
      <x:c r="A815" s="36" t="inlineStr">
        <x:is>
          <x:t xml:space="preserve">Vol. 18</x:t>
        </x:is>
      </x:c>
      <x:c r="B815" s="36" t="inlineStr">
        <x:is>
          <x:t xml:space="preserve">88</x:t>
        </x:is>
      </x:c>
      <x:c r="C815" s="37" t="inlineStr">
        <x:is>
          <x:t xml:space="preserve">Quem pouco semeia</x:t>
        </x:is>
      </x:c>
      <x:c r="D815" s="37" t="n"/>
      <x:c r="E815" s="37" t="inlineStr">
        <x:is>
          <x:t xml:space="preserve">2 Cor 9,6</x:t>
        </x:is>
      </x:c>
      <x:c r="F815" s="37" t="n"/>
      <x:c r="G815" s="37" t="inlineStr">
        <x:is>
          <x:t xml:space="preserve">Fraternidade</x:t>
        </x:is>
      </x:c>
      <x:c r="H815" s="38" t="inlineStr">
        <x:is>
          <x:t xml:space="preserve">abrir partitura</x:t>
        </x:is>
      </x:c>
    </x:row>
    <x:row r="816" s="29" customFormat="1" ht="15" customHeight="1">
      <x:c r="A816" s="33" t="inlineStr">
        <x:is>
          <x:t xml:space="preserve">Vol. 18</x:t>
        </x:is>
      </x:c>
      <x:c r="B816" s="33" t="inlineStr">
        <x:is>
          <x:t xml:space="preserve">89</x:t>
        </x:is>
      </x:c>
      <x:c r="C816" s="34" t="inlineStr">
        <x:is>
          <x:t xml:space="preserve">Deus ama a quem dá com alegria</x:t>
        </x:is>
      </x:c>
      <x:c r="D816" s="34" t="n"/>
      <x:c r="E816" s="34" t="inlineStr">
        <x:is>
          <x:t xml:space="preserve">2 Cor 9,7</x:t>
        </x:is>
      </x:c>
      <x:c r="F816" s="34" t="n"/>
      <x:c r="G816" s="34" t="n"/>
      <x:c r="H816" s="35" t="inlineStr">
        <x:is>
          <x:t xml:space="preserve">abrir partitura</x:t>
        </x:is>
      </x:c>
    </x:row>
    <x:row r="817" s="29" customFormat="1" ht="15" customHeight="1">
      <x:c r="A817" s="36" t="inlineStr">
        <x:is>
          <x:t xml:space="preserve">Vol. 18</x:t>
        </x:is>
      </x:c>
      <x:c r="B817" s="36" t="inlineStr">
        <x:is>
          <x:t xml:space="preserve">90</x:t>
        </x:is>
      </x:c>
      <x:c r="C817" s="37" t="inlineStr">
        <x:is>
          <x:t xml:space="preserve">Para que eu não me encha de orgulho</x:t>
        </x:is>
      </x:c>
      <x:c r="D817" s="37" t="n"/>
      <x:c r="E817" s="37" t="inlineStr">
        <x:is>
          <x:t xml:space="preserve">2 Cor 12,7</x:t>
        </x:is>
      </x:c>
      <x:c r="F817" s="37" t="n"/>
      <x:c r="G817" s="37" t="n"/>
      <x:c r="H817" s="38" t="inlineStr">
        <x:is>
          <x:t xml:space="preserve">abrir partitura</x:t>
        </x:is>
      </x:c>
    </x:row>
    <x:row r="818" s="29" customFormat="1" ht="15" customHeight="1">
      <x:c r="A818" s="33" t="inlineStr">
        <x:is>
          <x:t xml:space="preserve">Vol. 18</x:t>
        </x:is>
      </x:c>
      <x:c r="B818" s="33" t="inlineStr">
        <x:is>
          <x:t xml:space="preserve">91</x:t>
        </x:is>
      </x:c>
      <x:c r="C818" s="34" t="inlineStr">
        <x:is>
          <x:t xml:space="preserve">Por sua fraqueza, o Cristo</x:t>
        </x:is>
      </x:c>
      <x:c r="D818" s="34" t="n"/>
      <x:c r="E818" s="34" t="inlineStr">
        <x:is>
          <x:t xml:space="preserve">2 Cor 13,4</x:t>
        </x:is>
      </x:c>
      <x:c r="F818" s="34" t="n"/>
      <x:c r="G818" s="34" t="n"/>
      <x:c r="H818" s="35" t="inlineStr">
        <x:is>
          <x:t xml:space="preserve">abrir partitura</x:t>
        </x:is>
      </x:c>
    </x:row>
    <x:row r="819" s="29" customFormat="1" ht="15" customHeight="1">
      <x:c r="A819" s="36" t="inlineStr">
        <x:is>
          <x:t xml:space="preserve">Vol. 18</x:t>
        </x:is>
      </x:c>
      <x:c r="B819" s="36" t="inlineStr">
        <x:is>
          <x:t xml:space="preserve">92</x:t>
        </x:is>
      </x:c>
      <x:c r="C819" s="37" t="inlineStr">
        <x:is>
          <x:t xml:space="preserve">Alegrai-vos, irmãos</x:t>
        </x:is>
      </x:c>
      <x:c r="D819" s="37" t="n"/>
      <x:c r="E819" s="37" t="inlineStr">
        <x:is>
          <x:t xml:space="preserve">2 Cor 13,11</x:t>
        </x:is>
      </x:c>
      <x:c r="F819" s="37" t="n"/>
      <x:c r="G819" s="37" t="n"/>
      <x:c r="H819" s="38" t="inlineStr">
        <x:is>
          <x:t xml:space="preserve">abrir partitura</x:t>
        </x:is>
      </x:c>
    </x:row>
    <x:row r="820" s="29" customFormat="1" ht="15" customHeight="1">
      <x:c r="A820" s="33" t="inlineStr">
        <x:is>
          <x:t xml:space="preserve">Vol. 18</x:t>
        </x:is>
      </x:c>
      <x:c r="B820" s="33" t="inlineStr">
        <x:is>
          <x:t xml:space="preserve">93</x:t>
        </x:is>
      </x:c>
      <x:c r="C820" s="34" t="inlineStr">
        <x:is>
          <x:t xml:space="preserve">A nosso Deus e Pai seja louvor</x:t>
        </x:is>
      </x:c>
      <x:c r="D820" s="34" t="n"/>
      <x:c r="E820" s="34" t="inlineStr">
        <x:is>
          <x:t xml:space="preserve">Fl 4,12-13</x:t>
        </x:is>
      </x:c>
      <x:c r="F820" s="34" t="n"/>
      <x:c r="G820" s="34" t="inlineStr">
        <x:is>
          <x:t xml:space="preserve">Doxologia</x:t>
        </x:is>
      </x:c>
      <x:c r="H820" s="35" t="inlineStr">
        <x:is>
          <x:t xml:space="preserve">abrir partitura</x:t>
        </x:is>
      </x:c>
    </x:row>
    <x:row r="821" s="29" customFormat="1" ht="15" customHeight="1">
      <x:c r="A821" s="36" t="inlineStr">
        <x:is>
          <x:t xml:space="preserve">Vol. 18</x:t>
        </x:is>
      </x:c>
      <x:c r="B821" s="36" t="inlineStr">
        <x:is>
          <x:t xml:space="preserve">94</x:t>
        </x:is>
      </x:c>
      <x:c r="C821" s="37" t="inlineStr">
        <x:is>
          <x:t xml:space="preserve">Tudo posso naquele que me dá força</x:t>
        </x:is>
      </x:c>
      <x:c r="D821" s="37" t="n"/>
      <x:c r="E821" s="37" t="inlineStr">
        <x:is>
          <x:t xml:space="preserve">Fl 4,12-13</x:t>
        </x:is>
      </x:c>
      <x:c r="F821" s="37" t="n"/>
      <x:c r="G821" s="37" t="n"/>
      <x:c r="H821" s="38" t="inlineStr">
        <x:is>
          <x:t xml:space="preserve">abrir partitura</x:t>
        </x:is>
      </x:c>
    </x:row>
    <x:row r="822" s="29" customFormat="1" ht="15" customHeight="1">
      <x:c r="A822" s="33" t="inlineStr">
        <x:is>
          <x:t xml:space="preserve">Vol. 18</x:t>
        </x:is>
      </x:c>
      <x:c r="B822" s="33" t="inlineStr">
        <x:is>
          <x:t xml:space="preserve">95</x:t>
        </x:is>
      </x:c>
      <x:c r="C822" s="34" t="inlineStr">
        <x:is>
          <x:t xml:space="preserve">Amém</x:t>
        </x:is>
      </x:c>
      <x:c r="D822" s="34" t="n"/>
      <x:c r="E822" s="34" t="inlineStr">
        <x:is>
          <x:t xml:space="preserve">Ap 22,20</x:t>
        </x:is>
      </x:c>
      <x:c r="F822" s="34" t="n"/>
      <x:c r="G822" s="34" t="n"/>
      <x:c r="H822" s="35" t="inlineStr">
        <x:is>
          <x:t xml:space="preserve">abrir partitura</x:t>
        </x:is>
      </x:c>
    </x:row>
    <x:row r="823" s="29" customFormat="1" ht="15" customHeight="1">
      <x:c r="A823" s="36" t="inlineStr">
        <x:is>
          <x:t xml:space="preserve">Vol. 18</x:t>
        </x:is>
      </x:c>
      <x:c r="B823" s="36" t="inlineStr">
        <x:is>
          <x:t xml:space="preserve">96</x:t>
        </x:is>
      </x:c>
      <x:c r="C823" s="37" t="inlineStr">
        <x:is>
          <x:t xml:space="preserve">Porque és, Senhor, o caminho</x:t>
        </x:is>
      </x:c>
      <x:c r="D823" s="37" t="n"/>
      <x:c r="E823" s="37" t="n"/>
      <x:c r="F823" s="37" t="n"/>
      <x:c r="G823" s="37" t="n"/>
      <x:c r="H823" s="38" t="inlineStr">
        <x:is>
          <x:t xml:space="preserve">abrir partitura</x:t>
        </x:is>
      </x:c>
    </x:row>
    <x:row r="824" s="29" customFormat="1" ht="15" customHeight="1">
      <x:c r="A824" s="33" t="inlineStr">
        <x:is>
          <x:t xml:space="preserve">Vol. 19</x:t>
        </x:is>
      </x:c>
      <x:c r="B824" s="33" t="inlineStr">
        <x:is>
          <x:t xml:space="preserve">01</x:t>
        </x:is>
      </x:c>
      <x:c r="C824" s="34" t="inlineStr">
        <x:is>
          <x:t xml:space="preserve">A felicidade tem nome</x:t>
        </x:is>
      </x:c>
      <x:c r="D824" s="34" t="n"/>
      <x:c r="E824" s="34" t="n"/>
      <x:c r="F824" s="34" t="n"/>
      <x:c r="G824" s="34" t="inlineStr">
        <x:is>
          <x:t xml:space="preserve">Natal</x:t>
        </x:is>
      </x:c>
      <x:c r="H824" s="35" t="inlineStr">
        <x:is>
          <x:t xml:space="preserve">abrir partitura</x:t>
        </x:is>
      </x:c>
    </x:row>
    <x:row r="825" s="29" customFormat="1" ht="15" customHeight="1">
      <x:c r="A825" s="36" t="inlineStr">
        <x:is>
          <x:t xml:space="preserve">Vol. 19</x:t>
        </x:is>
      </x:c>
      <x:c r="B825" s="36" t="inlineStr">
        <x:is>
          <x:t xml:space="preserve">02</x:t>
        </x:is>
      </x:c>
      <x:c r="C825" s="37" t="inlineStr">
        <x:is>
          <x:t xml:space="preserve">Creio em ti, Senhor!</x:t>
        </x:is>
      </x:c>
      <x:c r="D825" s="37" t="n"/>
      <x:c r="E825" s="37" t="n"/>
      <x:c r="F825" s="37" t="n"/>
      <x:c r="G825" s="37" t="inlineStr">
        <x:is>
          <x:t xml:space="preserve">Crisma</x:t>
        </x:is>
      </x:c>
      <x:c r="H825" s="38" t="inlineStr">
        <x:is>
          <x:t xml:space="preserve">abrir partitura</x:t>
        </x:is>
      </x:c>
    </x:row>
    <x:row r="826" s="29" customFormat="1" ht="15" customHeight="1">
      <x:c r="A826" s="33" t="inlineStr">
        <x:is>
          <x:t xml:space="preserve">Vol. 19</x:t>
        </x:is>
      </x:c>
      <x:c r="B826" s="33" t="inlineStr">
        <x:is>
          <x:t xml:space="preserve">03</x:t>
        </x:is>
      </x:c>
      <x:c r="C826" s="34" t="inlineStr">
        <x:is>
          <x:t xml:space="preserve">Deus nos espera em Belém</x:t>
        </x:is>
      </x:c>
      <x:c r="D826" s="34" t="n"/>
      <x:c r="E826" s="34" t="n"/>
      <x:c r="F826" s="34" t="n"/>
      <x:c r="G826" s="34" t="inlineStr">
        <x:is>
          <x:t xml:space="preserve">Natal · Comunhão</x:t>
        </x:is>
      </x:c>
      <x:c r="H826" s="35" t="inlineStr">
        <x:is>
          <x:t xml:space="preserve">abrir partitura</x:t>
        </x:is>
      </x:c>
    </x:row>
    <x:row r="827" s="29" customFormat="1" ht="15" customHeight="1">
      <x:c r="A827" s="36" t="inlineStr">
        <x:is>
          <x:t xml:space="preserve">Vol. 19</x:t>
        </x:is>
      </x:c>
      <x:c r="B827" s="36" t="inlineStr">
        <x:is>
          <x:t xml:space="preserve">04</x:t>
        </x:is>
      </x:c>
      <x:c r="C827" s="37" t="inlineStr">
        <x:is>
          <x:t xml:space="preserve">Deus que não tendes princípio</x:t>
        </x:is>
      </x:c>
      <x:c r="D827" s="37" t="n"/>
      <x:c r="E827" s="37" t="n"/>
      <x:c r="F827" s="37" t="n"/>
      <x:c r="G827" s="37" t="inlineStr">
        <x:is>
          <x:t xml:space="preserve">Hino · Trindade</x:t>
        </x:is>
      </x:c>
      <x:c r="H827" s="38" t="inlineStr">
        <x:is>
          <x:t xml:space="preserve">abrir partitura</x:t>
        </x:is>
      </x:c>
    </x:row>
    <x:row r="828" s="29" customFormat="1" ht="15" customHeight="1">
      <x:c r="A828" s="33" t="inlineStr">
        <x:is>
          <x:t xml:space="preserve">Vol. 19</x:t>
        </x:is>
      </x:c>
      <x:c r="B828" s="33" t="inlineStr">
        <x:is>
          <x:t xml:space="preserve">05</x:t>
        </x:is>
      </x:c>
      <x:c r="C828" s="34" t="inlineStr">
        <x:is>
          <x:t xml:space="preserve">Deus te salve, ó Maria!</x:t>
        </x:is>
      </x:c>
      <x:c r="D828" s="34" t="inlineStr">
        <x:is>
          <x:t xml:space="preserve">Lc 1,46-55</x:t>
        </x:is>
      </x:c>
      <x:c r="E828" s="34" t="n"/>
      <x:c r="F828" s="34" t="inlineStr">
        <x:is>
          <x:t xml:space="preserve">Lc 1,46-55</x:t>
        </x:is>
      </x:c>
      <x:c r="G828" s="34" t="inlineStr">
        <x:is>
          <x:t xml:space="preserve">Mariano</x:t>
        </x:is>
      </x:c>
      <x:c r="H828" s="35" t="inlineStr">
        <x:is>
          <x:t xml:space="preserve">abrir partitura</x:t>
        </x:is>
      </x:c>
    </x:row>
    <x:row r="829" s="29" customFormat="1" ht="15" customHeight="1">
      <x:c r="A829" s="36" t="inlineStr">
        <x:is>
          <x:t xml:space="preserve">Vol. 19</x:t>
        </x:is>
      </x:c>
      <x:c r="B829" s="36" t="inlineStr">
        <x:is>
          <x:t xml:space="preserve">06</x:t>
        </x:is>
      </x:c>
      <x:c r="C829" s="37" t="inlineStr">
        <x:is>
          <x:t xml:space="preserve">Ela era pobre e silenciosa</x:t>
        </x:is>
      </x:c>
      <x:c r="D829" s="37" t="n"/>
      <x:c r="E829" s="37" t="n"/>
      <x:c r="F829" s="37" t="n"/>
      <x:c r="G829" s="37" t="inlineStr">
        <x:is>
          <x:t xml:space="preserve">Mariano</x:t>
        </x:is>
      </x:c>
      <x:c r="H829" s="38" t="inlineStr">
        <x:is>
          <x:t xml:space="preserve">abrir partitura</x:t>
        </x:is>
      </x:c>
    </x:row>
    <x:row r="830" s="29" customFormat="1" ht="15" customHeight="1">
      <x:c r="A830" s="33" t="inlineStr">
        <x:is>
          <x:t xml:space="preserve">Vol. 19</x:t>
        </x:is>
      </x:c>
      <x:c r="B830" s="33" t="inlineStr">
        <x:is>
          <x:t xml:space="preserve">07</x:t>
        </x:is>
      </x:c>
      <x:c r="C830" s="34" t="inlineStr">
        <x:is>
          <x:t xml:space="preserve">Entremos na casa de Deus</x:t>
        </x:is>
      </x:c>
      <x:c r="D830" s="34" t="n"/>
      <x:c r="E830" s="34" t="n"/>
      <x:c r="F830" s="34" t="n"/>
      <x:c r="G830" s="34" t="inlineStr">
        <x:is>
          <x:t xml:space="preserve">Entrada · Tempo Comum</x:t>
        </x:is>
      </x:c>
      <x:c r="H830" s="35" t="inlineStr">
        <x:is>
          <x:t xml:space="preserve">abrir partitura</x:t>
        </x:is>
      </x:c>
    </x:row>
    <x:row r="831" s="29" customFormat="1" ht="15" customHeight="1">
      <x:c r="A831" s="36" t="inlineStr">
        <x:is>
          <x:t xml:space="preserve">Vol. 19</x:t>
        </x:is>
      </x:c>
      <x:c r="B831" s="36" t="inlineStr">
        <x:is>
          <x:t xml:space="preserve">08</x:t>
        </x:is>
      </x:c>
      <x:c r="C831" s="37" t="inlineStr">
        <x:is>
          <x:t xml:space="preserve">Feliz o homem que ama o Senhor</x:t>
        </x:is>
      </x:c>
      <x:c r="D831" s="37" t="n"/>
      <x:c r="E831" s="37" t="inlineStr">
        <x:is>
          <x:t xml:space="preserve">Sl 1</x:t>
        </x:is>
      </x:c>
      <x:c r="F831" s="37" t="inlineStr">
        <x:is>
          <x:t xml:space="preserve">Sl 1</x:t>
        </x:is>
      </x:c>
      <x:c r="G831" s="37" t="n"/>
      <x:c r="H831" s="38" t="inlineStr">
        <x:is>
          <x:t xml:space="preserve">abrir partitura</x:t>
        </x:is>
      </x:c>
    </x:row>
    <x:row r="832" s="29" customFormat="1" ht="15" customHeight="1">
      <x:c r="A832" s="33" t="inlineStr">
        <x:is>
          <x:t xml:space="preserve">Vol. 19</x:t>
        </x:is>
      </x:c>
      <x:c r="B832" s="33" t="inlineStr">
        <x:is>
          <x:t xml:space="preserve">09</x:t>
        </x:is>
      </x:c>
      <x:c r="C832" s="34" t="inlineStr">
        <x:is>
          <x:t xml:space="preserve">Feliz o homem</x:t>
        </x:is>
      </x:c>
      <x:c r="D832" s="34" t="n"/>
      <x:c r="E832" s="34" t="inlineStr">
        <x:is>
          <x:t xml:space="preserve">Sl 1</x:t>
        </x:is>
      </x:c>
      <x:c r="F832" s="34" t="inlineStr">
        <x:is>
          <x:t xml:space="preserve">Sl 1</x:t>
        </x:is>
      </x:c>
      <x:c r="G832" s="34" t="n"/>
      <x:c r="H832" s="35" t="inlineStr">
        <x:is>
          <x:t xml:space="preserve">abrir partitura</x:t>
        </x:is>
      </x:c>
    </x:row>
    <x:row r="833" s="29" customFormat="1" ht="15" customHeight="1">
      <x:c r="A833" s="36" t="inlineStr">
        <x:is>
          <x:t xml:space="preserve">Vol. 19</x:t>
        </x:is>
      </x:c>
      <x:c r="B833" s="36" t="inlineStr">
        <x:is>
          <x:t xml:space="preserve">10</x:t>
        </x:is>
      </x:c>
      <x:c r="C833" s="37" t="inlineStr">
        <x:is>
          <x:t xml:space="preserve">Juntos como irmãos</x:t>
        </x:is>
      </x:c>
      <x:c r="D833" s="37" t="n"/>
      <x:c r="E833" s="37" t="n"/>
      <x:c r="F833" s="37" t="n"/>
      <x:c r="G833" s="37" t="inlineStr">
        <x:is>
          <x:t xml:space="preserve">Entrada · Tempo Comum</x:t>
        </x:is>
      </x:c>
      <x:c r="H833" s="38" t="inlineStr">
        <x:is>
          <x:t xml:space="preserve">abrir partitura</x:t>
        </x:is>
      </x:c>
    </x:row>
    <x:row r="834" s="29" customFormat="1" ht="15" customHeight="1">
      <x:c r="A834" s="33" t="inlineStr">
        <x:is>
          <x:t xml:space="preserve">Vol. 19</x:t>
        </x:is>
      </x:c>
      <x:c r="B834" s="33" t="inlineStr">
        <x:is>
          <x:t xml:space="preserve">11</x:t>
        </x:is>
      </x:c>
      <x:c r="C834" s="34" t="inlineStr">
        <x:is>
          <x:t xml:space="preserve">Longe, distante de casa</x:t>
        </x:is>
      </x:c>
      <x:c r="D834" s="34" t="n"/>
      <x:c r="E834" s="34" t="n"/>
      <x:c r="F834" s="34" t="n"/>
      <x:c r="G834" s="34" t="inlineStr">
        <x:is>
          <x:t xml:space="preserve">Natal</x:t>
        </x:is>
      </x:c>
      <x:c r="H834" s="35" t="inlineStr">
        <x:is>
          <x:t xml:space="preserve">abrir partitura</x:t>
        </x:is>
      </x:c>
    </x:row>
    <x:row r="835" s="29" customFormat="1" ht="15" customHeight="1">
      <x:c r="A835" s="36" t="inlineStr">
        <x:is>
          <x:t xml:space="preserve">Vol. 19</x:t>
        </x:is>
      </x:c>
      <x:c r="B835" s="36" t="inlineStr">
        <x:is>
          <x:t xml:space="preserve">12</x:t>
        </x:is>
      </x:c>
      <x:c r="C835" s="37" t="inlineStr">
        <x:is>
          <x:t xml:space="preserve">Muitos grãos de trigo</x:t>
        </x:is>
      </x:c>
      <x:c r="D835" s="37" t="n"/>
      <x:c r="E835" s="37" t="n"/>
      <x:c r="F835" s="37" t="n"/>
      <x:c r="G835" s="37" t="inlineStr">
        <x:is>
          <x:t xml:space="preserve">Oferendas</x:t>
        </x:is>
      </x:c>
      <x:c r="H835" s="38" t="inlineStr">
        <x:is>
          <x:t xml:space="preserve">abrir partitura</x:t>
        </x:is>
      </x:c>
    </x:row>
    <x:row r="836" s="29" customFormat="1" ht="15" customHeight="1">
      <x:c r="A836" s="33" t="inlineStr">
        <x:is>
          <x:t xml:space="preserve">Vol. 19</x:t>
        </x:is>
      </x:c>
      <x:c r="B836" s="33" t="inlineStr">
        <x:is>
          <x:t xml:space="preserve">13</x:t>
        </x:is>
      </x:c>
      <x:c r="C836" s="34" t="inlineStr">
        <x:is>
          <x:t xml:space="preserve">Não há medo, incerteza ou cansaço</x:t>
        </x:is>
      </x:c>
      <x:c r="D836" s="34" t="n"/>
      <x:c r="E836" s="34" t="n"/>
      <x:c r="F836" s="34" t="n"/>
      <x:c r="G836" s="34" t="inlineStr">
        <x:is>
          <x:t xml:space="preserve">Espírito Santo</x:t>
        </x:is>
      </x:c>
      <x:c r="H836" s="35" t="inlineStr">
        <x:is>
          <x:t xml:space="preserve">abrir partitura</x:t>
        </x:is>
      </x:c>
    </x:row>
    <x:row r="837" s="29" customFormat="1" ht="15" customHeight="1">
      <x:c r="A837" s="36" t="inlineStr">
        <x:is>
          <x:t xml:space="preserve">Vol. 19</x:t>
        </x:is>
      </x:c>
      <x:c r="B837" s="36" t="inlineStr">
        <x:is>
          <x:t xml:space="preserve">14</x:t>
        </x:is>
      </x:c>
      <x:c r="C837" s="37" t="inlineStr">
        <x:is>
          <x:t xml:space="preserve">Não nos cansemos de fazer o bem</x:t>
        </x:is>
      </x:c>
      <x:c r="D837" s="37" t="n"/>
      <x:c r="E837" s="37" t="inlineStr">
        <x:is>
          <x:t xml:space="preserve">Gl 6,9</x:t>
        </x:is>
      </x:c>
      <x:c r="F837" s="37" t="inlineStr">
        <x:is>
          <x:t xml:space="preserve">Sl 124</x:t>
        </x:is>
      </x:c>
      <x:c r="G837" s="37" t="n"/>
      <x:c r="H837" s="38" t="inlineStr">
        <x:is>
          <x:t xml:space="preserve">abrir partitura</x:t>
        </x:is>
      </x:c>
    </x:row>
    <x:row r="838" s="29" customFormat="1" ht="15" customHeight="1">
      <x:c r="A838" s="33" t="inlineStr">
        <x:is>
          <x:t xml:space="preserve">Vol. 19</x:t>
        </x:is>
      </x:c>
      <x:c r="B838" s="33" t="inlineStr">
        <x:is>
          <x:t xml:space="preserve">15</x:t>
        </x:is>
      </x:c>
      <x:c r="C838" s="34" t="inlineStr">
        <x:is>
          <x:t xml:space="preserve">No deserto da vida</x:t>
        </x:is>
      </x:c>
      <x:c r="D838" s="34" t="inlineStr">
        <x:is>
          <x:t xml:space="preserve">Jo 7,37-38</x:t>
        </x:is>
      </x:c>
      <x:c r="E838" s="34" t="n"/>
      <x:c r="F838" s="34" t="n"/>
      <x:c r="G838" s="34" t="n"/>
      <x:c r="H838" s="35" t="inlineStr">
        <x:is>
          <x:t xml:space="preserve">abrir partitura</x:t>
        </x:is>
      </x:c>
    </x:row>
    <x:row r="839" s="29" customFormat="1" ht="15" customHeight="1">
      <x:c r="A839" s="36" t="inlineStr">
        <x:is>
          <x:t xml:space="preserve">Vol. 19</x:t>
        </x:is>
      </x:c>
      <x:c r="B839" s="36" t="inlineStr">
        <x:is>
          <x:t xml:space="preserve">16</x:t>
        </x:is>
      </x:c>
      <x:c r="C839" s="37" t="inlineStr">
        <x:is>
          <x:t xml:space="preserve">Obrigado, Senhor!</x:t>
        </x:is>
      </x:c>
      <x:c r="D839" s="37" t="n"/>
      <x:c r="E839" s="37" t="n"/>
      <x:c r="F839" s="37" t="n"/>
      <x:c r="G839" s="37" t="n"/>
      <x:c r="H839" s="38" t="inlineStr">
        <x:is>
          <x:t xml:space="preserve">abrir partitura</x:t>
        </x:is>
      </x:c>
    </x:row>
    <x:row r="840" s="29" customFormat="1" ht="15" customHeight="1">
      <x:c r="A840" s="33" t="inlineStr">
        <x:is>
          <x:t xml:space="preserve">Vol. 19</x:t>
        </x:is>
      </x:c>
      <x:c r="B840" s="33" t="inlineStr">
        <x:is>
          <x:t xml:space="preserve">17</x:t>
        </x:is>
      </x:c>
      <x:c r="C840" s="34" t="inlineStr">
        <x:is>
          <x:t xml:space="preserve">Ó Cruz de Jesus Cristo!</x:t>
        </x:is>
      </x:c>
      <x:c r="D840" s="34" t="n"/>
      <x:c r="E840" s="34" t="n"/>
      <x:c r="F840" s="34" t="n"/>
      <x:c r="G840" s="34" t="inlineStr">
        <x:is>
          <x:t xml:space="preserve">Louvor à Santa Cruz · Ladainha da Santa Cruz</x:t>
        </x:is>
      </x:c>
      <x:c r="H840" s="35" t="inlineStr">
        <x:is>
          <x:t xml:space="preserve">abrir partitura</x:t>
        </x:is>
      </x:c>
    </x:row>
    <x:row r="841" s="29" customFormat="1" ht="15" customHeight="1">
      <x:c r="A841" s="36" t="inlineStr">
        <x:is>
          <x:t xml:space="preserve">Vol. 19</x:t>
        </x:is>
      </x:c>
      <x:c r="B841" s="36" t="inlineStr">
        <x:is>
          <x:t xml:space="preserve">18</x:t>
        </x:is>
      </x:c>
      <x:c r="C841" s="37" t="inlineStr">
        <x:is>
          <x:t xml:space="preserve">Ó Mãe neste dia</x:t>
        </x:is>
      </x:c>
      <x:c r="D841" s="37" t="n"/>
      <x:c r="E841" s="37" t="n"/>
      <x:c r="F841" s="37" t="n"/>
      <x:c r="G841" s="37" t="inlineStr">
        <x:is>
          <x:t xml:space="preserve">Mariano</x:t>
        </x:is>
      </x:c>
      <x:c r="H841" s="38" t="inlineStr">
        <x:is>
          <x:t xml:space="preserve">abrir partitura</x:t>
        </x:is>
      </x:c>
    </x:row>
    <x:row r="842" s="29" customFormat="1" ht="15" customHeight="1">
      <x:c r="A842" s="33" t="inlineStr">
        <x:is>
          <x:t xml:space="preserve">Vol. 19</x:t>
        </x:is>
      </x:c>
      <x:c r="B842" s="33" t="inlineStr">
        <x:is>
          <x:t xml:space="preserve">19</x:t>
        </x:is>
      </x:c>
      <x:c r="C842" s="34" t="inlineStr">
        <x:is>
          <x:t xml:space="preserve">Ó Senhor, nós estamos aqui</x:t>
        </x:is>
      </x:c>
      <x:c r="D842" s="34" t="n"/>
      <x:c r="E842" s="34" t="n"/>
      <x:c r="F842" s="34" t="n"/>
      <x:c r="G842" s="34" t="inlineStr">
        <x:is>
          <x:t xml:space="preserve">Entrada</x:t>
        </x:is>
      </x:c>
      <x:c r="H842" s="35" t="inlineStr">
        <x:is>
          <x:t xml:space="preserve">abrir partitura</x:t>
        </x:is>
      </x:c>
    </x:row>
    <x:row r="843" s="29" customFormat="1" ht="15" customHeight="1">
      <x:c r="A843" s="36" t="inlineStr">
        <x:is>
          <x:t xml:space="preserve">Vol. 19</x:t>
        </x:is>
      </x:c>
      <x:c r="B843" s="36" t="inlineStr">
        <x:is>
          <x:t xml:space="preserve">20</x:t>
        </x:is>
      </x:c>
      <x:c r="C843" s="37" t="inlineStr">
        <x:is>
          <x:t xml:space="preserve">O Verbo eterno e humano</x:t>
        </x:is>
      </x:c>
      <x:c r="D843" s="37" t="inlineStr">
        <x:is>
          <x:t xml:space="preserve">Jo 1,1-6.10-14</x:t>
        </x:is>
      </x:c>
      <x:c r="E843" s="37" t="n"/>
      <x:c r="F843" s="37" t="n"/>
      <x:c r="G843" s="37" t="n"/>
      <x:c r="H843" s="38" t="inlineStr">
        <x:is>
          <x:t xml:space="preserve">abrir partitura</x:t>
        </x:is>
      </x:c>
    </x:row>
    <x:row r="844" s="29" customFormat="1" ht="15" customHeight="1">
      <x:c r="A844" s="33" t="inlineStr">
        <x:is>
          <x:t xml:space="preserve">Vol. 19</x:t>
        </x:is>
      </x:c>
      <x:c r="B844" s="33" t="inlineStr">
        <x:is>
          <x:t xml:space="preserve">21</x:t>
        </x:is>
      </x:c>
      <x:c r="C844" s="34" t="inlineStr">
        <x:is>
          <x:t xml:space="preserve">Paulo, serás minha testemunha</x:t>
        </x:is>
      </x:c>
      <x:c r="D844" s="34" t="n"/>
      <x:c r="E844" s="34" t="inlineStr">
        <x:is>
          <x:t xml:space="preserve">At 22,3-16</x:t>
        </x:is>
      </x:c>
      <x:c r="F844" s="34" t="inlineStr">
        <x:is>
          <x:t xml:space="preserve">Sl 116</x:t>
        </x:is>
      </x:c>
      <x:c r="G844" s="34" t="n"/>
      <x:c r="H844" s="35" t="inlineStr">
        <x:is>
          <x:t xml:space="preserve">abrir partitura</x:t>
        </x:is>
      </x:c>
    </x:row>
    <x:row r="845" s="29" customFormat="1" ht="23.850000381469727" customHeight="1">
      <x:c r="A845" s="36" t="inlineStr">
        <x:is>
          <x:t xml:space="preserve">Vol. 19</x:t>
        </x:is>
      </x:c>
      <x:c r="B845" s="36" t="inlineStr">
        <x:is>
          <x:t xml:space="preserve">22</x:t>
        </x:is>
      </x:c>
      <x:c r="C845" s="37" t="inlineStr">
        <x:is>
          <x:t xml:space="preserve">Pelos prados e campinas</x:t>
        </x:is>
      </x:c>
      <x:c r="D845" s="37" t="n"/>
      <x:c r="E845" s="37" t="inlineStr">
        <x:is>
          <x:t xml:space="preserve">Sl 22</x:t>
        </x:is>
      </x:c>
      <x:c r="F845" s="37" t="inlineStr">
        <x:is>
          <x:t xml:space="preserve">Sl 22</x:t>
        </x:is>
      </x:c>
      <x:c r="G845" s="37" t="n"/>
      <x:c r="H845" s="38" t="inlineStr">
        <x:is>
          <x:t xml:space="preserve">abrir partitura</x:t>
        </x:is>
      </x:c>
    </x:row>
    <x:row r="846" s="29" customFormat="1" ht="15" customHeight="1">
      <x:c r="A846" s="33" t="inlineStr">
        <x:is>
          <x:t xml:space="preserve">Vol. 19</x:t>
        </x:is>
      </x:c>
      <x:c r="B846" s="33" t="inlineStr">
        <x:is>
          <x:t xml:space="preserve">23</x:t>
        </x:is>
      </x:c>
      <x:c r="C846" s="34" t="inlineStr">
        <x:is>
          <x:t xml:space="preserve">Pequenino se fez nosso irmão</x:t>
        </x:is>
      </x:c>
      <x:c r="D846" s="34" t="n"/>
      <x:c r="E846" s="34" t="n"/>
      <x:c r="F846" s="34" t="inlineStr">
        <x:is>
          <x:t xml:space="preserve">Sl 95</x:t>
        </x:is>
      </x:c>
      <x:c r="G846" s="34" t="inlineStr">
        <x:is>
          <x:t xml:space="preserve">Natal</x:t>
        </x:is>
      </x:c>
      <x:c r="H846" s="35" t="inlineStr">
        <x:is>
          <x:t xml:space="preserve">abrir partitura</x:t>
        </x:is>
      </x:c>
    </x:row>
    <x:row r="847" s="29" customFormat="1" ht="15" customHeight="1">
      <x:c r="A847" s="36" t="inlineStr">
        <x:is>
          <x:t xml:space="preserve">Vol. 19</x:t>
        </x:is>
      </x:c>
      <x:c r="B847" s="36" t="inlineStr">
        <x:is>
          <x:t xml:space="preserve">24</x:t>
        </x:is>
      </x:c>
      <x:c r="C847" s="37" t="inlineStr">
        <x:is>
          <x:t xml:space="preserve">Por melhor que seja alguém</x:t>
        </x:is>
      </x:c>
      <x:c r="D847" s="37" t="n"/>
      <x:c r="E847" s="37" t="inlineStr">
        <x:is>
          <x:t xml:space="preserve">Sl 145</x:t>
        </x:is>
      </x:c>
      <x:c r="F847" s="37" t="inlineStr">
        <x:is>
          <x:t xml:space="preserve">Sl 145</x:t>
        </x:is>
      </x:c>
      <x:c r="G847" s="37" t="n"/>
      <x:c r="H847" s="38" t="inlineStr">
        <x:is>
          <x:t xml:space="preserve">abrir partitura</x:t>
        </x:is>
      </x:c>
    </x:row>
    <x:row r="848" s="29" customFormat="1" ht="23.850000381469727" customHeight="1">
      <x:c r="A848" s="33" t="inlineStr">
        <x:is>
          <x:t xml:space="preserve">Vol. 19</x:t>
        </x:is>
      </x:c>
      <x:c r="B848" s="33" t="inlineStr">
        <x:is>
          <x:t xml:space="preserve">25</x:t>
        </x:is>
      </x:c>
      <x:c r="C848" s="34" t="inlineStr">
        <x:is>
          <x:t xml:space="preserve">Povo meu, que te fiz eu?</x:t>
        </x:is>
      </x:c>
      <x:c r="D848" s="34" t="n"/>
      <x:c r="E848" s="34" t="inlineStr">
        <x:is>
          <x:t xml:space="preserve">Mq 6,3</x:t>
        </x:is>
      </x:c>
      <x:c r="F848" s="34" t="n"/>
      <x:c r="G848" s="34" t="inlineStr">
        <x:is>
          <x:t xml:space="preserve">6ª feira Santa · Veneração da Cruz</x:t>
        </x:is>
      </x:c>
      <x:c r="H848" s="35" t="inlineStr">
        <x:is>
          <x:t xml:space="preserve">abrir partitura</x:t>
        </x:is>
      </x:c>
    </x:row>
    <x:row r="849" s="29" customFormat="1" ht="23.850000381469727" customHeight="1">
      <x:c r="A849" s="36" t="inlineStr">
        <x:is>
          <x:t xml:space="preserve">Vol. 19</x:t>
        </x:is>
      </x:c>
      <x:c r="B849" s="36" t="inlineStr">
        <x:is>
          <x:t xml:space="preserve">26</x:t>
        </x:is>
      </x:c>
      <x:c r="C849" s="37" t="inlineStr">
        <x:is>
          <x:t xml:space="preserve">Quando vejo as aves pelo céu</x:t>
        </x:is>
      </x:c>
      <x:c r="D849" s="37" t="n"/>
      <x:c r="E849" s="37" t="n"/>
      <x:c r="F849" s="37" t="n"/>
      <x:c r="G849" s="37" t="inlineStr">
        <x:is>
          <x:t xml:space="preserve">Confirmação no Espírito</x:t>
        </x:is>
      </x:c>
      <x:c r="H849" s="38" t="inlineStr">
        <x:is>
          <x:t xml:space="preserve">abrir partitura</x:t>
        </x:is>
      </x:c>
    </x:row>
    <x:row r="850" s="29" customFormat="1" ht="15" customHeight="1">
      <x:c r="A850" s="33" t="inlineStr">
        <x:is>
          <x:t xml:space="preserve">Vol. 19</x:t>
        </x:is>
      </x:c>
      <x:c r="B850" s="33" t="inlineStr">
        <x:is>
          <x:t xml:space="preserve">27</x:t>
        </x:is>
      </x:c>
      <x:c r="C850" s="34" t="inlineStr">
        <x:is>
          <x:t xml:space="preserve">Quero ouvir teu apelo, Senhor</x:t>
        </x:is>
      </x:c>
      <x:c r="D850" s="34" t="n"/>
      <x:c r="E850" s="34" t="n"/>
      <x:c r="F850" s="34" t="n"/>
      <x:c r="G850" s="34" t="n"/>
      <x:c r="H850" s="35" t="inlineStr">
        <x:is>
          <x:t xml:space="preserve">abrir partitura</x:t>
        </x:is>
      </x:c>
    </x:row>
    <x:row r="851" s="29" customFormat="1" ht="15" customHeight="1">
      <x:c r="A851" s="36" t="inlineStr">
        <x:is>
          <x:t xml:space="preserve">Vol. 19</x:t>
        </x:is>
      </x:c>
      <x:c r="B851" s="36" t="inlineStr">
        <x:is>
          <x:t xml:space="preserve">28</x:t>
        </x:is>
      </x:c>
      <x:c r="C851" s="37" t="inlineStr">
        <x:is>
          <x:t xml:space="preserve">Sabe quanto custa</x:t>
        </x:is>
      </x:c>
      <x:c r="D851" s="37" t="inlineStr">
        <x:is>
          <x:t xml:space="preserve">Lc 15,11-32</x:t>
        </x:is>
      </x:c>
      <x:c r="E851" s="37" t="n"/>
      <x:c r="F851" s="37" t="n"/>
      <x:c r="G851" s="37" t="inlineStr">
        <x:is>
          <x:t xml:space="preserve">Entrada</x:t>
        </x:is>
      </x:c>
      <x:c r="H851" s="38" t="inlineStr">
        <x:is>
          <x:t xml:space="preserve">abrir partitura</x:t>
        </x:is>
      </x:c>
    </x:row>
    <x:row r="852" s="29" customFormat="1" ht="15" customHeight="1">
      <x:c r="A852" s="33" t="inlineStr">
        <x:is>
          <x:t xml:space="preserve">Vol. 19</x:t>
        </x:is>
      </x:c>
      <x:c r="B852" s="33" t="inlineStr">
        <x:is>
          <x:t xml:space="preserve">29</x:t>
        </x:is>
      </x:c>
      <x:c r="C852" s="34" t="inlineStr">
        <x:is>
          <x:t xml:space="preserve">Senhor, eis aqui o teu povo</x:t>
        </x:is>
      </x:c>
      <x:c r="D852" s="34" t="n"/>
      <x:c r="E852" s="34" t="n"/>
      <x:c r="F852" s="34" t="n"/>
      <x:c r="G852" s="34" t="inlineStr">
        <x:is>
          <x:t xml:space="preserve">Entrada · Ato penitencial · Quaresma</x:t>
        </x:is>
      </x:c>
      <x:c r="H852" s="35" t="inlineStr">
        <x:is>
          <x:t xml:space="preserve">abrir partitura</x:t>
        </x:is>
      </x:c>
    </x:row>
    <x:row r="853" s="29" customFormat="1" ht="15" customHeight="1">
      <x:c r="A853" s="36" t="inlineStr">
        <x:is>
          <x:t xml:space="preserve">Vol. 19</x:t>
        </x:is>
      </x:c>
      <x:c r="B853" s="36" t="inlineStr">
        <x:is>
          <x:t xml:space="preserve">30</x:t>
        </x:is>
      </x:c>
      <x:c r="C853" s="37" t="inlineStr">
        <x:is>
          <x:t xml:space="preserve">Senhor, vem dar-nos sabedoria</x:t>
        </x:is>
      </x:c>
      <x:c r="D853" s="37" t="n"/>
      <x:c r="E853" s="37" t="inlineStr">
        <x:is>
          <x:t xml:space="preserve">Is 11,2-3</x:t>
        </x:is>
      </x:c>
      <x:c r="F853" s="37" t="n"/>
      <x:c r="G853" s="37" t="n"/>
      <x:c r="H853" s="38" t="inlineStr">
        <x:is>
          <x:t xml:space="preserve">abrir partitura</x:t>
        </x:is>
      </x:c>
    </x:row>
    <x:row r="854" s="29" customFormat="1" ht="15" customHeight="1">
      <x:c r="A854" s="33" t="inlineStr">
        <x:is>
          <x:t xml:space="preserve">Vol. 19</x:t>
        </x:is>
      </x:c>
      <x:c r="B854" s="33" t="inlineStr">
        <x:is>
          <x:t xml:space="preserve">31</x:t>
        </x:is>
      </x:c>
      <x:c r="C854" s="34" t="inlineStr">
        <x:is>
          <x:t xml:space="preserve">Vêm chuva e sol</x:t>
        </x:is>
      </x:c>
      <x:c r="D854" s="34" t="n"/>
      <x:c r="E854" s="34" t="n"/>
      <x:c r="F854" s="34" t="n"/>
      <x:c r="G854" s="34" t="inlineStr">
        <x:is>
          <x:t xml:space="preserve">Oferendas</x:t>
        </x:is>
      </x:c>
      <x:c r="H854" s="35" t="inlineStr">
        <x:is>
          <x:t xml:space="preserve">abrir partitura</x:t>
        </x:is>
      </x:c>
    </x:row>
    <x:row r="855" s="29" customFormat="1" ht="15" customHeight="1">
      <x:c r="A855" s="36" t="inlineStr">
        <x:is>
          <x:t xml:space="preserve">Vol. 19</x:t>
        </x:is>
      </x:c>
      <x:c r="B855" s="36" t="inlineStr">
        <x:is>
          <x:t xml:space="preserve">32</x:t>
        </x:is>
      </x:c>
      <x:c r="C855" s="37" t="inlineStr">
        <x:is>
          <x:t xml:space="preserve">Cordeiro de Deus</x:t>
        </x:is>
      </x:c>
      <x:c r="D855" s="37" t="n"/>
      <x:c r="E855" s="37" t="n"/>
      <x:c r="F855" s="37" t="n"/>
      <x:c r="G855" s="37" t="inlineStr">
        <x:is>
          <x:t xml:space="preserve">Cordeiro</x:t>
        </x:is>
      </x:c>
      <x:c r="H855" s="38" t="inlineStr">
        <x:is>
          <x:t xml:space="preserve">abrir partitura</x:t>
        </x:is>
      </x:c>
    </x:row>
    <x:row r="856" s="29" customFormat="1" ht="23.850000381469727" customHeight="1">
      <x:c r="A856" s="33" t="inlineStr">
        <x:is>
          <x:t xml:space="preserve">Vol. 19</x:t>
        </x:is>
      </x:c>
      <x:c r="B856" s="33" t="inlineStr">
        <x:is>
          <x:t xml:space="preserve">33</x:t>
        </x:is>
      </x:c>
      <x:c r="C856" s="34" t="inlineStr">
        <x:is>
          <x:t xml:space="preserve">Kyrie, Christe</x:t>
        </x:is>
      </x:c>
      <x:c r="D856" s="34" t="n"/>
      <x:c r="E856" s="34" t="n"/>
      <x:c r="F856" s="34" t="n"/>
      <x:c r="G856" s="34" t="inlineStr">
        <x:is>
          <x:t xml:space="preserve">Ato penitencial</x:t>
        </x:is>
      </x:c>
      <x:c r="H856" s="35" t="inlineStr">
        <x:is>
          <x:t xml:space="preserve">abrir partitura</x:t>
        </x:is>
      </x:c>
    </x:row>
    <x:row r="857" s="29" customFormat="1" ht="15" customHeight="1">
      <x:c r="A857" s="36" t="inlineStr">
        <x:is>
          <x:t xml:space="preserve">Vol. 20</x:t>
        </x:is>
      </x:c>
      <x:c r="B857" s="36" t="inlineStr">
        <x:is>
          <x:t xml:space="preserve">01</x:t>
        </x:is>
      </x:c>
      <x:c r="C857" s="37" t="inlineStr">
        <x:is>
          <x:t xml:space="preserve">Ave Maria</x:t>
        </x:is>
      </x:c>
      <x:c r="D857" s="37" t="inlineStr">
        <x:is>
          <x:t xml:space="preserve">Lc 1,28.42</x:t>
        </x:is>
      </x:c>
      <x:c r="E857" s="37" t="n"/>
      <x:c r="F857" s="37" t="n"/>
      <x:c r="G857" s="37" t="inlineStr">
        <x:is>
          <x:t xml:space="preserve">Anunciação de Nossa Senhora</x:t>
        </x:is>
      </x:c>
      <x:c r="H857" s="38" t="inlineStr">
        <x:is>
          <x:t xml:space="preserve">abrir partitura</x:t>
        </x:is>
      </x:c>
    </x:row>
    <x:row r="858" s="29" customFormat="1" ht="15" customHeight="1">
      <x:c r="A858" s="33" t="inlineStr">
        <x:is>
          <x:t xml:space="preserve">Vol. 20</x:t>
        </x:is>
      </x:c>
      <x:c r="B858" s="33" t="inlineStr">
        <x:is>
          <x:t xml:space="preserve">02</x:t>
        </x:is>
      </x:c>
      <x:c r="C858" s="34" t="inlineStr">
        <x:is>
          <x:t xml:space="preserve">Acusai os que me acusam, ó Senhor!</x:t>
        </x:is>
      </x:c>
      <x:c r="D858" s="34" t="n"/>
      <x:c r="E858" s="34" t="inlineStr">
        <x:is>
          <x:t xml:space="preserve">Sl 34,1</x:t>
        </x:is>
      </x:c>
      <x:c r="F858" s="34" t="inlineStr">
        <x:is>
          <x:t xml:space="preserve">Sl 34</x:t>
        </x:is>
      </x:c>
      <x:c r="G858" s="34" t="inlineStr">
        <x:is>
          <x:t xml:space="preserve">2ª feira da Semana Santa · Entrada</x:t>
        </x:is>
      </x:c>
      <x:c r="H858" s="35" t="inlineStr">
        <x:is>
          <x:t xml:space="preserve">abrir partitura</x:t>
        </x:is>
      </x:c>
    </x:row>
    <x:row r="859" s="29" customFormat="1" ht="15" customHeight="1">
      <x:c r="A859" s="36" t="inlineStr">
        <x:is>
          <x:t xml:space="preserve">Vol. 20</x:t>
        </x:is>
      </x:c>
      <x:c r="B859" s="36" t="inlineStr">
        <x:is>
          <x:t xml:space="preserve">03</x:t>
        </x:is>
      </x:c>
      <x:c r="C859" s="37" t="inlineStr">
        <x:is>
          <x:t xml:space="preserve">Não impeça Maria de ungir-me</x:t>
        </x:is>
      </x:c>
      <x:c r="D859" s="37" t="inlineStr">
        <x:is>
          <x:t xml:space="preserve">Jo 12,7</x:t>
        </x:is>
      </x:c>
      <x:c r="E859" s="37" t="n"/>
      <x:c r="F859" s="37" t="inlineStr">
        <x:is>
          <x:t xml:space="preserve">Sl 34</x:t>
        </x:is>
      </x:c>
      <x:c r="G859" s="37" t="inlineStr">
        <x:is>
          <x:t xml:space="preserve">2ª feira da Semana Santa</x:t>
        </x:is>
      </x:c>
      <x:c r="H859" s="38" t="inlineStr">
        <x:is>
          <x:t xml:space="preserve">abrir partitura</x:t>
        </x:is>
      </x:c>
    </x:row>
    <x:row r="860" s="29" customFormat="1" ht="15" customHeight="1">
      <x:c r="A860" s="33" t="inlineStr">
        <x:is>
          <x:t xml:space="preserve">Vol. 20</x:t>
        </x:is>
      </x:c>
      <x:c r="B860" s="33" t="inlineStr">
        <x:is>
          <x:t xml:space="preserve">04</x:t>
        </x:is>
      </x:c>
      <x:c r="C860" s="34" t="inlineStr">
        <x:is>
          <x:t xml:space="preserve">Por causa do inimigo, protegei-me</x:t>
        </x:is>
      </x:c>
      <x:c r="D860" s="34" t="n"/>
      <x:c r="E860" s="34" t="inlineStr">
        <x:is>
          <x:t xml:space="preserve">Sl 26,12</x:t>
        </x:is>
      </x:c>
      <x:c r="F860" s="34" t="inlineStr">
        <x:is>
          <x:t xml:space="preserve">Sl 26</x:t>
        </x:is>
      </x:c>
      <x:c r="G860" s="34" t="inlineStr">
        <x:is>
          <x:t xml:space="preserve">3ª feira da Semana Santa · Entrada</x:t>
        </x:is>
      </x:c>
      <x:c r="H860" s="35" t="inlineStr">
        <x:is>
          <x:t xml:space="preserve">abrir partitura</x:t>
        </x:is>
      </x:c>
    </x:row>
    <x:row r="861" s="29" customFormat="1" ht="23.850000381469727" customHeight="1">
      <x:c r="A861" s="36" t="inlineStr">
        <x:is>
          <x:t xml:space="preserve">Vol. 20</x:t>
        </x:is>
      </x:c>
      <x:c r="B861" s="36" t="inlineStr">
        <x:is>
          <x:t xml:space="preserve">05</x:t>
        </x:is>
      </x:c>
      <x:c r="C861" s="37" t="inlineStr">
        <x:is>
          <x:t xml:space="preserve">Jesus disse a Judas</x:t>
        </x:is>
      </x:c>
      <x:c r="D861" s="37" t="inlineStr">
        <x:is>
          <x:t xml:space="preserve">Jo 13,27</x:t>
        </x:is>
      </x:c>
      <x:c r="E861" s="37" t="n"/>
      <x:c r="F861" s="37" t="inlineStr">
        <x:is>
          <x:t xml:space="preserve">Sl 26</x:t>
        </x:is>
      </x:c>
      <x:c r="G861" s="37" t="inlineStr">
        <x:is>
          <x:t xml:space="preserve">3ª feira da Semana Santa</x:t>
        </x:is>
      </x:c>
      <x:c r="H861" s="38" t="inlineStr">
        <x:is>
          <x:t xml:space="preserve">abrir partitura</x:t>
        </x:is>
      </x:c>
    </x:row>
    <x:row r="862" s="29" customFormat="1" ht="15" customHeight="1">
      <x:c r="A862" s="33" t="inlineStr">
        <x:is>
          <x:t xml:space="preserve">Vol. 20</x:t>
        </x:is>
      </x:c>
      <x:c r="B862" s="33" t="inlineStr">
        <x:is>
          <x:t xml:space="preserve">06</x:t>
        </x:is>
      </x:c>
      <x:c r="C862" s="34" t="inlineStr">
        <x:is>
          <x:t xml:space="preserve">Na Ceia Jesus declarou</x:t>
        </x:is>
      </x:c>
      <x:c r="D862" s="34" t="inlineStr">
        <x:is>
          <x:t xml:space="preserve">Mt 26,21 ‖ Mc 14,18 ‖ Lc 22,21 ‖ Jo 13,21</x:t>
        </x:is>
      </x:c>
      <x:c r="E862" s="34" t="n"/>
      <x:c r="F862" s="34" t="inlineStr">
        <x:is>
          <x:t xml:space="preserve">Sl 40</x:t>
        </x:is>
      </x:c>
      <x:c r="G862" s="34" t="inlineStr">
        <x:is>
          <x:t xml:space="preserve">4ª feira da Semana Santa</x:t>
        </x:is>
      </x:c>
      <x:c r="H862" s="35" t="inlineStr">
        <x:is>
          <x:t xml:space="preserve">abrir partitura</x:t>
        </x:is>
      </x:c>
    </x:row>
    <x:row r="863" s="29" customFormat="1" ht="15" customHeight="1">
      <x:c r="A863" s="36" t="inlineStr">
        <x:is>
          <x:t xml:space="preserve">Vol. 20</x:t>
        </x:is>
      </x:c>
      <x:c r="B863" s="36" t="inlineStr">
        <x:is>
          <x:t xml:space="preserve">07</x:t>
        </x:is>
      </x:c>
      <x:c r="C863" s="37" t="inlineStr">
        <x:is>
          <x:t xml:space="preserve">As obras de Jesus Cristo</x:t>
        </x:is>
      </x:c>
      <x:c r="D863" s="37" t="inlineStr">
        <x:is>
          <x:t xml:space="preserve">Jo 10,37-38</x:t>
        </x:is>
      </x:c>
      <x:c r="E863" s="37" t="n"/>
      <x:c r="F863" s="37" t="inlineStr">
        <x:is>
          <x:t xml:space="preserve">Sl 30</x:t>
        </x:is>
      </x:c>
      <x:c r="G863" s="37" t="n"/>
      <x:c r="H863" s="38" t="inlineStr">
        <x:is>
          <x:t xml:space="preserve">abrir partitura</x:t>
        </x:is>
      </x:c>
    </x:row>
    <x:row r="864" s="29" customFormat="1" ht="15" customHeight="1">
      <x:c r="A864" s="33" t="inlineStr">
        <x:is>
          <x:t xml:space="preserve">Vol. 20</x:t>
        </x:is>
      </x:c>
      <x:c r="B864" s="33" t="inlineStr">
        <x:is>
          <x:t xml:space="preserve">08</x:t>
        </x:is>
      </x:c>
      <x:c r="C864" s="34" t="inlineStr">
        <x:is>
          <x:t xml:space="preserve">É melhor que pereça um só homem</x:t>
        </x:is>
      </x:c>
      <x:c r="D864" s="34" t="inlineStr">
        <x:is>
          <x:t xml:space="preserve">Jo 11,50</x:t>
        </x:is>
      </x:c>
      <x:c r="E864" s="34" t="n"/>
      <x:c r="F864" s="34" t="inlineStr">
        <x:is>
          <x:t xml:space="preserve">Sl 7</x:t>
        </x:is>
      </x:c>
      <x:c r="G864" s="34" t="n"/>
      <x:c r="H864" s="35" t="inlineStr">
        <x:is>
          <x:t xml:space="preserve">abrir partitura</x:t>
        </x:is>
      </x:c>
    </x:row>
    <x:row r="865" s="29" customFormat="1" ht="15" customHeight="1">
      <x:c r="A865" s="36" t="inlineStr">
        <x:is>
          <x:t xml:space="preserve">Vol. 20</x:t>
        </x:is>
      </x:c>
      <x:c r="B865" s="36" t="inlineStr">
        <x:is>
          <x:t xml:space="preserve">09</x:t>
        </x:is>
      </x:c>
      <x:c r="C865" s="37" t="inlineStr">
        <x:is>
          <x:t xml:space="preserve">Louvor e glória</x:t>
        </x:is>
      </x:c>
      <x:c r="D865" s="37" t="n"/>
      <x:c r="E865" s="37" t="inlineStr">
        <x:is>
          <x:t xml:space="preserve">Fl 2,8-9</x:t>
        </x:is>
      </x:c>
      <x:c r="F865" s="37" t="n"/>
      <x:c r="G865" s="37" t="inlineStr">
        <x:is>
          <x:t xml:space="preserve">Aclamação do Domingo de Ramos · Semana Santa</x:t>
        </x:is>
      </x:c>
      <x:c r="H865" s="38" t="inlineStr">
        <x:is>
          <x:t xml:space="preserve">abrir partitura</x:t>
        </x:is>
      </x:c>
    </x:row>
    <x:row r="866" s="29" customFormat="1" ht="15" customHeight="1">
      <x:c r="A866" s="33" t="inlineStr">
        <x:is>
          <x:t xml:space="preserve">Vol. 20</x:t>
        </x:is>
      </x:c>
      <x:c r="B866" s="33" t="inlineStr">
        <x:is>
          <x:t xml:space="preserve">10</x:t>
        </x:is>
      </x:c>
      <x:c r="C866" s="34" t="inlineStr">
        <x:is>
          <x:t xml:space="preserve">Cristo ressuscitou</x:t>
        </x:is>
      </x:c>
      <x:c r="D866" s="34" t="n"/>
      <x:c r="E866" s="34" t="n"/>
      <x:c r="F866" s="34" t="n"/>
      <x:c r="G866" s="34" t="inlineStr">
        <x:is>
          <x:t xml:space="preserve">(Christ ist erstanden)</x:t>
        </x:is>
      </x:c>
      <x:c r="H866" s="35" t="inlineStr">
        <x:is>
          <x:t xml:space="preserve">abrir partitura</x:t>
        </x:is>
      </x:c>
    </x:row>
    <x:row r="867" s="29" customFormat="1" ht="15" customHeight="1">
      <x:c r="A867" s="36" t="inlineStr">
        <x:is>
          <x:t xml:space="preserve">Vol. 20</x:t>
        </x:is>
      </x:c>
      <x:c r="B867" s="36" t="inlineStr">
        <x:is>
          <x:t xml:space="preserve">11</x:t>
        </x:is>
      </x:c>
      <x:c r="C867" s="37" t="inlineStr">
        <x:is>
          <x:t xml:space="preserve">Vocês que tristes estão</x:t>
        </x:is>
      </x:c>
      <x:c r="D867" s="37" t="n"/>
      <x:c r="E867" s="37" t="n"/>
      <x:c r="F867" s="37" t="n"/>
      <x:c r="G867" s="37" t="n"/>
      <x:c r="H867" s="38" t="inlineStr">
        <x:is>
          <x:t xml:space="preserve">abrir partitura</x:t>
        </x:is>
      </x:c>
    </x:row>
    <x:row r="868" s="29" customFormat="1" ht="15" customHeight="1">
      <x:c r="A868" s="33" t="inlineStr">
        <x:is>
          <x:t xml:space="preserve">Vol. 20</x:t>
        </x:is>
      </x:c>
      <x:c r="B868" s="33" t="inlineStr">
        <x:is>
          <x:t xml:space="preserve">12</x:t>
        </x:is>
      </x:c>
      <x:c r="C868" s="34" t="inlineStr">
        <x:is>
          <x:t xml:space="preserve">Cordeiro de Deus</x:t>
        </x:is>
      </x:c>
      <x:c r="D868" s="34" t="n"/>
      <x:c r="E868" s="34" t="n"/>
      <x:c r="F868" s="34" t="n"/>
      <x:c r="G868" s="34" t="inlineStr">
        <x:is>
          <x:t xml:space="preserve">Cordeiro</x:t>
        </x:is>
      </x:c>
      <x:c r="H868" s="35" t="inlineStr">
        <x:is>
          <x:t xml:space="preserve">abrir partitura</x:t>
        </x:is>
      </x:c>
    </x:row>
    <x:row r="869" s="29" customFormat="1" ht="15" customHeight="1">
      <x:c r="A869" s="36" t="inlineStr">
        <x:is>
          <x:t xml:space="preserve">Vol. 20</x:t>
        </x:is>
      </x:c>
      <x:c r="B869" s="36" t="inlineStr">
        <x:is>
          <x:t xml:space="preserve">13</x:t>
        </x:is>
      </x:c>
      <x:c r="C869" s="37" t="inlineStr">
        <x:is>
          <x:t xml:space="preserve">Da nuvem uma voz</x:t>
        </x:is>
      </x:c>
      <x:c r="D869" s="37" t="inlineStr">
        <x:is>
          <x:t xml:space="preserve">Mt 17,5 ‖ Mc 9,7 ‖ Lc 9,35</x:t>
        </x:is>
      </x:c>
      <x:c r="E869" s="37" t="n"/>
      <x:c r="F869" s="37" t="n"/>
      <x:c r="G869" s="37" t="inlineStr">
        <x:is>
          <x:t xml:space="preserve">Batismo do Senhor · 2º Domingo da Quaresma</x:t>
        </x:is>
      </x:c>
      <x:c r="H869" s="38" t="inlineStr">
        <x:is>
          <x:t xml:space="preserve">abrir partitura</x:t>
        </x:is>
      </x:c>
    </x:row>
    <x:row r="870" s="29" customFormat="1" ht="23.850000381469727" customHeight="1">
      <x:c r="A870" s="33" t="inlineStr">
        <x:is>
          <x:t xml:space="preserve">Vol. 20</x:t>
        </x:is>
      </x:c>
      <x:c r="B870" s="33" t="inlineStr">
        <x:is>
          <x:t xml:space="preserve">14</x:t>
        </x:is>
      </x:c>
      <x:c r="C870" s="34" t="inlineStr">
        <x:is>
          <x:t xml:space="preserve">A lei do Espírito e da vida</x:t>
        </x:is>
      </x:c>
      <x:c r="D870" s="34" t="n"/>
      <x:c r="E870" s="34" t="inlineStr">
        <x:is>
          <x:t xml:space="preserve">Rm 8,2-3</x:t>
        </x:is>
      </x:c>
      <x:c r="F870" s="34" t="n"/>
      <x:c r="G870" s="34" t="n"/>
      <x:c r="H870" s="35" t="inlineStr">
        <x:is>
          <x:t xml:space="preserve">abrir partitura</x:t>
        </x:is>
      </x:c>
    </x:row>
    <x:row r="871" s="29" customFormat="1" ht="15" customHeight="1">
      <x:c r="A871" s="36" t="inlineStr">
        <x:is>
          <x:t xml:space="preserve">Vol. 20</x:t>
        </x:is>
      </x:c>
      <x:c r="B871" s="36" t="inlineStr">
        <x:is>
          <x:t xml:space="preserve">15</x:t>
        </x:is>
      </x:c>
      <x:c r="C871" s="37" t="inlineStr">
        <x:is>
          <x:t xml:space="preserve">A linguagem da cruz</x:t>
        </x:is>
      </x:c>
      <x:c r="D871" s="37" t="n"/>
      <x:c r="E871" s="37" t="inlineStr">
        <x:is>
          <x:t xml:space="preserve">1Cor 1,18</x:t>
        </x:is>
      </x:c>
      <x:c r="F871" s="37" t="n"/>
      <x:c r="G871" s="37" t="n"/>
      <x:c r="H871" s="38" t="inlineStr">
        <x:is>
          <x:t xml:space="preserve">abrir partitura</x:t>
        </x:is>
      </x:c>
    </x:row>
    <x:row r="872" s="29" customFormat="1" ht="15" customHeight="1">
      <x:c r="A872" s="33" t="inlineStr">
        <x:is>
          <x:t xml:space="preserve">Vol. 20</x:t>
        </x:is>
      </x:c>
      <x:c r="B872" s="33" t="inlineStr">
        <x:is>
          <x:t xml:space="preserve">16</x:t>
        </x:is>
      </x:c>
      <x:c r="C872" s="34" t="inlineStr">
        <x:is>
          <x:t xml:space="preserve">Os judeus e os gregos</x:t>
        </x:is>
      </x:c>
      <x:c r="D872" s="34" t="n"/>
      <x:c r="E872" s="34" t="inlineStr">
        <x:is>
          <x:t xml:space="preserve">1Cor 1,22-24</x:t>
        </x:is>
      </x:c>
      <x:c r="F872" s="34" t="n"/>
      <x:c r="G872" s="34" t="n"/>
      <x:c r="H872" s="35" t="inlineStr">
        <x:is>
          <x:t xml:space="preserve">abrir partitura</x:t>
        </x:is>
      </x:c>
    </x:row>
    <x:row r="873" s="29" customFormat="1" ht="15" customHeight="1">
      <x:c r="A873" s="36" t="inlineStr">
        <x:is>
          <x:t xml:space="preserve">Vol. 20</x:t>
        </x:is>
      </x:c>
      <x:c r="B873" s="36" t="inlineStr">
        <x:is>
          <x:t xml:space="preserve">17</x:t>
        </x:is>
      </x:c>
      <x:c r="C873" s="37" t="inlineStr">
        <x:is>
          <x:t xml:space="preserve">Ninguém pode colocar outro fundamento</x:t>
        </x:is>
      </x:c>
      <x:c r="D873" s="37" t="n"/>
      <x:c r="E873" s="37" t="inlineStr">
        <x:is>
          <x:t xml:space="preserve">1Cor 3,11</x:t>
        </x:is>
      </x:c>
      <x:c r="F873" s="37" t="n"/>
      <x:c r="G873" s="37" t="inlineStr">
        <x:is>
          <x:t xml:space="preserve">Jesus Cristo</x:t>
        </x:is>
      </x:c>
      <x:c r="H873" s="38" t="inlineStr">
        <x:is>
          <x:t xml:space="preserve">abrir partitura</x:t>
        </x:is>
      </x:c>
    </x:row>
    <x:row r="874" s="29" customFormat="1" ht="15" customHeight="1">
      <x:c r="A874" s="33" t="inlineStr">
        <x:is>
          <x:t xml:space="preserve">Vol. 20</x:t>
        </x:is>
      </x:c>
      <x:c r="B874" s="33" t="inlineStr">
        <x:is>
          <x:t xml:space="preserve">18</x:t>
        </x:is>
      </x:c>
      <x:c r="C874" s="34" t="inlineStr">
        <x:is>
          <x:t xml:space="preserve">Amaldiçoados, nós bendizemos</x:t>
        </x:is>
      </x:c>
      <x:c r="D874" s="34" t="n"/>
      <x:c r="E874" s="34" t="inlineStr">
        <x:is>
          <x:t xml:space="preserve">1Cor 4,11-13</x:t>
        </x:is>
      </x:c>
      <x:c r="F874" s="34" t="n"/>
      <x:c r="G874" s="34" t="n"/>
      <x:c r="H874" s="35" t="inlineStr">
        <x:is>
          <x:t xml:space="preserve">abrir partitura</x:t>
        </x:is>
      </x:c>
    </x:row>
    <x:row r="875" s="29" customFormat="1" ht="15" customHeight="1">
      <x:c r="A875" s="36" t="inlineStr">
        <x:is>
          <x:t xml:space="preserve">Vol. 20</x:t>
        </x:is>
      </x:c>
      <x:c r="B875" s="36" t="inlineStr">
        <x:is>
          <x:t xml:space="preserve">19</x:t>
        </x:is>
      </x:c>
      <x:c r="C875" s="37" t="inlineStr">
        <x:is>
          <x:t xml:space="preserve">Vós fostes lavados e santificados</x:t>
        </x:is>
      </x:c>
      <x:c r="D875" s="37" t="n"/>
      <x:c r="E875" s="37" t="inlineStr">
        <x:is>
          <x:t xml:space="preserve">1Cor 6,11</x:t>
        </x:is>
      </x:c>
      <x:c r="F875" s="37" t="n"/>
      <x:c r="G875" s="37" t="n"/>
      <x:c r="H875" s="38" t="inlineStr">
        <x:is>
          <x:t xml:space="preserve">abrir partitura</x:t>
        </x:is>
      </x:c>
    </x:row>
    <x:row r="876" s="29" customFormat="1" ht="15" customHeight="1">
      <x:c r="A876" s="33" t="inlineStr">
        <x:is>
          <x:t xml:space="preserve">Vol. 20</x:t>
        </x:is>
      </x:c>
      <x:c r="B876" s="33" t="inlineStr">
        <x:is>
          <x:t xml:space="preserve">20</x:t>
        </x:is>
      </x:c>
      <x:c r="C876" s="34" t="inlineStr">
        <x:is>
          <x:t xml:space="preserve">Existe um só Deus e nosso Pai</x:t>
        </x:is>
      </x:c>
      <x:c r="D876" s="34" t="n"/>
      <x:c r="E876" s="34" t="inlineStr">
        <x:is>
          <x:t xml:space="preserve">1Cor 8,6</x:t>
        </x:is>
      </x:c>
      <x:c r="F876" s="34" t="n"/>
      <x:c r="G876" s="34" t="n"/>
      <x:c r="H876" s="35" t="inlineStr">
        <x:is>
          <x:t xml:space="preserve">abrir partitura</x:t>
        </x:is>
      </x:c>
    </x:row>
    <x:row r="877" s="29" customFormat="1" ht="15" customHeight="1">
      <x:c r="A877" s="36" t="inlineStr">
        <x:is>
          <x:t xml:space="preserve">Vol. 20</x:t>
        </x:is>
      </x:c>
      <x:c r="B877" s="36" t="inlineStr">
        <x:is>
          <x:t xml:space="preserve">21</x:t>
        </x:is>
      </x:c>
      <x:c r="C877" s="37" t="inlineStr">
        <x:is>
          <x:t xml:space="preserve">Anunciar o Evangelho</x:t>
        </x:is>
      </x:c>
      <x:c r="D877" s="37" t="n"/>
      <x:c r="E877" s="37" t="inlineStr">
        <x:is>
          <x:t xml:space="preserve">1Cor 9,16</x:t>
        </x:is>
      </x:c>
      <x:c r="F877" s="37" t="n"/>
      <x:c r="G877" s="37" t="n"/>
      <x:c r="H877" s="38" t="inlineStr">
        <x:is>
          <x:t xml:space="preserve">abrir partitura</x:t>
        </x:is>
      </x:c>
    </x:row>
    <x:row r="878" s="29" customFormat="1" ht="15" customHeight="1">
      <x:c r="A878" s="33" t="inlineStr">
        <x:is>
          <x:t xml:space="preserve">Vol. 20</x:t>
        </x:is>
      </x:c>
      <x:c r="B878" s="33" t="inlineStr">
        <x:is>
          <x:t xml:space="preserve">22</x:t>
        </x:is>
      </x:c>
      <x:c r="C878" s="34" t="inlineStr">
        <x:is>
          <x:t xml:space="preserve">Pela graça de Deus sou o que sou</x:t>
        </x:is>
      </x:c>
      <x:c r="D878" s="34" t="n"/>
      <x:c r="E878" s="34" t="inlineStr">
        <x:is>
          <x:t xml:space="preserve">1Cor 15,10</x:t>
        </x:is>
      </x:c>
      <x:c r="F878" s="34" t="n"/>
      <x:c r="G878" s="34" t="n"/>
      <x:c r="H878" s="35" t="inlineStr">
        <x:is>
          <x:t xml:space="preserve">abrir partitura</x:t>
        </x:is>
      </x:c>
    </x:row>
    <x:row r="879" s="29" customFormat="1" ht="15" customHeight="1">
      <x:c r="A879" s="36" t="inlineStr">
        <x:is>
          <x:t xml:space="preserve">Vol. 20</x:t>
        </x:is>
      </x:c>
      <x:c r="B879" s="36" t="inlineStr">
        <x:is>
          <x:t xml:space="preserve">23</x:t>
        </x:is>
      </x:c>
      <x:c r="C879" s="37" t="inlineStr">
        <x:is>
          <x:t xml:space="preserve">Saulo, Saulo, por que tu me persegues?</x:t>
        </x:is>
      </x:c>
      <x:c r="D879" s="37" t="n"/>
      <x:c r="E879" s="37" t="inlineStr">
        <x:is>
          <x:t xml:space="preserve">At 9,4-5</x:t>
        </x:is>
      </x:c>
      <x:c r="F879" s="37" t="inlineStr">
        <x:is>
          <x:t xml:space="preserve">Sl 129</x:t>
        </x:is>
      </x:c>
      <x:c r="G879" s="37" t="inlineStr">
        <x:is>
          <x:t xml:space="preserve">25 de Janeiro: Conversão de São Paulo</x:t>
        </x:is>
      </x:c>
      <x:c r="H879" s="38" t="inlineStr">
        <x:is>
          <x:t xml:space="preserve">abrir partitura</x:t>
        </x:is>
      </x:c>
    </x:row>
    <x:row r="880" s="29" customFormat="1" ht="15" customHeight="1">
      <x:c r="A880" s="33" t="inlineStr">
        <x:is>
          <x:t xml:space="preserve">Vol. 20</x:t>
        </x:is>
      </x:c>
      <x:c r="B880" s="33" t="inlineStr">
        <x:is>
          <x:t xml:space="preserve">24</x:t>
        </x:is>
      </x:c>
      <x:c r="C880" s="34" t="inlineStr">
        <x:is>
          <x:t xml:space="preserve">A Jesus Cristo que nos ama</x:t>
        </x:is>
      </x:c>
      <x:c r="D880" s="34" t="n"/>
      <x:c r="E880" s="34" t="inlineStr">
        <x:is>
          <x:t xml:space="preserve">Ap 1,5-6</x:t>
        </x:is>
      </x:c>
      <x:c r="F880" s="34" t="n"/>
      <x:c r="G880" s="34" t="n"/>
      <x:c r="H880" s="35" t="inlineStr">
        <x:is>
          <x:t xml:space="preserve">abrir partitura</x:t>
        </x:is>
      </x:c>
    </x:row>
    <x:row r="881" s="29" customFormat="1" ht="15" customHeight="1">
      <x:c r="A881" s="36" t="inlineStr">
        <x:is>
          <x:t xml:space="preserve">Vol. 20</x:t>
        </x:is>
      </x:c>
      <x:c r="B881" s="36" t="inlineStr">
        <x:is>
          <x:t xml:space="preserve">25</x:t>
        </x:is>
      </x:c>
      <x:c r="C881" s="37" t="inlineStr">
        <x:is>
          <x:t xml:space="preserve">O Senhor glorioso falou</x:t>
        </x:is>
      </x:c>
      <x:c r="D881" s="37" t="n"/>
      <x:c r="E881" s="37" t="inlineStr">
        <x:is>
          <x:t xml:space="preserve">Ap 1,8</x:t>
        </x:is>
      </x:c>
      <x:c r="F881" s="37" t="n"/>
      <x:c r="G881" s="37" t="n"/>
      <x:c r="H881" s="38" t="inlineStr">
        <x:is>
          <x:t xml:space="preserve">abrir partitura</x:t>
        </x:is>
      </x:c>
    </x:row>
    <x:row r="882" s="29" customFormat="1" ht="15" customHeight="1">
      <x:c r="A882" s="33" t="inlineStr">
        <x:is>
          <x:t xml:space="preserve">Vol. 20</x:t>
        </x:is>
      </x:c>
      <x:c r="B882" s="33" t="inlineStr">
        <x:is>
          <x:t xml:space="preserve">26</x:t>
        </x:is>
      </x:c>
      <x:c r="C882" s="34" t="inlineStr">
        <x:is>
          <x:t xml:space="preserve">Não tenhas medo</x:t>
        </x:is>
      </x:c>
      <x:c r="D882" s="34" t="n"/>
      <x:c r="E882" s="34" t="inlineStr">
        <x:is>
          <x:t xml:space="preserve">Ap 1,17-18</x:t>
        </x:is>
      </x:c>
      <x:c r="F882" s="34" t="n"/>
      <x:c r="G882" s="34" t="n"/>
      <x:c r="H882" s="35" t="inlineStr">
        <x:is>
          <x:t xml:space="preserve">abrir partitura</x:t>
        </x:is>
      </x:c>
    </x:row>
    <x:row r="883" s="29" customFormat="1" ht="15" customHeight="1">
      <x:c r="A883" s="36" t="inlineStr">
        <x:is>
          <x:t xml:space="preserve">Vol. 20</x:t>
        </x:is>
      </x:c>
      <x:c r="B883" s="36" t="inlineStr">
        <x:is>
          <x:t xml:space="preserve">27</x:t>
        </x:is>
      </x:c>
      <x:c r="C883" s="37" t="inlineStr">
        <x:is>
          <x:t xml:space="preserve">Assim fala o Primeiro e o Último</x:t>
        </x:is>
      </x:c>
      <x:c r="D883" s="37" t="n"/>
      <x:c r="E883" s="37" t="inlineStr">
        <x:is>
          <x:t xml:space="preserve">Ap 2,8-10</x:t>
        </x:is>
      </x:c>
      <x:c r="F883" s="37" t="n"/>
      <x:c r="G883" s="37" t="n"/>
      <x:c r="H883" s="38" t="inlineStr">
        <x:is>
          <x:t xml:space="preserve">abrir partitura</x:t>
        </x:is>
      </x:c>
    </x:row>
    <x:row r="884" s="29" customFormat="1" ht="15" customHeight="1">
      <x:c r="A884" s="33" t="inlineStr">
        <x:is>
          <x:t xml:space="preserve">Vol. 20</x:t>
        </x:is>
      </x:c>
      <x:c r="B884" s="33" t="inlineStr">
        <x:is>
          <x:t xml:space="preserve">28</x:t>
        </x:is>
      </x:c>
      <x:c r="C884" s="34" t="inlineStr">
        <x:is>
          <x:t xml:space="preserve">Vós sois digno, Senhor</x:t>
        </x:is>
      </x:c>
      <x:c r="D884" s="34" t="n"/>
      <x:c r="E884" s="34" t="inlineStr">
        <x:is>
          <x:t xml:space="preserve">Ap 4,11; 5,9-12</x:t>
        </x:is>
      </x:c>
      <x:c r="F884" s="34" t="n"/>
      <x:c r="G884" s="34" t="inlineStr">
        <x:is>
          <x:t xml:space="preserve">Hino dos redimidos · Cristo Rei</x:t>
        </x:is>
      </x:c>
      <x:c r="H884" s="35" t="inlineStr">
        <x:is>
          <x:t xml:space="preserve">abrir partitura</x:t>
        </x:is>
      </x:c>
    </x:row>
    <x:row r="885" s="29" customFormat="1" ht="15" customHeight="1">
      <x:c r="A885" s="36" t="inlineStr">
        <x:is>
          <x:t xml:space="preserve">Vol. 20</x:t>
        </x:is>
      </x:c>
      <x:c r="B885" s="36" t="inlineStr">
        <x:is>
          <x:t xml:space="preserve">29</x:t>
        </x:is>
      </x:c>
      <x:c r="C885" s="37" t="inlineStr">
        <x:is>
          <x:t xml:space="preserve">Amém, assim seja</x:t>
        </x:is>
      </x:c>
      <x:c r="D885" s="37" t="n"/>
      <x:c r="E885" s="37" t="inlineStr">
        <x:is>
          <x:t xml:space="preserve">Ap 7,12</x:t>
        </x:is>
      </x:c>
      <x:c r="F885" s="37" t="n"/>
      <x:c r="G885" s="37" t="n"/>
      <x:c r="H885" s="38" t="inlineStr">
        <x:is>
          <x:t xml:space="preserve">abrir partitura</x:t>
        </x:is>
      </x:c>
    </x:row>
    <x:row r="886" s="29" customFormat="1" ht="15" customHeight="1">
      <x:c r="A886" s="33" t="inlineStr">
        <x:is>
          <x:t xml:space="preserve">Vol. 20</x:t>
        </x:is>
      </x:c>
      <x:c r="B886" s="33" t="inlineStr">
        <x:is>
          <x:t xml:space="preserve">30</x:t>
        </x:is>
      </x:c>
      <x:c r="C886" s="34" t="inlineStr">
        <x:is>
          <x:t xml:space="preserve">Graças vos damos</x:t>
        </x:is>
      </x:c>
      <x:c r="D886" s="34" t="n"/>
      <x:c r="E886" s="34" t="inlineStr">
        <x:is>
          <x:t xml:space="preserve">Ap 11,17</x:t>
        </x:is>
      </x:c>
      <x:c r="F886" s="34" t="n"/>
      <x:c r="G886" s="34" t="inlineStr">
        <x:is>
          <x:t xml:space="preserve">Cristo Rei</x:t>
        </x:is>
      </x:c>
      <x:c r="H886" s="35" t="inlineStr">
        <x:is>
          <x:t xml:space="preserve">abrir partitura</x:t>
        </x:is>
      </x:c>
    </x:row>
    <x:row r="887" s="29" customFormat="1" ht="23.850000381469727" customHeight="1">
      <x:c r="A887" s="36" t="inlineStr">
        <x:is>
          <x:t xml:space="preserve">Vol. 20</x:t>
        </x:is>
      </x:c>
      <x:c r="B887" s="36" t="inlineStr">
        <x:is>
          <x:t xml:space="preserve">31</x:t>
        </x:is>
      </x:c>
      <x:c r="C887" s="37" t="inlineStr">
        <x:is>
          <x:t xml:space="preserve">Um sinal grandioso no céu</x:t>
        </x:is>
      </x:c>
      <x:c r="D887" s="37" t="n"/>
      <x:c r="E887" s="37" t="inlineStr">
        <x:is>
          <x:t xml:space="preserve">Ap 12,1</x:t>
        </x:is>
      </x:c>
      <x:c r="F887" s="37" t="inlineStr">
        <x:is>
          <x:t xml:space="preserve">Lc 1,46-55</x:t>
        </x:is>
      </x:c>
      <x:c r="G887" s="37" t="inlineStr">
        <x:is>
          <x:t xml:space="preserve">Mariano · Entrada ou Comunhão</x:t>
        </x:is>
      </x:c>
      <x:c r="H887" s="38" t="inlineStr">
        <x:is>
          <x:t xml:space="preserve">abrir partitura</x:t>
        </x:is>
      </x:c>
    </x:row>
    <x:row r="888" s="29" customFormat="1" ht="23.850000381469727" customHeight="1">
      <x:c r="A888" s="33" t="inlineStr">
        <x:is>
          <x:t xml:space="preserve">Vol. 20</x:t>
        </x:is>
      </x:c>
      <x:c r="B888" s="33" t="inlineStr">
        <x:is>
          <x:t xml:space="preserve">32</x:t>
        </x:is>
      </x:c>
      <x:c r="C888" s="34" t="inlineStr">
        <x:is>
          <x:t xml:space="preserve">Chegou agora a salvação</x:t>
        </x:is>
      </x:c>
      <x:c r="D888" s="34" t="n"/>
      <x:c r="E888" s="34" t="inlineStr">
        <x:is>
          <x:t xml:space="preserve">Ap 12,10-11</x:t>
        </x:is>
      </x:c>
      <x:c r="F888" s="34" t="n"/>
      <x:c r="G888" s="34" t="n"/>
      <x:c r="H888" s="35" t="inlineStr">
        <x:is>
          <x:t xml:space="preserve">abrir partitura</x:t>
        </x:is>
      </x:c>
    </x:row>
    <x:row r="889" s="29" customFormat="1" ht="23.850000381469727" customHeight="1">
      <x:c r="A889" s="36" t="inlineStr">
        <x:is>
          <x:t xml:space="preserve">Vol. 20</x:t>
        </x:is>
      </x:c>
      <x:c r="B889" s="36" t="inlineStr">
        <x:is>
          <x:t xml:space="preserve">33</x:t>
        </x:is>
      </x:c>
      <x:c r="C889" s="37" t="inlineStr">
        <x:is>
          <x:t xml:space="preserve">Felizes os mortos fiéis ao Senhor!</x:t>
        </x:is>
      </x:c>
      <x:c r="D889" s="37" t="n"/>
      <x:c r="E889" s="37" t="inlineStr">
        <x:is>
          <x:t xml:space="preserve">Ap 14,13</x:t>
        </x:is>
      </x:c>
      <x:c r="F889" s="37" t="inlineStr">
        <x:is>
          <x:t xml:space="preserve">Lc 2,29-32</x:t>
        </x:is>
      </x:c>
      <x:c r="G889" s="37" t="inlineStr">
        <x:is>
          <x:t xml:space="preserve">Falecidos · Entrada ou Comunhão</x:t>
        </x:is>
      </x:c>
      <x:c r="H889" s="38" t="inlineStr">
        <x:is>
          <x:t xml:space="preserve">abrir partitura</x:t>
        </x:is>
      </x:c>
    </x:row>
    <x:row r="890" s="29" customFormat="1" ht="23.850000381469727" customHeight="1">
      <x:c r="A890" s="33" t="inlineStr">
        <x:is>
          <x:t xml:space="preserve">Vol. 20</x:t>
        </x:is>
      </x:c>
      <x:c r="B890" s="33" t="inlineStr">
        <x:is>
          <x:t xml:space="preserve">34</x:t>
        </x:is>
      </x:c>
      <x:c r="C890" s="34" t="inlineStr">
        <x:is>
          <x:t xml:space="preserve">Como são grandes</x:t>
        </x:is>
      </x:c>
      <x:c r="D890" s="34" t="n"/>
      <x:c r="E890" s="34" t="inlineStr">
        <x:is>
          <x:t xml:space="preserve">Ap 15,3-4</x:t>
        </x:is>
      </x:c>
      <x:c r="F890" s="34" t="n"/>
      <x:c r="G890" s="34" t="n"/>
      <x:c r="H890" s="35" t="inlineStr">
        <x:is>
          <x:t xml:space="preserve">abrir partitura</x:t>
        </x:is>
      </x:c>
    </x:row>
    <x:row r="891" s="29" customFormat="1" ht="23.850000381469727" customHeight="1">
      <x:c r="A891" s="36" t="inlineStr">
        <x:is>
          <x:t xml:space="preserve">Vol. 21</x:t>
        </x:is>
      </x:c>
      <x:c r="B891" s="36" t="inlineStr">
        <x:is>
          <x:t xml:space="preserve">01</x:t>
        </x:is>
      </x:c>
      <x:c r="C891" s="37" t="inlineStr">
        <x:is>
          <x:t xml:space="preserve">A linguagem da cruz</x:t>
        </x:is>
      </x:c>
      <x:c r="D891" s="37" t="n"/>
      <x:c r="E891" s="37" t="inlineStr">
        <x:is>
          <x:t xml:space="preserve">1Cor 1,18</x:t>
        </x:is>
      </x:c>
      <x:c r="F891" s="37" t="inlineStr">
        <x:is>
          <x:t xml:space="preserve">Fl 2,6-11</x:t>
        </x:is>
      </x:c>
      <x:c r="G891" s="37" t="inlineStr">
        <x:is>
          <x:t xml:space="preserve">A Santa Cruz</x:t>
        </x:is>
      </x:c>
      <x:c r="H891" s="38" t="inlineStr">
        <x:is>
          <x:t xml:space="preserve">abrir partitura</x:t>
        </x:is>
      </x:c>
    </x:row>
    <x:row r="892" s="29" customFormat="1" ht="23.850000381469727" customHeight="1">
      <x:c r="A892" s="33" t="inlineStr">
        <x:is>
          <x:t xml:space="preserve">Vol. 21</x:t>
        </x:is>
      </x:c>
      <x:c r="B892" s="33" t="inlineStr">
        <x:is>
          <x:t xml:space="preserve">02</x:t>
        </x:is>
      </x:c>
      <x:c r="C892" s="34" t="inlineStr">
        <x:is>
          <x:t xml:space="preserve">Se a esperança em Cristo é só para esta vida</x:t>
        </x:is>
      </x:c>
      <x:c r="D892" s="34" t="n"/>
      <x:c r="E892" s="34" t="inlineStr">
        <x:is>
          <x:t xml:space="preserve">1Cor 15,19-20</x:t>
        </x:is>
      </x:c>
      <x:c r="F892" s="34" t="n"/>
      <x:c r="G892" s="34" t="n"/>
      <x:c r="H892" s="35" t="inlineStr">
        <x:is>
          <x:t xml:space="preserve">abrir partitura</x:t>
        </x:is>
      </x:c>
    </x:row>
    <x:row r="893" s="29" customFormat="1" ht="15" customHeight="1">
      <x:c r="A893" s="36" t="inlineStr">
        <x:is>
          <x:t xml:space="preserve">Vol. 21</x:t>
        </x:is>
      </x:c>
      <x:c r="B893" s="36" t="inlineStr">
        <x:is>
          <x:t xml:space="preserve">03</x:t>
        </x:is>
      </x:c>
      <x:c r="C893" s="37" t="inlineStr">
        <x:is>
          <x:t xml:space="preserve">É preciso que reine Jesus Cristo!</x:t>
        </x:is>
      </x:c>
      <x:c r="D893" s="37" t="n"/>
      <x:c r="E893" s="37" t="inlineStr">
        <x:is>
          <x:t xml:space="preserve">1Cor 15,25-26</x:t>
        </x:is>
      </x:c>
      <x:c r="F893" s="37" t="inlineStr">
        <x:is>
          <x:t xml:space="preserve">Sl 71</x:t>
        </x:is>
      </x:c>
      <x:c r="G893" s="37" t="inlineStr">
        <x:is>
          <x:t xml:space="preserve">Cristo Rei · Falecidos</x:t>
        </x:is>
      </x:c>
      <x:c r="H893" s="38" t="inlineStr">
        <x:is>
          <x:t xml:space="preserve">abrir partitura</x:t>
        </x:is>
      </x:c>
    </x:row>
    <x:row r="894" s="29" customFormat="1" ht="15" customHeight="1">
      <x:c r="A894" s="33" t="inlineStr">
        <x:is>
          <x:t xml:space="preserve">Vol. 21</x:t>
        </x:is>
      </x:c>
      <x:c r="B894" s="33" t="inlineStr">
        <x:is>
          <x:t xml:space="preserve">04</x:t>
        </x:is>
      </x:c>
      <x:c r="C894" s="34" t="inlineStr">
        <x:is>
          <x:t xml:space="preserve">Sede vigilantes e firmes na fé</x:t>
        </x:is>
      </x:c>
      <x:c r="D894" s="34" t="n"/>
      <x:c r="E894" s="34" t="inlineStr">
        <x:is>
          <x:t xml:space="preserve">1Cor 16,13-14</x:t>
        </x:is>
      </x:c>
      <x:c r="F894" s="34" t="n"/>
      <x:c r="G894" s="34" t="n"/>
      <x:c r="H894" s="35" t="inlineStr">
        <x:is>
          <x:t xml:space="preserve">abrir partitura</x:t>
        </x:is>
      </x:c>
    </x:row>
    <x:row r="895" s="29" customFormat="1" ht="15" customHeight="1">
      <x:c r="A895" s="36" t="inlineStr">
        <x:is>
          <x:t xml:space="preserve">Vol. 21</x:t>
        </x:is>
      </x:c>
      <x:c r="B895" s="36" t="inlineStr">
        <x:is>
          <x:t xml:space="preserve">05</x:t>
        </x:is>
      </x:c>
      <x:c r="C895" s="37" t="inlineStr">
        <x:is>
          <x:t xml:space="preserve">Nós somos cidadãos do dia</x:t>
        </x:is>
      </x:c>
      <x:c r="D895" s="37" t="n"/>
      <x:c r="E895" s="37" t="inlineStr">
        <x:is>
          <x:t xml:space="preserve">1Ts 5,5-8</x:t>
        </x:is>
      </x:c>
      <x:c r="F895" s="37" t="n"/>
      <x:c r="G895" s="37" t="n"/>
      <x:c r="H895" s="38" t="inlineStr">
        <x:is>
          <x:t xml:space="preserve">abrir partitura</x:t>
        </x:is>
      </x:c>
    </x:row>
    <x:row r="896" s="29" customFormat="1" ht="15" customHeight="1">
      <x:c r="A896" s="33" t="inlineStr">
        <x:is>
          <x:t xml:space="preserve">Vol. 21</x:t>
        </x:is>
      </x:c>
      <x:c r="B896" s="33" t="inlineStr">
        <x:is>
          <x:t xml:space="preserve">06</x:t>
        </x:is>
      </x:c>
      <x:c r="C896" s="34" t="inlineStr">
        <x:is>
          <x:t xml:space="preserve">Irmãos, nós vos pedimos</x:t>
        </x:is>
      </x:c>
      <x:c r="D896" s="34" t="n"/>
      <x:c r="E896" s="34" t="inlineStr">
        <x:is>
          <x:t xml:space="preserve">1Ts 5,14-15</x:t>
        </x:is>
      </x:c>
      <x:c r="F896" s="34" t="n"/>
      <x:c r="G896" s="34" t="n"/>
      <x:c r="H896" s="35" t="inlineStr">
        <x:is>
          <x:t xml:space="preserve">abrir partitura</x:t>
        </x:is>
      </x:c>
    </x:row>
    <x:row r="897" s="29" customFormat="1" ht="15" customHeight="1">
      <x:c r="A897" s="36" t="inlineStr">
        <x:is>
          <x:t xml:space="preserve">Vol. 21</x:t>
        </x:is>
      </x:c>
      <x:c r="B897" s="36" t="inlineStr">
        <x:is>
          <x:t xml:space="preserve">07</x:t>
        </x:is>
      </x:c>
      <x:c r="C897" s="37" t="inlineStr">
        <x:is>
          <x:t xml:space="preserve">A Família Cristã</x:t>
        </x:is>
      </x:c>
      <x:c r="D897" s="37" t="n"/>
      <x:c r="E897" s="37" t="inlineStr">
        <x:is>
          <x:t xml:space="preserve">1Tm 5,1-2</x:t>
        </x:is>
      </x:c>
      <x:c r="F897" s="37" t="inlineStr">
        <x:is>
          <x:t xml:space="preserve">Sl 132</x:t>
        </x:is>
      </x:c>
      <x:c r="G897" s="37" t="n"/>
      <x:c r="H897" s="38" t="inlineStr">
        <x:is>
          <x:t xml:space="preserve">abrir partitura</x:t>
        </x:is>
      </x:c>
    </x:row>
    <x:row r="898" s="29" customFormat="1" ht="15" customHeight="1">
      <x:c r="A898" s="33" t="inlineStr">
        <x:is>
          <x:t xml:space="preserve">Vol. 21</x:t>
        </x:is>
      </x:c>
      <x:c r="B898" s="33" t="inlineStr">
        <x:is>
          <x:t xml:space="preserve">08</x:t>
        </x:is>
      </x:c>
      <x:c r="C898" s="34" t="inlineStr">
        <x:is>
          <x:t xml:space="preserve">Nada trouxemos para o mundo</x:t>
        </x:is>
      </x:c>
      <x:c r="D898" s="34" t="n"/>
      <x:c r="E898" s="34" t="inlineStr">
        <x:is>
          <x:t xml:space="preserve">1Tm 6,7-10</x:t>
        </x:is>
      </x:c>
      <x:c r="F898" s="34" t="n"/>
      <x:c r="G898" s="34" t="inlineStr">
        <x:is>
          <x:t xml:space="preserve">Funerais · Voto de pobreza e vida simples</x:t>
        </x:is>
      </x:c>
      <x:c r="H898" s="35" t="inlineStr">
        <x:is>
          <x:t xml:space="preserve">abrir partitura</x:t>
        </x:is>
      </x:c>
    </x:row>
    <x:row r="899" s="29" customFormat="1" ht="15" customHeight="1">
      <x:c r="A899" s="36" t="inlineStr">
        <x:is>
          <x:t xml:space="preserve">Vol. 21</x:t>
        </x:is>
      </x:c>
      <x:c r="B899" s="36" t="inlineStr">
        <x:is>
          <x:t xml:space="preserve">09</x:t>
        </x:is>
      </x:c>
      <x:c r="C899" s="37" t="inlineStr">
        <x:is>
          <x:t xml:space="preserve">Combate o bom combate da fé!</x:t>
        </x:is>
      </x:c>
      <x:c r="D899" s="37" t="n"/>
      <x:c r="E899" s="37" t="inlineStr">
        <x:is>
          <x:t xml:space="preserve">1Tm 6,12</x:t>
        </x:is>
      </x:c>
      <x:c r="F899" s="37" t="inlineStr">
        <x:is>
          <x:t xml:space="preserve">Sl 120</x:t>
        </x:is>
      </x:c>
      <x:c r="G899" s="37" t="inlineStr">
        <x:is>
          <x:t xml:space="preserve">Confirmação · Votos religiosos · Ordenação</x:t>
        </x:is>
      </x:c>
      <x:c r="H899" s="38" t="inlineStr">
        <x:is>
          <x:t xml:space="preserve">abrir partitura</x:t>
        </x:is>
      </x:c>
    </x:row>
    <x:row r="900" s="29" customFormat="1" ht="15" customHeight="1">
      <x:c r="A900" s="33" t="inlineStr">
        <x:is>
          <x:t xml:space="preserve">Vol. 21</x:t>
        </x:is>
      </x:c>
      <x:c r="B900" s="33" t="inlineStr">
        <x:is>
          <x:t xml:space="preserve">10</x:t>
        </x:is>
      </x:c>
      <x:c r="C900" s="34" t="inlineStr">
        <x:is>
          <x:t xml:space="preserve">Bendito seja Deus e Pai</x:t>
        </x:is>
      </x:c>
      <x:c r="D900" s="34" t="n"/>
      <x:c r="E900" s="34" t="inlineStr">
        <x:is>
          <x:t xml:space="preserve">2Cor 1,3-4</x:t>
        </x:is>
      </x:c>
      <x:c r="F900" s="34" t="n"/>
      <x:c r="G900" s="34" t="n"/>
      <x:c r="H900" s="35" t="inlineStr">
        <x:is>
          <x:t xml:space="preserve">abrir partitura</x:t>
        </x:is>
      </x:c>
    </x:row>
    <x:row r="901" s="29" customFormat="1" ht="15" customHeight="1">
      <x:c r="A901" s="36" t="inlineStr">
        <x:is>
          <x:t xml:space="preserve">Vol. 21</x:t>
        </x:is>
      </x:c>
      <x:c r="B901" s="36" t="inlineStr">
        <x:is>
          <x:t xml:space="preserve">11</x:t>
        </x:is>
      </x:c>
      <x:c r="C901" s="37" t="inlineStr">
        <x:is>
          <x:t xml:space="preserve">O Senhor é Espírito</x:t>
        </x:is>
      </x:c>
      <x:c r="D901" s="37" t="n"/>
      <x:c r="E901" s="37" t="inlineStr">
        <x:is>
          <x:t xml:space="preserve">2Cor 3,17</x:t>
        </x:is>
      </x:c>
      <x:c r="F901" s="37" t="n"/>
      <x:c r="G901" s="37" t="n"/>
      <x:c r="H901" s="38" t="inlineStr">
        <x:is>
          <x:t xml:space="preserve">abrir partitura</x:t>
        </x:is>
      </x:c>
    </x:row>
    <x:row r="902" s="29" customFormat="1" ht="15" customHeight="1">
      <x:c r="A902" s="33" t="inlineStr">
        <x:is>
          <x:t xml:space="preserve">Vol. 21</x:t>
        </x:is>
      </x:c>
      <x:c r="B902" s="33" t="inlineStr">
        <x:is>
          <x:t xml:space="preserve">12</x:t>
        </x:is>
      </x:c>
      <x:c r="C902" s="34" t="inlineStr">
        <x:is>
          <x:t xml:space="preserve">Sabemos que Aquele que ressuscitou Jesus</x:t>
        </x:is>
      </x:c>
      <x:c r="D902" s="34" t="n"/>
      <x:c r="E902" s="34" t="inlineStr">
        <x:is>
          <x:t xml:space="preserve">2Cor 4,14</x:t>
        </x:is>
      </x:c>
      <x:c r="F902" s="34" t="inlineStr">
        <x:is>
          <x:t xml:space="preserve">Sl 3</x:t>
        </x:is>
      </x:c>
      <x:c r="G902" s="34" t="inlineStr">
        <x:is>
          <x:t xml:space="preserve">Pascal · Falecidos</x:t>
        </x:is>
      </x:c>
      <x:c r="H902" s="35" t="inlineStr">
        <x:is>
          <x:t xml:space="preserve">abrir partitura</x:t>
        </x:is>
      </x:c>
    </x:row>
    <x:row r="903" s="29" customFormat="1" ht="15" customHeight="1">
      <x:c r="A903" s="36" t="inlineStr">
        <x:is>
          <x:t xml:space="preserve">Vol. 21</x:t>
        </x:is>
      </x:c>
      <x:c r="B903" s="36" t="inlineStr">
        <x:is>
          <x:t xml:space="preserve">13</x:t>
        </x:is>
      </x:c>
      <x:c r="C903" s="37" t="inlineStr">
        <x:is>
          <x:t xml:space="preserve">Não busquemos as coisas que se veem</x:t>
        </x:is>
      </x:c>
      <x:c r="D903" s="37" t="n"/>
      <x:c r="E903" s="37" t="inlineStr">
        <x:is>
          <x:t xml:space="preserve">2Cor 4,18</x:t>
        </x:is>
      </x:c>
      <x:c r="F903" s="37" t="inlineStr">
        <x:is>
          <x:t xml:space="preserve">Sl 89</x:t>
        </x:is>
      </x:c>
      <x:c r="G903" s="37" t="n"/>
      <x:c r="H903" s="38" t="inlineStr">
        <x:is>
          <x:t xml:space="preserve">abrir partitura</x:t>
        </x:is>
      </x:c>
    </x:row>
    <x:row r="904" s="29" customFormat="1" ht="23.850000381469727" customHeight="1">
      <x:c r="A904" s="33" t="inlineStr">
        <x:is>
          <x:t xml:space="preserve">Vol. 21</x:t>
        </x:is>
      </x:c>
      <x:c r="B904" s="33" t="inlineStr">
        <x:is>
          <x:t xml:space="preserve">14</x:t>
        </x:is>
      </x:c>
      <x:c r="C904" s="34" t="inlineStr">
        <x:is>
          <x:t xml:space="preserve">Todos nós estaremos diante do tribunal de Cristo</x:t>
        </x:is>
      </x:c>
      <x:c r="D904" s="34" t="n"/>
      <x:c r="E904" s="34" t="inlineStr">
        <x:is>
          <x:t xml:space="preserve">2Cor 5,10</x:t>
        </x:is>
      </x:c>
      <x:c r="F904" s="34" t="n"/>
      <x:c r="G904" s="34" t="n"/>
      <x:c r="H904" s="35" t="inlineStr">
        <x:is>
          <x:t xml:space="preserve">abrir partitura</x:t>
        </x:is>
      </x:c>
    </x:row>
    <x:row r="905" s="29" customFormat="1" ht="23.850000381469727" customHeight="1">
      <x:c r="A905" s="36" t="inlineStr">
        <x:is>
          <x:t xml:space="preserve">Vol. 21</x:t>
        </x:is>
      </x:c>
      <x:c r="B905" s="36" t="inlineStr">
        <x:is>
          <x:t xml:space="preserve">15</x:t>
        </x:is>
      </x:c>
      <x:c r="C905" s="37" t="inlineStr">
        <x:is>
          <x:t xml:space="preserve">O amor de Cristo nos obriga</x:t>
        </x:is>
      </x:c>
      <x:c r="D905" s="37" t="n"/>
      <x:c r="E905" s="37" t="inlineStr">
        <x:is>
          <x:t xml:space="preserve">2Cor 5,14-15</x:t>
        </x:is>
      </x:c>
      <x:c r="F905" s="37" t="n"/>
      <x:c r="G905" s="37" t="n"/>
      <x:c r="H905" s="38" t="inlineStr">
        <x:is>
          <x:t xml:space="preserve">abrir partitura</x:t>
        </x:is>
      </x:c>
    </x:row>
    <x:row r="906" s="29" customFormat="1" ht="15" customHeight="1">
      <x:c r="A906" s="33" t="inlineStr">
        <x:is>
          <x:t xml:space="preserve">Vol. 21</x:t>
        </x:is>
      </x:c>
      <x:c r="B906" s="33" t="inlineStr">
        <x:is>
          <x:t xml:space="preserve">16</x:t>
        </x:is>
      </x:c>
      <x:c r="C906" s="34" t="inlineStr">
        <x:is>
          <x:t xml:space="preserve">Alegrai-vos, irmãos, procurai o melhor</x:t>
        </x:is>
      </x:c>
      <x:c r="D906" s="34" t="n"/>
      <x:c r="E906" s="34" t="inlineStr">
        <x:is>
          <x:t xml:space="preserve">2Cor 13,11</x:t>
        </x:is>
      </x:c>
      <x:c r="F906" s="34" t="n"/>
      <x:c r="G906" s="34" t="n"/>
      <x:c r="H906" s="35" t="inlineStr">
        <x:is>
          <x:t xml:space="preserve">abrir partitura</x:t>
        </x:is>
      </x:c>
    </x:row>
    <x:row r="907" s="29" customFormat="1" ht="15" customHeight="1">
      <x:c r="A907" s="36" t="inlineStr">
        <x:is>
          <x:t xml:space="preserve">Vol. 21</x:t>
        </x:is>
      </x:c>
      <x:c r="B907" s="36" t="inlineStr">
        <x:is>
          <x:t xml:space="preserve">17</x:t>
        </x:is>
      </x:c>
      <x:c r="C907" s="37" t="inlineStr">
        <x:is>
          <x:t xml:space="preserve">Jesus virá do céu</x:t>
        </x:is>
      </x:c>
      <x:c r="D907" s="37" t="n"/>
      <x:c r="E907" s="37" t="inlineStr">
        <x:is>
          <x:t xml:space="preserve">2Ts 1,7-8</x:t>
        </x:is>
      </x:c>
      <x:c r="F907" s="37" t="n"/>
      <x:c r="G907" s="37" t="inlineStr">
        <x:is>
          <x:t xml:space="preserve">Advento · Parusia</x:t>
        </x:is>
      </x:c>
      <x:c r="H907" s="38" t="inlineStr">
        <x:is>
          <x:t xml:space="preserve">abrir partitura</x:t>
        </x:is>
      </x:c>
    </x:row>
    <x:row r="908" s="29" customFormat="1" ht="15" customHeight="1">
      <x:c r="A908" s="33" t="inlineStr">
        <x:is>
          <x:t xml:space="preserve">Vol. 21</x:t>
        </x:is>
      </x:c>
      <x:c r="B908" s="33" t="inlineStr">
        <x:is>
          <x:t xml:space="preserve">18</x:t>
        </x:is>
      </x:c>
      <x:c r="C908" s="34" t="inlineStr">
        <x:is>
          <x:t xml:space="preserve">Jesus Cristo chegará naquele dia</x:t>
        </x:is>
      </x:c>
      <x:c r="D908" s="34" t="n"/>
      <x:c r="E908" s="34" t="inlineStr">
        <x:is>
          <x:t xml:space="preserve">2Ts 1,10-12</x:t>
        </x:is>
      </x:c>
      <x:c r="F908" s="34" t="n"/>
      <x:c r="G908" s="34" t="n"/>
      <x:c r="H908" s="35" t="inlineStr">
        <x:is>
          <x:t xml:space="preserve">abrir partitura</x:t>
        </x:is>
      </x:c>
    </x:row>
    <x:row r="909" s="29" customFormat="1" ht="15" customHeight="1">
      <x:c r="A909" s="36" t="inlineStr">
        <x:is>
          <x:t xml:space="preserve">Vol. 21</x:t>
        </x:is>
      </x:c>
      <x:c r="B909" s="36" t="inlineStr">
        <x:is>
          <x:t xml:space="preserve">19</x:t>
        </x:is>
      </x:c>
      <x:c r="C909" s="37" t="inlineStr">
        <x:is>
          <x:t xml:space="preserve">O atleta só ganha a coroa</x:t>
        </x:is>
      </x:c>
      <x:c r="D909" s="37" t="n"/>
      <x:c r="E909" s="37" t="inlineStr">
        <x:is>
          <x:t xml:space="preserve">2Tm 2,5-6</x:t>
        </x:is>
      </x:c>
      <x:c r="F909" s="37" t="inlineStr">
        <x:is>
          <x:t xml:space="preserve">Sl 66</x:t>
        </x:is>
      </x:c>
      <x:c r="G909" s="37" t="n"/>
      <x:c r="H909" s="38" t="inlineStr">
        <x:is>
          <x:t xml:space="preserve">abrir partitura</x:t>
        </x:is>
      </x:c>
    </x:row>
    <x:row r="910" s="29" customFormat="1" ht="15" customHeight="1">
      <x:c r="A910" s="33" t="inlineStr">
        <x:is>
          <x:t xml:space="preserve">Vol. 21</x:t>
        </x:is>
      </x:c>
      <x:c r="B910" s="33" t="inlineStr">
        <x:is>
          <x:t xml:space="preserve">20</x:t>
        </x:is>
      </x:c>
      <x:c r="C910" s="34" t="inlineStr">
        <x:is>
          <x:t xml:space="preserve">Se nós morremos com Cristo</x:t>
        </x:is>
      </x:c>
      <x:c r="D910" s="34" t="n"/>
      <x:c r="E910" s="34" t="inlineStr">
        <x:is>
          <x:t xml:space="preserve">2Tm 2,11-13</x:t>
        </x:is>
      </x:c>
      <x:c r="F910" s="34" t="n"/>
      <x:c r="G910" s="34" t="n"/>
      <x:c r="H910" s="35" t="inlineStr">
        <x:is>
          <x:t xml:space="preserve">abrir partitura</x:t>
        </x:is>
      </x:c>
    </x:row>
    <x:row r="911" s="29" customFormat="1" ht="15" customHeight="1">
      <x:c r="A911" s="36" t="inlineStr">
        <x:is>
          <x:t xml:space="preserve">Vol. 21</x:t>
        </x:is>
      </x:c>
      <x:c r="B911" s="36" t="inlineStr">
        <x:is>
          <x:t xml:space="preserve">21</x:t>
        </x:is>
      </x:c>
      <x:c r="C911" s="37" t="inlineStr">
        <x:is>
          <x:t xml:space="preserve">Em Jesus Cristo tudo foi criado</x:t>
        </x:is>
      </x:c>
      <x:c r="D911" s="37" t="n"/>
      <x:c r="E911" s="37" t="inlineStr">
        <x:is>
          <x:t xml:space="preserve">Cl 1,16-18</x:t>
        </x:is>
      </x:c>
      <x:c r="F911" s="37" t="inlineStr">
        <x:is>
          <x:t xml:space="preserve">Sl 71</x:t>
        </x:is>
      </x:c>
      <x:c r="G911" s="37" t="n"/>
      <x:c r="H911" s="38" t="inlineStr">
        <x:is>
          <x:t xml:space="preserve">abrir partitura</x:t>
        </x:is>
      </x:c>
    </x:row>
    <x:row r="912" s="29" customFormat="1" ht="15" customHeight="1">
      <x:c r="A912" s="33" t="inlineStr">
        <x:is>
          <x:t xml:space="preserve">Vol. 21</x:t>
        </x:is>
      </x:c>
      <x:c r="B912" s="33" t="inlineStr">
        <x:is>
          <x:t xml:space="preserve">22</x:t>
        </x:is>
      </x:c>
      <x:c r="C912" s="34" t="inlineStr">
        <x:is>
          <x:t xml:space="preserve">Perseverai na oração</x:t>
        </x:is>
      </x:c>
      <x:c r="D912" s="34" t="n"/>
      <x:c r="E912" s="34" t="inlineStr">
        <x:is>
          <x:t xml:space="preserve">Cl 4,2-6</x:t>
        </x:is>
      </x:c>
      <x:c r="F912" s="34" t="n"/>
      <x:c r="G912" s="34" t="n"/>
      <x:c r="H912" s="35" t="inlineStr">
        <x:is>
          <x:t xml:space="preserve">abrir partitura</x:t>
        </x:is>
      </x:c>
    </x:row>
    <x:row r="913" s="29" customFormat="1" ht="15" customHeight="1">
      <x:c r="A913" s="36" t="inlineStr">
        <x:is>
          <x:t xml:space="preserve">Vol. 21</x:t>
        </x:is>
      </x:c>
      <x:c r="B913" s="36" t="inlineStr">
        <x:is>
          <x:t xml:space="preserve">23</x:t>
        </x:is>
      </x:c>
      <x:c r="C913" s="37" t="inlineStr">
        <x:is>
          <x:t xml:space="preserve">Há um só corpo e um só Espírito</x:t>
        </x:is>
      </x:c>
      <x:c r="D913" s="37" t="n"/>
      <x:c r="E913" s="37" t="inlineStr">
        <x:is>
          <x:t xml:space="preserve">Ef 4,3-6</x:t>
        </x:is>
      </x:c>
      <x:c r="F913" s="37" t="n"/>
      <x:c r="G913" s="37" t="inlineStr">
        <x:is>
          <x:t xml:space="preserve">Unidade Universal</x:t>
        </x:is>
      </x:c>
      <x:c r="H913" s="38" t="inlineStr">
        <x:is>
          <x:t xml:space="preserve">abrir partitura</x:t>
        </x:is>
      </x:c>
    </x:row>
    <x:row r="914" s="29" customFormat="1" ht="15" customHeight="1">
      <x:c r="A914" s="33" t="inlineStr">
        <x:is>
          <x:t xml:space="preserve">Vol. 21</x:t>
        </x:is>
      </x:c>
      <x:c r="B914" s="33" t="inlineStr">
        <x:is>
          <x:t xml:space="preserve">24</x:t>
        </x:is>
      </x:c>
      <x:c r="C914" s="34" t="inlineStr">
        <x:is>
          <x:t xml:space="preserve">Vós antes vivíeis nas trevas</x:t>
        </x:is>
      </x:c>
      <x:c r="D914" s="34" t="n"/>
      <x:c r="E914" s="34" t="inlineStr">
        <x:is>
          <x:t xml:space="preserve">Ef 5,8-9</x:t>
        </x:is>
      </x:c>
      <x:c r="F914" s="34" t="n"/>
      <x:c r="G914" s="34" t="inlineStr">
        <x:is>
          <x:t xml:space="preserve">Vida nova em Cristo</x:t>
        </x:is>
      </x:c>
      <x:c r="H914" s="35" t="inlineStr">
        <x:is>
          <x:t xml:space="preserve">abrir partitura</x:t>
        </x:is>
      </x:c>
    </x:row>
    <x:row r="915" s="29" customFormat="1" ht="15" customHeight="1">
      <x:c r="A915" s="36" t="inlineStr">
        <x:is>
          <x:t xml:space="preserve">Vol. 21</x:t>
        </x:is>
      </x:c>
      <x:c r="B915" s="36" t="inlineStr">
        <x:is>
          <x:t xml:space="preserve">25</x:t>
        </x:is>
      </x:c>
      <x:c r="C915" s="37" t="inlineStr">
        <x:is>
          <x:t xml:space="preserve">Jesus Cristo há de ser engrandecido</x:t>
        </x:is>
      </x:c>
      <x:c r="D915" s="37" t="n"/>
      <x:c r="E915" s="37" t="inlineStr">
        <x:is>
          <x:t xml:space="preserve">Fl 1,20-21</x:t>
        </x:is>
      </x:c>
      <x:c r="F915" s="37" t="n"/>
      <x:c r="G915" s="37" t="n"/>
      <x:c r="H915" s="38" t="inlineStr">
        <x:is>
          <x:t xml:space="preserve">abrir partitura</x:t>
        </x:is>
      </x:c>
    </x:row>
    <x:row r="916" s="29" customFormat="1" ht="15" customHeight="1">
      <x:c r="A916" s="33" t="inlineStr">
        <x:is>
          <x:t xml:space="preserve">Vol. 21</x:t>
        </x:is>
      </x:c>
      <x:c r="B916" s="33" t="inlineStr">
        <x:is>
          <x:t xml:space="preserve">26</x:t>
        </x:is>
      </x:c>
      <x:c r="C916" s="34" t="inlineStr">
        <x:is>
          <x:t xml:space="preserve">Jesus Cristo ontem, hoje e sempre</x:t>
        </x:is>
      </x:c>
      <x:c r="D916" s="34" t="n"/>
      <x:c r="E916" s="34" t="inlineStr">
        <x:is>
          <x:t xml:space="preserve">Hb 13,8</x:t>
        </x:is>
      </x:c>
      <x:c r="F916" s="34" t="inlineStr">
        <x:is>
          <x:t xml:space="preserve">Cl 1,15-20</x:t>
        </x:is>
      </x:c>
      <x:c r="G916" s="34" t="inlineStr">
        <x:is>
          <x:t xml:space="preserve">Hino Cristológico</x:t>
        </x:is>
      </x:c>
      <x:c r="H916" s="35" t="inlineStr">
        <x:is>
          <x:t xml:space="preserve">abrir partitura</x:t>
        </x:is>
      </x:c>
    </x:row>
    <x:row r="917" s="29" customFormat="1" ht="15" customHeight="1">
      <x:c r="A917" s="36" t="inlineStr">
        <x:is>
          <x:t xml:space="preserve">Vol. 21</x:t>
        </x:is>
      </x:c>
      <x:c r="B917" s="36" t="inlineStr">
        <x:is>
          <x:t xml:space="preserve">27</x:t>
        </x:is>
      </x:c>
      <x:c r="C917" s="37" t="inlineStr">
        <x:is>
          <x:t xml:space="preserve">Luminosa aurora desperta</x:t>
        </x:is>
      </x:c>
      <x:c r="D917" s="37" t="n"/>
      <x:c r="E917" s="37" t="n"/>
      <x:c r="F917" s="37" t="n"/>
      <x:c r="G917" s="37" t="inlineStr">
        <x:is>
          <x:t xml:space="preserve">Hino de Santa Maria Madalena · Laudes</x:t>
        </x:is>
      </x:c>
      <x:c r="H917" s="38" t="inlineStr">
        <x:is>
          <x:t xml:space="preserve">abrir partitura</x:t>
        </x:is>
      </x:c>
    </x:row>
    <x:row r="918" s="29" customFormat="1" ht="15" customHeight="1">
      <x:c r="A918" s="33" t="inlineStr">
        <x:is>
          <x:t xml:space="preserve">Vol. 21</x:t>
        </x:is>
      </x:c>
      <x:c r="B918" s="33" t="inlineStr">
        <x:is>
          <x:t xml:space="preserve">28</x:t>
        </x:is>
      </x:c>
      <x:c r="C918" s="34" t="inlineStr">
        <x:is>
          <x:t xml:space="preserve">Nessa curva do rio tão mansa</x:t>
        </x:is>
      </x:c>
      <x:c r="D918" s="34" t="n"/>
      <x:c r="E918" s="34" t="n"/>
      <x:c r="F918" s="34" t="n"/>
      <x:c r="G918" s="34" t="inlineStr">
        <x:is>
          <x:t xml:space="preserve">Hino do Congresso Eucarístico Nacional de 1985 · Maria e Eucaristia</x:t>
        </x:is>
      </x:c>
      <x:c r="H918" s="35" t="inlineStr">
        <x:is>
          <x:t xml:space="preserve">abrir partitura</x:t>
        </x:is>
      </x:c>
    </x:row>
    <x:row r="919" s="29" customFormat="1" ht="15" customHeight="1">
      <x:c r="A919" s="36" t="inlineStr">
        <x:is>
          <x:t xml:space="preserve">Vol. 21</x:t>
        </x:is>
      </x:c>
      <x:c r="B919" s="36" t="inlineStr">
        <x:is>
          <x:t xml:space="preserve">29</x:t>
        </x:is>
      </x:c>
      <x:c r="C919" s="37" t="inlineStr">
        <x:is>
          <x:t xml:space="preserve">Novena da festa da Padroeira 2021</x:t>
        </x:is>
      </x:c>
      <x:c r="D919" s="37" t="n"/>
      <x:c r="E919" s="37" t="n"/>
      <x:c r="F919" s="37" t="n"/>
      <x:c r="G919" s="37" t="n"/>
      <x:c r="H919" s="38" t="inlineStr">
        <x:is>
          <x:t xml:space="preserve">abrir partitura</x:t>
        </x:is>
      </x:c>
    </x:row>
    <x:row r="920" s="29" customFormat="1" ht="15" customHeight="1">
      <x:c r="A920" s="33" t="inlineStr">
        <x:is>
          <x:t xml:space="preserve">Vol. 21</x:t>
        </x:is>
      </x:c>
      <x:c r="B920" s="33" t="inlineStr">
        <x:is>
          <x:t xml:space="preserve">30</x:t>
        </x:is>
      </x:c>
      <x:c r="C920" s="34" t="inlineStr">
        <x:is>
          <x:t xml:space="preserve">Novo dia, novo sol</x:t>
        </x:is>
      </x:c>
      <x:c r="D920" s="34" t="n"/>
      <x:c r="E920" s="34" t="n"/>
      <x:c r="F920" s="34" t="n"/>
      <x:c r="G920" s="34" t="inlineStr">
        <x:is>
          <x:t xml:space="preserve">Natal</x:t>
        </x:is>
      </x:c>
      <x:c r="H920" s="35" t="inlineStr">
        <x:is>
          <x:t xml:space="preserve">abrir partitura</x:t>
        </x:is>
      </x:c>
    </x:row>
    <x:row r="921" s="29" customFormat="1" ht="15" customHeight="1">
      <x:c r="A921" s="36" t="inlineStr">
        <x:is>
          <x:t xml:space="preserve">Vol. 21</x:t>
        </x:is>
      </x:c>
      <x:c r="B921" s="36" t="inlineStr">
        <x:is>
          <x:t xml:space="preserve">31</x:t>
        </x:is>
      </x:c>
      <x:c r="C921" s="37" t="inlineStr">
        <x:is>
          <x:t xml:space="preserve">O Senhor ressuscitou</x:t>
        </x:is>
      </x:c>
      <x:c r="D921" s="37" t="inlineStr">
        <x:is>
          <x:t xml:space="preserve">Mt 28,6</x:t>
        </x:is>
      </x:c>
      <x:c r="E921" s="37" t="n"/>
      <x:c r="F921" s="37" t="inlineStr">
        <x:is>
          <x:t xml:space="preserve">Sl 117</x:t>
        </x:is>
      </x:c>
      <x:c r="G921" s="37" t="inlineStr">
        <x:is>
          <x:t xml:space="preserve">2ª feira da oitava da Páscoa · Páscoa</x:t>
        </x:is>
      </x:c>
      <x:c r="H921" s="38" t="inlineStr">
        <x:is>
          <x:t xml:space="preserve">abrir partitura</x:t>
        </x:is>
      </x:c>
    </x:row>
    <x:row r="922" s="29" customFormat="1" ht="15" customHeight="1">
      <x:c r="A922" s="33" t="inlineStr">
        <x:is>
          <x:t xml:space="preserve">Vol. 21</x:t>
        </x:is>
      </x:c>
      <x:c r="B922" s="33" t="inlineStr">
        <x:is>
          <x:t xml:space="preserve">32</x:t>
        </x:is>
      </x:c>
      <x:c r="C922" s="34" t="inlineStr">
        <x:is>
          <x:t xml:space="preserve">Santa Maria Madalena</x:t>
        </x:is>
      </x:c>
      <x:c r="D922" s="34" t="inlineStr">
        <x:is>
          <x:t xml:space="preserve">Jo 20,18</x:t>
        </x:is>
      </x:c>
      <x:c r="E922" s="34" t="n"/>
      <x:c r="F922" s="34" t="inlineStr">
        <x:is>
          <x:t xml:space="preserve">Sl 62</x:t>
        </x:is>
      </x:c>
      <x:c r="G922" s="34" t="inlineStr">
        <x:is>
          <x:t xml:space="preserve">22 de Julho · Comunhão</x:t>
        </x:is>
      </x:c>
      <x:c r="H922" s="35" t="inlineStr">
        <x:is>
          <x:t xml:space="preserve">abrir partitura</x:t>
        </x:is>
      </x:c>
    </x:row>
    <x:row r="923" s="29" customFormat="1" ht="15" customHeight="1">
      <x:c r="A923" s="36" t="inlineStr">
        <x:is>
          <x:t xml:space="preserve">Vol. 21</x:t>
        </x:is>
      </x:c>
      <x:c r="B923" s="36" t="inlineStr">
        <x:is>
          <x:t xml:space="preserve">33</x:t>
        </x:is>
      </x:c>
      <x:c r="C923" s="37" t="inlineStr">
        <x:is>
          <x:t xml:space="preserve">Vós deixastes os ídolos de outrora</x:t>
        </x:is>
      </x:c>
      <x:c r="D923" s="37" t="n"/>
      <x:c r="E923" s="37" t="inlineStr">
        <x:is>
          <x:t xml:space="preserve">1Ts 1,9-10</x:t>
        </x:is>
      </x:c>
      <x:c r="F923" s="37" t="n"/>
      <x:c r="G923" s="37" t="n"/>
      <x:c r="H923" s="38" t="inlineStr">
        <x:is>
          <x:t xml:space="preserve">abrir partitura</x:t>
        </x:is>
      </x:c>
    </x:row>
    <x:row r="924" s="29" customFormat="1" ht="15" customHeight="1">
      <x:c r="A924" s="33" t="inlineStr">
        <x:is>
          <x:t xml:space="preserve">Vol. 22</x:t>
        </x:is>
      </x:c>
      <x:c r="B924" s="33" t="inlineStr">
        <x:is>
          <x:t xml:space="preserve">01</x:t>
        </x:is>
      </x:c>
      <x:c r="C924" s="34" t="inlineStr">
        <x:is>
          <x:t xml:space="preserve">Passamos fome, sofremos sede</x:t>
        </x:is>
      </x:c>
      <x:c r="D924" s="34" t="n"/>
      <x:c r="E924" s="34" t="inlineStr">
        <x:is>
          <x:t xml:space="preserve">1 Cor 4,11-13</x:t>
        </x:is>
      </x:c>
      <x:c r="F924" s="34" t="n"/>
      <x:c r="G924" s="34" t="n"/>
      <x:c r="H924" s="35" t="inlineStr">
        <x:is>
          <x:t xml:space="preserve">abrir partitura</x:t>
        </x:is>
      </x:c>
    </x:row>
    <x:row r="925" s="29" customFormat="1" ht="15" customHeight="1">
      <x:c r="A925" s="36" t="inlineStr">
        <x:is>
          <x:t xml:space="preserve">Vol. 22</x:t>
        </x:is>
      </x:c>
      <x:c r="B925" s="36" t="inlineStr">
        <x:is>
          <x:t xml:space="preserve">02</x:t>
        </x:is>
      </x:c>
      <x:c r="C925" s="37" t="inlineStr">
        <x:is>
          <x:t xml:space="preserve">Deus é fiel e não permite</x:t>
        </x:is>
      </x:c>
      <x:c r="D925" s="37" t="n"/>
      <x:c r="E925" s="37" t="inlineStr">
        <x:is>
          <x:t xml:space="preserve">1 Cor 10,13</x:t>
        </x:is>
      </x:c>
      <x:c r="F925" s="37" t="n"/>
      <x:c r="G925" s="37" t="n"/>
      <x:c r="H925" s="38" t="inlineStr">
        <x:is>
          <x:t xml:space="preserve">abrir partitura</x:t>
        </x:is>
      </x:c>
    </x:row>
    <x:row r="926" s="29" customFormat="1" ht="15" customHeight="1">
      <x:c r="A926" s="33" t="inlineStr">
        <x:is>
          <x:t xml:space="preserve">Vol. 22</x:t>
        </x:is>
      </x:c>
      <x:c r="B926" s="33" t="inlineStr">
        <x:is>
          <x:t xml:space="preserve">03</x:t>
        </x:is>
      </x:c>
      <x:c r="C926" s="34" t="inlineStr">
        <x:is>
          <x:t xml:space="preserve">A mulher foi tirada do homem</x:t>
        </x:is>
      </x:c>
      <x:c r="D926" s="34" t="n"/>
      <x:c r="E926" s="34" t="inlineStr">
        <x:is>
          <x:t xml:space="preserve">1 Cor 11,12</x:t>
        </x:is>
      </x:c>
      <x:c r="F926" s="34" t="n"/>
      <x:c r="G926" s="34" t="inlineStr">
        <x:is>
          <x:t xml:space="preserve">Casamento</x:t>
        </x:is>
      </x:c>
      <x:c r="H926" s="35" t="inlineStr">
        <x:is>
          <x:t xml:space="preserve">abrir partitura</x:t>
        </x:is>
      </x:c>
    </x:row>
    <x:row r="927" s="29" customFormat="1" ht="15" customHeight="1">
      <x:c r="A927" s="36" t="inlineStr">
        <x:is>
          <x:t xml:space="preserve">Vol. 22</x:t>
        </x:is>
      </x:c>
      <x:c r="B927" s="36" t="inlineStr">
        <x:is>
          <x:t xml:space="preserve">04</x:t>
        </x:is>
      </x:c>
      <x:c r="C927" s="37" t="inlineStr">
        <x:is>
          <x:t xml:space="preserve">Irmãos, não sejamos crianças</x:t>
        </x:is>
      </x:c>
      <x:c r="D927" s="37" t="n"/>
      <x:c r="E927" s="37" t="inlineStr">
        <x:is>
          <x:t xml:space="preserve">1 Cor 14,20</x:t>
        </x:is>
      </x:c>
      <x:c r="F927" s="37" t="n"/>
      <x:c r="G927" s="37" t="n"/>
      <x:c r="H927" s="38" t="inlineStr">
        <x:is>
          <x:t xml:space="preserve">abrir partitura</x:t>
        </x:is>
      </x:c>
    </x:row>
    <x:row r="928" s="29" customFormat="1" ht="15" customHeight="1">
      <x:c r="A928" s="33" t="inlineStr">
        <x:is>
          <x:t xml:space="preserve">Vol. 22</x:t>
        </x:is>
      </x:c>
      <x:c r="B928" s="33" t="inlineStr">
        <x:is>
          <x:t xml:space="preserve">05</x:t>
        </x:is>
      </x:c>
      <x:c r="C928" s="34" t="inlineStr">
        <x:is>
          <x:t xml:space="preserve">Em Adão todos morremos</x:t>
        </x:is>
      </x:c>
      <x:c r="D928" s="34" t="n"/>
      <x:c r="E928" s="34" t="inlineStr">
        <x:is>
          <x:t xml:space="preserve">1 Cor 15,22.45.47</x:t>
        </x:is>
      </x:c>
      <x:c r="F928" s="34" t="n"/>
      <x:c r="G928" s="34" t="n"/>
      <x:c r="H928" s="35" t="inlineStr">
        <x:is>
          <x:t xml:space="preserve">abrir partitura</x:t>
        </x:is>
      </x:c>
    </x:row>
    <x:row r="929" s="29" customFormat="1" ht="15" customHeight="1">
      <x:c r="A929" s="36" t="inlineStr">
        <x:is>
          <x:t xml:space="preserve">Vol. 22</x:t>
        </x:is>
      </x:c>
      <x:c r="B929" s="36" t="inlineStr">
        <x:is>
          <x:t xml:space="preserve">06</x:t>
        </x:is>
      </x:c>
      <x:c r="C929" s="37" t="inlineStr">
        <x:is>
          <x:t xml:space="preserve">Há corpos celestes</x:t>
        </x:is>
      </x:c>
      <x:c r="D929" s="37" t="n"/>
      <x:c r="E929" s="37" t="inlineStr">
        <x:is>
          <x:t xml:space="preserve">1 Cor 15,40</x:t>
        </x:is>
      </x:c>
      <x:c r="F929" s="37" t="n"/>
      <x:c r="G929" s="37" t="n"/>
      <x:c r="H929" s="38" t="inlineStr">
        <x:is>
          <x:t xml:space="preserve">abrir partitura</x:t>
        </x:is>
      </x:c>
    </x:row>
    <x:row r="930" s="29" customFormat="1" ht="15" customHeight="1">
      <x:c r="A930" s="33" t="inlineStr">
        <x:is>
          <x:t xml:space="preserve">Vol. 22</x:t>
        </x:is>
      </x:c>
      <x:c r="B930" s="33" t="inlineStr">
        <x:is>
          <x:t xml:space="preserve">07</x:t>
        </x:is>
      </x:c>
      <x:c r="C930" s="34" t="inlineStr">
        <x:is>
          <x:t xml:space="preserve">Nós somos para Deus</x:t>
        </x:is>
      </x:c>
      <x:c r="D930" s="34" t="n"/>
      <x:c r="E930" s="34" t="inlineStr">
        <x:is>
          <x:t xml:space="preserve">2 Cor 2,15-16</x:t>
        </x:is>
      </x:c>
      <x:c r="F930" s="34" t="n"/>
      <x:c r="G930" s="34" t="n"/>
      <x:c r="H930" s="35" t="inlineStr">
        <x:is>
          <x:t xml:space="preserve">abrir partitura</x:t>
        </x:is>
      </x:c>
    </x:row>
    <x:row r="931" s="29" customFormat="1" ht="15" customHeight="1">
      <x:c r="A931" s="36" t="inlineStr">
        <x:is>
          <x:t xml:space="preserve">Vol. 22</x:t>
        </x:is>
      </x:c>
      <x:c r="B931" s="36" t="inlineStr">
        <x:is>
          <x:t xml:space="preserve">08</x:t>
        </x:is>
      </x:c>
      <x:c r="C931" s="37" t="inlineStr">
        <x:is>
          <x:t xml:space="preserve">Não sejamos como outros</x:t>
        </x:is>
      </x:c>
      <x:c r="D931" s="37" t="n"/>
      <x:c r="E931" s="37" t="inlineStr">
        <x:is>
          <x:t xml:space="preserve">2 Cor 2,17</x:t>
        </x:is>
      </x:c>
      <x:c r="F931" s="37" t="n"/>
      <x:c r="G931" s="37" t="n"/>
      <x:c r="H931" s="38" t="inlineStr">
        <x:is>
          <x:t xml:space="preserve">abrir partitura</x:t>
        </x:is>
      </x:c>
    </x:row>
    <x:row r="932" s="29" customFormat="1" ht="15" customHeight="1">
      <x:c r="A932" s="33" t="inlineStr">
        <x:is>
          <x:t xml:space="preserve">Vol. 22</x:t>
        </x:is>
      </x:c>
      <x:c r="B932" s="33" t="inlineStr">
        <x:is>
          <x:t xml:space="preserve">09</x:t>
        </x:is>
      </x:c>
      <x:c r="C932" s="34" t="inlineStr">
        <x:is>
          <x:t xml:space="preserve">Conheceis como Jesus é generoso</x:t>
        </x:is>
      </x:c>
      <x:c r="D932" s="34" t="n"/>
      <x:c r="E932" s="34" t="inlineStr">
        <x:is>
          <x:t xml:space="preserve">2 Cor 8,9</x:t>
        </x:is>
      </x:c>
      <x:c r="F932" s="34" t="n"/>
      <x:c r="G932" s="34" t="n"/>
      <x:c r="H932" s="35" t="inlineStr">
        <x:is>
          <x:t xml:space="preserve">abrir partitura</x:t>
        </x:is>
      </x:c>
    </x:row>
    <x:row r="933" s="29" customFormat="1" ht="15" customHeight="1">
      <x:c r="A933" s="36" t="inlineStr">
        <x:is>
          <x:t xml:space="preserve">Vol. 22</x:t>
        </x:is>
      </x:c>
      <x:c r="B933" s="36" t="inlineStr">
        <x:is>
          <x:t xml:space="preserve">10</x:t>
        </x:is>
      </x:c>
      <x:c r="C933" s="37" t="inlineStr">
        <x:is>
          <x:t xml:space="preserve">Quem pouco semeia</x:t>
        </x:is>
      </x:c>
      <x:c r="D933" s="37" t="n"/>
      <x:c r="E933" s="37" t="inlineStr">
        <x:is>
          <x:t xml:space="preserve">2 Cor 9,6</x:t>
        </x:is>
      </x:c>
      <x:c r="F933" s="37" t="n"/>
      <x:c r="G933" s="37" t="n"/>
      <x:c r="H933" s="38" t="inlineStr">
        <x:is>
          <x:t xml:space="preserve">abrir partitura</x:t>
        </x:is>
      </x:c>
    </x:row>
    <x:row r="934" s="29" customFormat="1" ht="23.850000381469727" customHeight="1">
      <x:c r="A934" s="33" t="inlineStr">
        <x:is>
          <x:t xml:space="preserve">Vol. 22</x:t>
        </x:is>
      </x:c>
      <x:c r="B934" s="33" t="inlineStr">
        <x:is>
          <x:t xml:space="preserve">11</x:t>
        </x:is>
      </x:c>
      <x:c r="C934" s="34" t="inlineStr">
        <x:is>
          <x:t xml:space="preserve">Para que eu não me enchesse de orgulho</x:t>
        </x:is>
      </x:c>
      <x:c r="D934" s="34" t="n"/>
      <x:c r="E934" s="34" t="inlineStr">
        <x:is>
          <x:t xml:space="preserve">2 Cor 12,7-9</x:t>
        </x:is>
      </x:c>
      <x:c r="F934" s="34" t="n"/>
      <x:c r="G934" s="34" t="n"/>
      <x:c r="H934" s="35" t="inlineStr">
        <x:is>
          <x:t xml:space="preserve">abrir partitura</x:t>
        </x:is>
      </x:c>
    </x:row>
    <x:row r="935" s="29" customFormat="1" ht="15" customHeight="1">
      <x:c r="A935" s="36" t="inlineStr">
        <x:is>
          <x:t xml:space="preserve">Vol. 22</x:t>
        </x:is>
      </x:c>
      <x:c r="B935" s="36" t="inlineStr">
        <x:is>
          <x:t xml:space="preserve">13</x:t>
        </x:is>
      </x:c>
      <x:c r="C935" s="37" t="inlineStr">
        <x:is>
          <x:t xml:space="preserve">Irmãos, sejamos alegres</x:t>
        </x:is>
      </x:c>
      <x:c r="D935" s="37" t="n"/>
      <x:c r="E935" s="37" t="inlineStr">
        <x:is>
          <x:t xml:space="preserve">2 Cor 13,11</x:t>
        </x:is>
      </x:c>
      <x:c r="F935" s="37" t="n"/>
      <x:c r="G935" s="37" t="n"/>
      <x:c r="H935" s="38" t="inlineStr">
        <x:is>
          <x:t xml:space="preserve">abrir partitura</x:t>
        </x:is>
      </x:c>
    </x:row>
    <x:row r="936" s="29" customFormat="1" ht="15" customHeight="1">
      <x:c r="A936" s="33" t="inlineStr">
        <x:is>
          <x:t xml:space="preserve">Vol. 22</x:t>
        </x:is>
      </x:c>
      <x:c r="B936" s="33" t="inlineStr">
        <x:is>
          <x:t xml:space="preserve">14</x:t>
        </x:is>
      </x:c>
      <x:c r="C936" s="34" t="inlineStr">
        <x:is>
          <x:t xml:space="preserve">José, foge para o Egito</x:t>
        </x:is>
      </x:c>
      <x:c r="D936" s="34" t="inlineStr">
        <x:is>
          <x:t xml:space="preserve">Mt 2,13-14</x:t>
        </x:is>
      </x:c>
      <x:c r="E936" s="34" t="n"/>
      <x:c r="F936" s="34" t="n"/>
      <x:c r="G936" s="34" t="inlineStr">
        <x:is>
          <x:t xml:space="preserve">Sagrada Família</x:t>
        </x:is>
      </x:c>
      <x:c r="H936" s="35" t="inlineStr">
        <x:is>
          <x:t xml:space="preserve">abrir partitura</x:t>
        </x:is>
      </x:c>
    </x:row>
    <x:row r="937" s="29" customFormat="1" ht="15" customHeight="1">
      <x:c r="A937" s="36" t="inlineStr">
        <x:is>
          <x:t xml:space="preserve">Vol. 22</x:t>
        </x:is>
      </x:c>
      <x:c r="B937" s="36" t="inlineStr">
        <x:is>
          <x:t xml:space="preserve">15</x:t>
        </x:is>
      </x:c>
      <x:c r="C937" s="37" t="inlineStr">
        <x:is>
          <x:t xml:space="preserve">Quem não é contra nós</x:t>
        </x:is>
      </x:c>
      <x:c r="D937" s="37" t="inlineStr">
        <x:is>
          <x:t xml:space="preserve">Mc 9,40 ‖ Lc 9,50</x:t>
        </x:is>
      </x:c>
      <x:c r="E937" s="37" t="n"/>
      <x:c r="F937" s="37" t="n"/>
      <x:c r="G937" s="37" t="inlineStr">
        <x:is>
          <x:t xml:space="preserve">16º Domingo do Tempo Comum · ano B</x:t>
        </x:is>
      </x:c>
      <x:c r="H937" s="38" t="inlineStr">
        <x:is>
          <x:t xml:space="preserve">abrir partitura</x:t>
        </x:is>
      </x:c>
    </x:row>
    <x:row r="938" s="29" customFormat="1" ht="15" customHeight="1">
      <x:c r="A938" s="33" t="inlineStr">
        <x:is>
          <x:t xml:space="preserve">Vol. 22</x:t>
        </x:is>
      </x:c>
      <x:c r="B938" s="33" t="inlineStr">
        <x:is>
          <x:t xml:space="preserve">16</x:t>
        </x:is>
      </x:c>
      <x:c r="C938" s="34" t="inlineStr">
        <x:is>
          <x:t xml:space="preserve">Vós sereis os meus amigos</x:t>
        </x:is>
      </x:c>
      <x:c r="D938" s="34" t="inlineStr">
        <x:is>
          <x:t xml:space="preserve">Jo 15,14</x:t>
        </x:is>
      </x:c>
      <x:c r="E938" s="34" t="n"/>
      <x:c r="F938" s="34" t="n"/>
      <x:c r="G938" s="34" t="inlineStr">
        <x:is>
          <x:t xml:space="preserve">Vocações · Casamento</x:t>
        </x:is>
      </x:c>
      <x:c r="H938" s="35" t="inlineStr">
        <x:is>
          <x:t xml:space="preserve">abrir partitura</x:t>
        </x:is>
      </x:c>
    </x:row>
    <x:row r="939" s="29" customFormat="1" ht="15" customHeight="1">
      <x:c r="A939" s="36" t="inlineStr">
        <x:is>
          <x:t xml:space="preserve">Vol. 22</x:t>
        </x:is>
      </x:c>
      <x:c r="B939" s="36" t="inlineStr">
        <x:is>
          <x:t xml:space="preserve">17</x:t>
        </x:is>
      </x:c>
      <x:c r="C939" s="37" t="inlineStr">
        <x:is>
          <x:t xml:space="preserve">Aquela eterna fonte</x:t>
        </x:is>
      </x:c>
      <x:c r="D939" s="37" t="n"/>
      <x:c r="E939" s="37" t="n"/>
      <x:c r="F939" s="37" t="n"/>
      <x:c r="G939" s="37" t="inlineStr">
        <x:is>
          <x:t xml:space="preserve">Santíssima Trindade</x:t>
        </x:is>
      </x:c>
      <x:c r="H939" s="38" t="inlineStr">
        <x:is>
          <x:t xml:space="preserve">abrir partitura</x:t>
        </x:is>
      </x:c>
    </x:row>
    <x:row r="940" s="29" customFormat="1" ht="15" customHeight="1">
      <x:c r="A940" s="33" t="inlineStr">
        <x:is>
          <x:t xml:space="preserve">Vol. 22</x:t>
        </x:is>
      </x:c>
      <x:c r="B940" s="33" t="inlineStr">
        <x:is>
          <x:t xml:space="preserve">18</x:t>
        </x:is>
      </x:c>
      <x:c r="C940" s="34" t="inlineStr">
        <x:is>
          <x:t xml:space="preserve">As sementes que me deste</x:t>
        </x:is>
      </x:c>
      <x:c r="D940" s="34" t="n"/>
      <x:c r="E940" s="34" t="n"/>
      <x:c r="F940" s="34" t="n"/>
      <x:c r="G940" s="34" t="inlineStr">
        <x:is>
          <x:t xml:space="preserve">Oferendas</x:t>
        </x:is>
      </x:c>
      <x:c r="H940" s="35" t="inlineStr">
        <x:is>
          <x:t xml:space="preserve">abrir partitura</x:t>
        </x:is>
      </x:c>
    </x:row>
    <x:row r="941" s="29" customFormat="1" ht="15" customHeight="1">
      <x:c r="A941" s="36" t="inlineStr">
        <x:is>
          <x:t xml:space="preserve">Vol. 22</x:t>
        </x:is>
      </x:c>
      <x:c r="B941" s="36" t="inlineStr">
        <x:is>
          <x:t xml:space="preserve">19</x:t>
        </x:is>
      </x:c>
      <x:c r="C941" s="37" t="inlineStr">
        <x:is>
          <x:t xml:space="preserve">Bendito sejais – Que maravilha, Senhor!</x:t>
        </x:is>
      </x:c>
      <x:c r="D941" s="37" t="n"/>
      <x:c r="E941" s="37" t="n"/>
      <x:c r="F941" s="37" t="n"/>
      <x:c r="G941" s="37" t="inlineStr">
        <x:is>
          <x:t xml:space="preserve">Oferendas</x:t>
        </x:is>
      </x:c>
      <x:c r="H941" s="38" t="inlineStr">
        <x:is>
          <x:t xml:space="preserve">abrir partitura</x:t>
        </x:is>
      </x:c>
    </x:row>
    <x:row r="942" s="29" customFormat="1" ht="15" customHeight="1">
      <x:c r="A942" s="33" t="inlineStr">
        <x:is>
          <x:t xml:space="preserve">Vol. 22</x:t>
        </x:is>
      </x:c>
      <x:c r="B942" s="33" t="inlineStr">
        <x:is>
          <x:t xml:space="preserve">20</x:t>
        </x:is>
      </x:c>
      <x:c r="C942" s="34" t="inlineStr">
        <x:is>
          <x:t xml:space="preserve">Cada vez que eu venho</x:t>
        </x:is>
      </x:c>
      <x:c r="D942" s="34" t="n"/>
      <x:c r="E942" s="34" t="n"/>
      <x:c r="F942" s="34" t="n"/>
      <x:c r="G942" s="34" t="n"/>
      <x:c r="H942" s="35" t="inlineStr">
        <x:is>
          <x:t xml:space="preserve">abrir partitura</x:t>
        </x:is>
      </x:c>
    </x:row>
    <x:row r="943" s="29" customFormat="1" ht="15" customHeight="1">
      <x:c r="A943" s="36" t="inlineStr">
        <x:is>
          <x:t xml:space="preserve">Vol. 22</x:t>
        </x:is>
      </x:c>
      <x:c r="B943" s="36" t="inlineStr">
        <x:is>
          <x:t xml:space="preserve">21</x:t>
        </x:is>
      </x:c>
      <x:c r="C943" s="37" t="inlineStr">
        <x:is>
          <x:t xml:space="preserve">Deus nos abençoe e nos dê a paz</x:t>
        </x:is>
      </x:c>
      <x:c r="D943" s="37" t="n"/>
      <x:c r="E943" s="37" t="n"/>
      <x:c r="F943" s="37" t="n"/>
      <x:c r="G943" s="37" t="inlineStr">
        <x:is>
          <x:t xml:space="preserve">Final</x:t>
        </x:is>
      </x:c>
      <x:c r="H943" s="38" t="inlineStr">
        <x:is>
          <x:t xml:space="preserve">abrir partitura</x:t>
        </x:is>
      </x:c>
    </x:row>
    <x:row r="944" s="29" customFormat="1" ht="15" customHeight="1">
      <x:c r="A944" s="33" t="inlineStr">
        <x:is>
          <x:t xml:space="preserve">Vol. 22</x:t>
        </x:is>
      </x:c>
      <x:c r="B944" s="33" t="inlineStr">
        <x:is>
          <x:t xml:space="preserve">22</x:t>
        </x:is>
      </x:c>
      <x:c r="C944" s="34" t="inlineStr">
        <x:is>
          <x:t xml:space="preserve">É Natal de Jesus</x:t>
        </x:is>
      </x:c>
      <x:c r="D944" s="34" t="n"/>
      <x:c r="E944" s="34" t="n"/>
      <x:c r="F944" s="34" t="n"/>
      <x:c r="G944" s="34" t="inlineStr">
        <x:is>
          <x:t xml:space="preserve">Natal</x:t>
        </x:is>
      </x:c>
      <x:c r="H944" s="35" t="inlineStr">
        <x:is>
          <x:t xml:space="preserve">abrir partitura</x:t>
        </x:is>
      </x:c>
    </x:row>
    <x:row r="945" s="29" customFormat="1" ht="15" customHeight="1">
      <x:c r="A945" s="36" t="inlineStr">
        <x:is>
          <x:t xml:space="preserve">Vol. 22</x:t>
        </x:is>
      </x:c>
      <x:c r="B945" s="36" t="inlineStr">
        <x:is>
          <x:t xml:space="preserve">23</x:t>
        </x:is>
      </x:c>
      <x:c r="C945" s="37" t="inlineStr">
        <x:is>
          <x:t xml:space="preserve">Eis meu corpo</x:t>
        </x:is>
      </x:c>
      <x:c r="D945" s="37" t="n"/>
      <x:c r="E945" s="37" t="n"/>
      <x:c r="F945" s="37" t="n"/>
      <x:c r="G945" s="37" t="inlineStr">
        <x:is>
          <x:t xml:space="preserve">Comunhão</x:t>
        </x:is>
      </x:c>
      <x:c r="H945" s="38" t="inlineStr">
        <x:is>
          <x:t xml:space="preserve">abrir partitura</x:t>
        </x:is>
      </x:c>
    </x:row>
    <x:row r="946" s="29" customFormat="1" ht="23.850000381469727" customHeight="1">
      <x:c r="A946" s="33" t="inlineStr">
        <x:is>
          <x:t xml:space="preserve">Vol. 22</x:t>
        </x:is>
      </x:c>
      <x:c r="B946" s="33" t="inlineStr">
        <x:is>
          <x:t xml:space="preserve">25</x:t>
        </x:is>
      </x:c>
      <x:c r="C946" s="34" t="inlineStr">
        <x:is>
          <x:t xml:space="preserve">Eis-me aqui, Senhor!</x:t>
        </x:is>
      </x:c>
      <x:c r="D946" s="34" t="n"/>
      <x:c r="E946" s="34" t="n"/>
      <x:c r="F946" s="34" t="n"/>
      <x:c r="G946" s="34" t="inlineStr">
        <x:is>
          <x:t xml:space="preserve">Vocações</x:t>
        </x:is>
      </x:c>
      <x:c r="H946" s="35" t="inlineStr">
        <x:is>
          <x:t xml:space="preserve">abrir partitura</x:t>
        </x:is>
      </x:c>
    </x:row>
    <x:row r="947" s="29" customFormat="1" ht="15" customHeight="1">
      <x:c r="A947" s="36" t="inlineStr">
        <x:is>
          <x:t xml:space="preserve">Vol. 22</x:t>
        </x:is>
      </x:c>
      <x:c r="B947" s="36" t="inlineStr">
        <x:is>
          <x:t xml:space="preserve">27</x:t>
        </x:is>
      </x:c>
      <x:c r="C947" s="37" t="inlineStr">
        <x:is>
          <x:t xml:space="preserve">Escuta, ó povo!</x:t>
        </x:is>
      </x:c>
      <x:c r="D947" s="37" t="n"/>
      <x:c r="E947" s="37" t="n"/>
      <x:c r="F947" s="37" t="n"/>
      <x:c r="G947" s="37" t="n"/>
      <x:c r="H947" s="38" t="inlineStr">
        <x:is>
          <x:t xml:space="preserve">abrir partitura</x:t>
        </x:is>
      </x:c>
    </x:row>
    <x:row r="948" s="29" customFormat="1" ht="15" customHeight="1">
      <x:c r="A948" s="33" t="inlineStr">
        <x:is>
          <x:t xml:space="preserve">Vol. 22</x:t>
        </x:is>
      </x:c>
      <x:c r="B948" s="33" t="inlineStr">
        <x:is>
          <x:t xml:space="preserve">28</x:t>
        </x:is>
      </x:c>
      <x:c r="C948" s="34" t="inlineStr">
        <x:is>
          <x:t xml:space="preserve">Escuta agora, ó povo meu</x:t>
        </x:is>
      </x:c>
      <x:c r="D948" s="34" t="n"/>
      <x:c r="E948" s="34" t="n"/>
      <x:c r="F948" s="34" t="n"/>
      <x:c r="G948" s="34" t="inlineStr">
        <x:is>
          <x:t xml:space="preserve">Batismo</x:t>
        </x:is>
      </x:c>
      <x:c r="H948" s="35" t="inlineStr">
        <x:is>
          <x:t xml:space="preserve">abrir partitura</x:t>
        </x:is>
      </x:c>
    </x:row>
    <x:row r="949" s="29" customFormat="1" ht="15" customHeight="1">
      <x:c r="A949" s="36" t="inlineStr">
        <x:is>
          <x:t xml:space="preserve">Vol. 22</x:t>
        </x:is>
      </x:c>
      <x:c r="B949" s="36" t="inlineStr">
        <x:is>
          <x:t xml:space="preserve">29</x:t>
        </x:is>
      </x:c>
      <x:c r="C949" s="37" t="inlineStr">
        <x:is>
          <x:t xml:space="preserve">Esta mesa nos ensina</x:t>
        </x:is>
      </x:c>
      <x:c r="D949" s="37" t="n"/>
      <x:c r="E949" s="37" t="n"/>
      <x:c r="F949" s="37" t="n"/>
      <x:c r="G949" s="37" t="inlineStr">
        <x:is>
          <x:t xml:space="preserve">Oferendas</x:t>
        </x:is>
      </x:c>
      <x:c r="H949" s="38" t="inlineStr">
        <x:is>
          <x:t xml:space="preserve">abrir partitura</x:t>
        </x:is>
      </x:c>
    </x:row>
    <x:row r="950" s="29" customFormat="1" ht="15" customHeight="1">
      <x:c r="A950" s="33" t="inlineStr">
        <x:is>
          <x:t xml:space="preserve">Vol. 22</x:t>
        </x:is>
      </x:c>
      <x:c r="B950" s="33" t="inlineStr">
        <x:is>
          <x:t xml:space="preserve">31</x:t>
        </x:is>
      </x:c>
      <x:c r="C950" s="34" t="inlineStr">
        <x:is>
          <x:t xml:space="preserve">Eu creio num mundo novo</x:t>
        </x:is>
      </x:c>
      <x:c r="D950" s="34" t="n"/>
      <x:c r="E950" s="34" t="n"/>
      <x:c r="F950" s="34" t="n"/>
      <x:c r="G950" s="34" t="inlineStr">
        <x:is>
          <x:t xml:space="preserve">Páscoa</x:t>
        </x:is>
      </x:c>
      <x:c r="H950" s="35" t="inlineStr">
        <x:is>
          <x:t xml:space="preserve">abrir partitura</x:t>
        </x:is>
      </x:c>
    </x:row>
    <x:row r="951" s="29" customFormat="1" ht="15" customHeight="1">
      <x:c r="A951" s="36" t="inlineStr">
        <x:is>
          <x:t xml:space="preserve">Vol. 22</x:t>
        </x:is>
      </x:c>
      <x:c r="B951" s="36" t="inlineStr">
        <x:is>
          <x:t xml:space="preserve">32</x:t>
        </x:is>
      </x:c>
      <x:c r="C951" s="37" t="inlineStr">
        <x:is>
          <x:t xml:space="preserve">Eu sou o caminho, a verdade e a vida</x:t>
        </x:is>
      </x:c>
      <x:c r="D951" s="37" t="inlineStr">
        <x:is>
          <x:t xml:space="preserve">Jo 14,6</x:t>
        </x:is>
      </x:c>
      <x:c r="E951" s="37" t="n"/>
      <x:c r="F951" s="37" t="n"/>
      <x:c r="G951" s="37" t="n"/>
      <x:c r="H951" s="38" t="inlineStr">
        <x:is>
          <x:t xml:space="preserve">abrir partitura</x:t>
        </x:is>
      </x:c>
    </x:row>
    <x:row r="952" s="29" customFormat="1" ht="15" customHeight="1">
      <x:c r="A952" s="33" t="inlineStr">
        <x:is>
          <x:t xml:space="preserve">Vol. 22</x:t>
        </x:is>
      </x:c>
      <x:c r="B952" s="33" t="inlineStr">
        <x:is>
          <x:t xml:space="preserve">33</x:t>
        </x:is>
      </x:c>
      <x:c r="C952" s="34" t="inlineStr">
        <x:is>
          <x:t xml:space="preserve">Feliz de quem caminha</x:t>
        </x:is>
      </x:c>
      <x:c r="D952" s="34" t="n"/>
      <x:c r="E952" s="34" t="n"/>
      <x:c r="F952" s="34" t="n"/>
      <x:c r="G952" s="34" t="n"/>
      <x:c r="H952" s="35" t="inlineStr">
        <x:is>
          <x:t xml:space="preserve">abrir partitura</x:t>
        </x:is>
      </x:c>
    </x:row>
    <x:row r="953" s="29" customFormat="1" ht="23.850000381469727" customHeight="1">
      <x:c r="A953" s="36" t="inlineStr">
        <x:is>
          <x:t xml:space="preserve">Vol. 22</x:t>
        </x:is>
      </x:c>
      <x:c r="B953" s="36" t="inlineStr">
        <x:is>
          <x:t xml:space="preserve">34</x:t>
        </x:is>
      </x:c>
      <x:c r="C953" s="37" t="inlineStr">
        <x:is>
          <x:t xml:space="preserve">Ladainha de Nossa Senhora</x:t>
        </x:is>
      </x:c>
      <x:c r="D953" s="37" t="n"/>
      <x:c r="E953" s="37" t="n"/>
      <x:c r="F953" s="37" t="n"/>
      <x:c r="G953" s="37" t="n"/>
      <x:c r="H953" s="38" t="inlineStr">
        <x:is>
          <x:t xml:space="preserve">abrir partitura</x:t>
        </x:is>
      </x:c>
    </x:row>
    <x:row r="954" s="29" customFormat="1" ht="15" customHeight="1">
      <x:c r="A954" s="33" t="inlineStr">
        <x:is>
          <x:t xml:space="preserve">Vol. 22</x:t>
        </x:is>
      </x:c>
      <x:c r="B954" s="33" t="inlineStr">
        <x:is>
          <x:t xml:space="preserve">37</x:t>
        </x:is>
      </x:c>
      <x:c r="C954" s="34" t="inlineStr">
        <x:is>
          <x:t xml:space="preserve">Maria o Magnificat cantou</x:t>
        </x:is>
      </x:c>
      <x:c r="D954" s="34" t="inlineStr">
        <x:is>
          <x:t xml:space="preserve">Lc 1,46-55</x:t>
        </x:is>
      </x:c>
      <x:c r="E954" s="34" t="n"/>
      <x:c r="F954" s="34" t="n"/>
      <x:c r="G954" s="34" t="inlineStr">
        <x:is>
          <x:t xml:space="preserve">Mariano</x:t>
        </x:is>
      </x:c>
      <x:c r="H954" s="35" t="inlineStr">
        <x:is>
          <x:t xml:space="preserve">abrir partitura</x:t>
        </x:is>
      </x:c>
    </x:row>
    <x:row r="955" s="29" customFormat="1" ht="23.850000381469727" customHeight="1">
      <x:c r="A955" s="36" t="inlineStr">
        <x:is>
          <x:t xml:space="preserve">Vol. 22</x:t>
        </x:is>
      </x:c>
      <x:c r="B955" s="36" t="inlineStr">
        <x:is>
          <x:t xml:space="preserve">38</x:t>
        </x:is>
      </x:c>
      <x:c r="C955" s="37" t="inlineStr">
        <x:is>
          <x:t xml:space="preserve">Meu bom José</x:t>
        </x:is>
      </x:c>
      <x:c r="D955" s="37" t="n"/>
      <x:c r="E955" s="37" t="n"/>
      <x:c r="F955" s="37" t="n"/>
      <x:c r="G955" s="37" t="inlineStr">
        <x:is>
          <x:t xml:space="preserve">São José</x:t>
        </x:is>
      </x:c>
      <x:c r="H955" s="38" t="inlineStr">
        <x:is>
          <x:t xml:space="preserve">abrir partitura</x:t>
        </x:is>
      </x:c>
    </x:row>
    <x:row r="956" s="29" customFormat="1" ht="15" customHeight="1">
      <x:c r="A956" s="33" t="inlineStr">
        <x:is>
          <x:t xml:space="preserve">Vol. 22</x:t>
        </x:is>
      </x:c>
      <x:c r="B956" s="33" t="inlineStr">
        <x:is>
          <x:t xml:space="preserve">39</x:t>
        </x:is>
      </x:c>
      <x:c r="C956" s="34" t="inlineStr">
        <x:is>
          <x:t xml:space="preserve">Nossa Senhora das Dores</x:t>
        </x:is>
      </x:c>
      <x:c r="D956" s="34" t="n"/>
      <x:c r="E956" s="34" t="n"/>
      <x:c r="F956" s="34" t="n"/>
      <x:c r="G956" s="34" t="inlineStr">
        <x:is>
          <x:t xml:space="preserve">Comunhão · Nossa Senhora das Dores</x:t>
        </x:is>
      </x:c>
      <x:c r="H956" s="35" t="inlineStr">
        <x:is>
          <x:t xml:space="preserve">abrir partitura</x:t>
        </x:is>
      </x:c>
    </x:row>
    <x:row r="957" s="29" customFormat="1" ht="15" customHeight="1">
      <x:c r="A957" s="36" t="inlineStr">
        <x:is>
          <x:t xml:space="preserve">Vol. 22</x:t>
        </x:is>
      </x:c>
      <x:c r="B957" s="36" t="inlineStr">
        <x:is>
          <x:t xml:space="preserve">40</x:t>
        </x:is>
      </x:c>
      <x:c r="C957" s="37" t="inlineStr">
        <x:is>
          <x:t xml:space="preserve">Ó Luz de eterna formosura!</x:t>
        </x:is>
      </x:c>
      <x:c r="D957" s="37" t="n"/>
      <x:c r="E957" s="37" t="n"/>
      <x:c r="F957" s="37" t="n"/>
      <x:c r="G957" s="37" t="n"/>
      <x:c r="H957" s="38" t="inlineStr">
        <x:is>
          <x:t xml:space="preserve">abrir partitura</x:t>
        </x:is>
      </x:c>
    </x:row>
    <x:row r="958" s="29" customFormat="1" ht="15" customHeight="1">
      <x:c r="A958" s="33" t="inlineStr">
        <x:is>
          <x:t xml:space="preserve">Vol. 22</x:t>
        </x:is>
      </x:c>
      <x:c r="B958" s="33" t="inlineStr">
        <x:is>
          <x:t xml:space="preserve">41</x:t>
        </x:is>
      </x:c>
      <x:c r="C958" s="34" t="inlineStr">
        <x:is>
          <x:t xml:space="preserve">Ó Luz radiante</x:t>
        </x:is>
      </x:c>
      <x:c r="D958" s="34" t="n"/>
      <x:c r="E958" s="34" t="n"/>
      <x:c r="F958" s="34" t="n"/>
      <x:c r="G958" s="34" t="n"/>
      <x:c r="H958" s="35" t="inlineStr">
        <x:is>
          <x:t xml:space="preserve">abrir partitura</x:t>
        </x:is>
      </x:c>
    </x:row>
    <x:row r="959" s="29" customFormat="1" ht="15" customHeight="1">
      <x:c r="A959" s="36" t="inlineStr">
        <x:is>
          <x:t xml:space="preserve">Vol. 22</x:t>
        </x:is>
      </x:c>
      <x:c r="B959" s="36" t="inlineStr">
        <x:is>
          <x:t xml:space="preserve">42</x:t>
        </x:is>
      </x:c>
      <x:c r="C959" s="37" t="inlineStr">
        <x:is>
          <x:t xml:space="preserve">Ó Santíssima Trindade</x:t>
        </x:is>
      </x:c>
      <x:c r="D959" s="37" t="n"/>
      <x:c r="E959" s="37" t="n"/>
      <x:c r="F959" s="37" t="n"/>
      <x:c r="G959" s="37" t="n"/>
      <x:c r="H959" s="38" t="inlineStr">
        <x:is>
          <x:t xml:space="preserve">abrir partitura</x:t>
        </x:is>
      </x:c>
    </x:row>
    <x:row r="960" s="29" customFormat="1" ht="23.850000381469727" customHeight="1">
      <x:c r="A960" s="33" t="inlineStr">
        <x:is>
          <x:t xml:space="preserve">Vol. 22</x:t>
        </x:is>
      </x:c>
      <x:c r="B960" s="33" t="inlineStr">
        <x:is>
          <x:t xml:space="preserve">43</x:t>
        </x:is>
      </x:c>
      <x:c r="C960" s="34" t="inlineStr">
        <x:is>
          <x:t xml:space="preserve">O Senhor está pra chegar</x:t>
        </x:is>
      </x:c>
      <x:c r="D960" s="34" t="n"/>
      <x:c r="E960" s="34" t="n"/>
      <x:c r="F960" s="34" t="n"/>
      <x:c r="G960" s="34" t="inlineStr">
        <x:is>
          <x:t xml:space="preserve">Advento</x:t>
        </x:is>
      </x:c>
      <x:c r="H960" s="35" t="inlineStr">
        <x:is>
          <x:t xml:space="preserve">abrir partitura</x:t>
        </x:is>
      </x:c>
    </x:row>
    <x:row r="961" s="29" customFormat="1" ht="23.850000381469727" customHeight="1">
      <x:c r="A961" s="36" t="inlineStr">
        <x:is>
          <x:t xml:space="preserve">Vol. 22</x:t>
        </x:is>
      </x:c>
      <x:c r="B961" s="36" t="inlineStr">
        <x:is>
          <x:t xml:space="preserve">44</x:t>
        </x:is>
      </x:c>
      <x:c r="C961" s="37" t="inlineStr">
        <x:is>
          <x:t xml:space="preserve">Ó Trindade, vos louvamos</x:t>
        </x:is>
      </x:c>
      <x:c r="D961" s="37" t="n"/>
      <x:c r="E961" s="37" t="n"/>
      <x:c r="F961" s="37" t="n"/>
      <x:c r="G961" s="37" t="inlineStr">
        <x:is>
          <x:t xml:space="preserve">Entrada · Santíssima Trindade</x:t>
        </x:is>
      </x:c>
      <x:c r="H961" s="38" t="inlineStr">
        <x:is>
          <x:t xml:space="preserve">abrir partitura</x:t>
        </x:is>
      </x:c>
    </x:row>
    <x:row r="962" s="29" customFormat="1" ht="23.850000381469727" customHeight="1">
      <x:c r="A962" s="33" t="inlineStr">
        <x:is>
          <x:t xml:space="preserve">Vol. 22</x:t>
        </x:is>
      </x:c>
      <x:c r="B962" s="33" t="inlineStr">
        <x:is>
          <x:t xml:space="preserve">45</x:t>
        </x:is>
      </x:c>
      <x:c r="C962" s="34" t="inlineStr">
        <x:is>
          <x:t xml:space="preserve">Onipotente e bom Senhor</x:t>
        </x:is>
      </x:c>
      <x:c r="D962" s="34" t="n"/>
      <x:c r="E962" s="34" t="n"/>
      <x:c r="F962" s="34" t="n"/>
      <x:c r="G962" s="34" t="inlineStr">
        <x:is>
          <x:t xml:space="preserve">São Francisco</x:t>
        </x:is>
      </x:c>
      <x:c r="H962" s="35" t="inlineStr">
        <x:is>
          <x:t xml:space="preserve">abrir partitura</x:t>
        </x:is>
      </x:c>
    </x:row>
    <x:row r="963" s="29" customFormat="1" ht="15" customHeight="1">
      <x:c r="A963" s="36" t="inlineStr">
        <x:is>
          <x:t xml:space="preserve">Vol. 22</x:t>
        </x:is>
      </x:c>
      <x:c r="B963" s="36" t="inlineStr">
        <x:is>
          <x:t xml:space="preserve">47</x:t>
        </x:is>
      </x:c>
      <x:c r="C963" s="37" t="inlineStr">
        <x:is>
          <x:t xml:space="preserve">Quando chamaste os Doze</x:t>
        </x:is>
      </x:c>
      <x:c r="D963" s="37" t="n"/>
      <x:c r="E963" s="37" t="n"/>
      <x:c r="F963" s="37" t="n"/>
      <x:c r="G963" s="37" t="inlineStr">
        <x:is>
          <x:t xml:space="preserve">Vocações</x:t>
        </x:is>
      </x:c>
      <x:c r="H963" s="38" t="inlineStr">
        <x:is>
          <x:t xml:space="preserve">abrir partitura</x:t>
        </x:is>
      </x:c>
    </x:row>
    <x:row r="964" s="29" customFormat="1" ht="15" customHeight="1">
      <x:c r="A964" s="33" t="inlineStr">
        <x:is>
          <x:t xml:space="preserve">Vol. 22</x:t>
        </x:is>
      </x:c>
      <x:c r="B964" s="33" t="inlineStr">
        <x:is>
          <x:t xml:space="preserve">48</x:t>
        </x:is>
      </x:c>
      <x:c r="C964" s="34" t="inlineStr">
        <x:is>
          <x:t xml:space="preserve">Que salmo ou que versos</x:t>
        </x:is>
      </x:c>
      <x:c r="D964" s="34" t="n"/>
      <x:c r="E964" s="34" t="n"/>
      <x:c r="F964" s="34" t="n"/>
      <x:c r="G964" s="34" t="n"/>
      <x:c r="H964" s="35" t="inlineStr">
        <x:is>
          <x:t xml:space="preserve">abrir partitura</x:t>
        </x:is>
      </x:c>
    </x:row>
    <x:row r="965" s="29" customFormat="1" ht="15" customHeight="1">
      <x:c r="A965" s="36" t="inlineStr">
        <x:is>
          <x:t xml:space="preserve">Vol. 22</x:t>
        </x:is>
      </x:c>
      <x:c r="B965" s="36" t="inlineStr">
        <x:is>
          <x:t xml:space="preserve">49</x:t>
        </x:is>
      </x:c>
      <x:c r="C965" s="37" t="inlineStr">
        <x:is>
          <x:t xml:space="preserve">São João, de Deus amado</x:t>
        </x:is>
      </x:c>
      <x:c r="D965" s="37" t="n"/>
      <x:c r="E965" s="37" t="n"/>
      <x:c r="F965" s="37" t="n"/>
      <x:c r="G965" s="37" t="n"/>
      <x:c r="H965" s="38" t="inlineStr">
        <x:is>
          <x:t xml:space="preserve">abrir partitura</x:t>
        </x:is>
      </x:c>
    </x:row>
    <x:row r="966" s="29" customFormat="1" ht="15" customHeight="1">
      <x:c r="A966" s="33" t="inlineStr">
        <x:is>
          <x:t xml:space="preserve">Vol. 22</x:t>
        </x:is>
      </x:c>
      <x:c r="B966" s="33" t="inlineStr">
        <x:is>
          <x:t xml:space="preserve">50</x:t>
        </x:is>
      </x:c>
      <x:c r="C966" s="34" t="inlineStr">
        <x:is>
          <x:t xml:space="preserve">Senhor, fazei-me instrumento</x:t>
        </x:is>
      </x:c>
      <x:c r="D966" s="34" t="n"/>
      <x:c r="E966" s="34" t="n"/>
      <x:c r="F966" s="34" t="n"/>
      <x:c r="G966" s="34" t="inlineStr">
        <x:is>
          <x:t xml:space="preserve">São Francisco</x:t>
        </x:is>
      </x:c>
      <x:c r="H966" s="35" t="inlineStr">
        <x:is>
          <x:t xml:space="preserve">abrir partitura</x:t>
        </x:is>
      </x:c>
    </x:row>
    <x:row r="967" s="29" customFormat="1" ht="15" customHeight="1">
      <x:c r="A967" s="36" t="inlineStr">
        <x:is>
          <x:t xml:space="preserve">Vol. 22</x:t>
        </x:is>
      </x:c>
      <x:c r="B967" s="36" t="inlineStr">
        <x:is>
          <x:t xml:space="preserve">52</x:t>
        </x:is>
      </x:c>
      <x:c r="C967" s="37" t="inlineStr">
        <x:is>
          <x:t xml:space="preserve">Vejam, eu andei pelas vilas</x:t>
        </x:is>
      </x:c>
      <x:c r="D967" s="37" t="n"/>
      <x:c r="E967" s="37" t="n"/>
      <x:c r="F967" s="37" t="n"/>
      <x:c r="G967" s="37" t="inlineStr">
        <x:is>
          <x:t xml:space="preserve">Tempo Comum</x:t>
        </x:is>
      </x:c>
      <x:c r="H967" s="38" t="inlineStr">
        <x:is>
          <x:t xml:space="preserve">abrir partitura</x:t>
        </x:is>
      </x:c>
    </x:row>
    <x:row r="968" s="29" customFormat="1" ht="23.850000381469727" customHeight="1">
      <x:c r="A968" s="33" t="inlineStr">
        <x:is>
          <x:t xml:space="preserve">Vol. 22</x:t>
        </x:is>
      </x:c>
      <x:c r="B968" s="33" t="inlineStr">
        <x:is>
          <x:t xml:space="preserve">54</x:t>
        </x:is>
      </x:c>
      <x:c r="C968" s="34" t="inlineStr">
        <x:is>
          <x:t xml:space="preserve">Vem, Santo Espírito!</x:t>
        </x:is>
      </x:c>
      <x:c r="D968" s="34" t="n"/>
      <x:c r="E968" s="34" t="n"/>
      <x:c r="F968" s="34" t="n"/>
      <x:c r="G968" s="34" t="n"/>
      <x:c r="H968" s="35" t="inlineStr">
        <x:is>
          <x:t xml:space="preserve">abrir partitura</x:t>
        </x:is>
      </x:c>
    </x:row>
    <x:row r="969" s="29" customFormat="1" ht="15" customHeight="1">
      <x:c r="A969" s="36" t="inlineStr">
        <x:is>
          <x:t xml:space="preserve">Vol. 23</x:t>
        </x:is>
      </x:c>
      <x:c r="B969" s="36" t="inlineStr">
        <x:is>
          <x:t xml:space="preserve">01</x:t>
        </x:is>
      </x:c>
      <x:c r="C969" s="37" t="inlineStr">
        <x:is>
          <x:t xml:space="preserve">Quando verei a eterna luz? (Salmo 41)</x:t>
        </x:is>
      </x:c>
      <x:c r="D969" s="37" t="n"/>
      <x:c r="E969" s="37" t="inlineStr">
        <x:is>
          <x:t xml:space="preserve">Sl 41</x:t>
        </x:is>
      </x:c>
      <x:c r="F969" s="37" t="inlineStr">
        <x:is>
          <x:t xml:space="preserve">Sl 41</x:t>
        </x:is>
      </x:c>
      <x:c r="G969" s="37" t="inlineStr">
        <x:is>
          <x:t xml:space="preserve">Falecidos</x:t>
        </x:is>
      </x:c>
      <x:c r="H969" s="38" t="inlineStr">
        <x:is>
          <x:t xml:space="preserve">abrir partitura</x:t>
        </x:is>
      </x:c>
    </x:row>
    <x:row r="970" s="29" customFormat="1" ht="23.850000381469727" customHeight="1">
      <x:c r="A970" s="33" t="inlineStr">
        <x:is>
          <x:t xml:space="preserve">Vol. 23</x:t>
        </x:is>
      </x:c>
      <x:c r="B970" s="33" t="inlineStr">
        <x:is>
          <x:t xml:space="preserve">02</x:t>
        </x:is>
      </x:c>
      <x:c r="C970" s="34" t="inlineStr">
        <x:is>
          <x:t xml:space="preserve">O Senhor nos dará tudo que é bom (Salmo 84)</x:t>
        </x:is>
      </x:c>
      <x:c r="D970" s="34" t="n"/>
      <x:c r="E970" s="34" t="inlineStr">
        <x:is>
          <x:t xml:space="preserve">Sl 84,13</x:t>
        </x:is>
      </x:c>
      <x:c r="F970" s="34" t="inlineStr">
        <x:is>
          <x:t xml:space="preserve">Sl 84</x:t>
        </x:is>
      </x:c>
      <x:c r="G970" s="34" t="inlineStr">
        <x:is>
          <x:t xml:space="preserve">1º Dom. Advento "C" · Comunhão</x:t>
        </x:is>
      </x:c>
      <x:c r="H970" s="35" t="inlineStr">
        <x:is>
          <x:t xml:space="preserve">abrir partitura</x:t>
        </x:is>
      </x:c>
    </x:row>
    <x:row r="971" s="29" customFormat="1" ht="15" customHeight="1">
      <x:c r="A971" s="36" t="inlineStr">
        <x:is>
          <x:t xml:space="preserve">Vol. 23</x:t>
        </x:is>
      </x:c>
      <x:c r="B971" s="36" t="inlineStr">
        <x:is>
          <x:t xml:space="preserve">03</x:t>
        </x:is>
      </x:c>
      <x:c r="C971" s="37" t="inlineStr">
        <x:is>
          <x:t xml:space="preserve">Louvor de todos os povos (Salmo 116)</x:t>
        </x:is>
      </x:c>
      <x:c r="D971" s="37" t="n"/>
      <x:c r="E971" s="37" t="inlineStr">
        <x:is>
          <x:t xml:space="preserve">Sl 116</x:t>
        </x:is>
      </x:c>
      <x:c r="F971" s="37" t="inlineStr">
        <x:is>
          <x:t xml:space="preserve">Sl 116</x:t>
        </x:is>
      </x:c>
      <x:c r="G971" s="37" t="n"/>
      <x:c r="H971" s="38" t="inlineStr">
        <x:is>
          <x:t xml:space="preserve">abrir partitura</x:t>
        </x:is>
      </x:c>
    </x:row>
    <x:row r="972" s="29" customFormat="1" ht="15" customHeight="1">
      <x:c r="A972" s="33" t="inlineStr">
        <x:is>
          <x:t xml:space="preserve">Vol. 23</x:t>
        </x:is>
      </x:c>
      <x:c r="B972" s="33" t="inlineStr">
        <x:is>
          <x:t xml:space="preserve">04</x:t>
        </x:is>
      </x:c>
      <x:c r="C972" s="34" t="inlineStr">
        <x:is>
          <x:t xml:space="preserve">Nosso Deus, Tu és bom! (Sb 15)</x:t>
        </x:is>
      </x:c>
      <x:c r="D972" s="34" t="n"/>
      <x:c r="E972" s="34" t="inlineStr">
        <x:is>
          <x:t xml:space="preserve">Sb 15,1-3</x:t>
        </x:is>
      </x:c>
      <x:c r="F972" s="34" t="n"/>
      <x:c r="G972" s="34" t="n"/>
      <x:c r="H972" s="35" t="inlineStr">
        <x:is>
          <x:t xml:space="preserve">abrir partitura</x:t>
        </x:is>
      </x:c>
    </x:row>
    <x:row r="973" s="29" customFormat="1" ht="15" customHeight="1">
      <x:c r="A973" s="36" t="inlineStr">
        <x:is>
          <x:t xml:space="preserve">Vol. 23</x:t>
        </x:is>
      </x:c>
      <x:c r="B973" s="36" t="inlineStr">
        <x:is>
          <x:t xml:space="preserve">05</x:t>
        </x:is>
      </x:c>
      <x:c r="C973" s="37" t="inlineStr">
        <x:is>
          <x:t xml:space="preserve">Dizei aos que estão desanimados (Is 12)</x:t>
        </x:is>
      </x:c>
      <x:c r="D973" s="37" t="n"/>
      <x:c r="E973" s="37" t="inlineStr">
        <x:is>
          <x:t xml:space="preserve">Is 35,4</x:t>
        </x:is>
      </x:c>
      <x:c r="F973" s="37" t="inlineStr">
        <x:is>
          <x:t xml:space="preserve">Is 12,1-6</x:t>
        </x:is>
      </x:c>
      <x:c r="G973" s="37" t="inlineStr">
        <x:is>
          <x:t xml:space="preserve">3º Domingo do Advento "C" · Comunhão</x:t>
        </x:is>
      </x:c>
      <x:c r="H973" s="38" t="inlineStr">
        <x:is>
          <x:t xml:space="preserve">abrir partitura</x:t>
        </x:is>
      </x:c>
    </x:row>
    <x:row r="974" s="29" customFormat="1" ht="23.850000381469727" customHeight="1">
      <x:c r="A974" s="33" t="inlineStr">
        <x:is>
          <x:t xml:space="preserve">Vol. 23</x:t>
        </x:is>
      </x:c>
      <x:c r="B974" s="33" t="inlineStr">
        <x:is>
          <x:t xml:space="preserve">06</x:t>
        </x:is>
      </x:c>
      <x:c r="C974" s="34" t="inlineStr">
        <x:is>
          <x:t xml:space="preserve">De pé, Jerusalém! (Br 5)</x:t>
        </x:is>
      </x:c>
      <x:c r="D974" s="34" t="n"/>
      <x:c r="E974" s="34" t="inlineStr">
        <x:is>
          <x:t xml:space="preserve">Br 5,5; 4,36</x:t>
        </x:is>
      </x:c>
      <x:c r="F974" s="34" t="inlineStr">
        <x:is>
          <x:t xml:space="preserve">Sl 125</x:t>
        </x:is>
      </x:c>
      <x:c r="G974" s="34" t="inlineStr">
        <x:is>
          <x:t xml:space="preserve">2º Dom. Advento "C" · Comunhão</x:t>
        </x:is>
      </x:c>
      <x:c r="H974" s="35" t="inlineStr">
        <x:is>
          <x:t xml:space="preserve">abrir partitura</x:t>
        </x:is>
      </x:c>
    </x:row>
    <x:row r="975" s="29" customFormat="1" ht="35.04999923706055" customHeight="1">
      <x:c r="A975" s="36" t="inlineStr">
        <x:is>
          <x:t xml:space="preserve">Vol. 23</x:t>
        </x:is>
      </x:c>
      <x:c r="B975" s="36" t="inlineStr">
        <x:is>
          <x:t xml:space="preserve">07</x:t>
        </x:is>
      </x:c>
      <x:c r="C975" s="37" t="inlineStr">
        <x:is>
          <x:t xml:space="preserve">Apresentação do Senhor (Lc 2,29-32)</x:t>
        </x:is>
      </x:c>
      <x:c r="D975" s="37" t="inlineStr">
        <x:is>
          <x:t xml:space="preserve">Lc 2,29-32</x:t>
        </x:is>
      </x:c>
      <x:c r="E975" s="37" t="n"/>
      <x:c r="F975" s="37" t="inlineStr">
        <x:is>
          <x:t xml:space="preserve">Lc 2,29-32</x:t>
        </x:is>
      </x:c>
      <x:c r="G975" s="37" t="inlineStr">
        <x:is>
          <x:t xml:space="preserve">02 de Fevereiro · Entrada</x:t>
        </x:is>
      </x:c>
      <x:c r="H975" s="38" t="inlineStr">
        <x:is>
          <x:t xml:space="preserve">abrir partitura</x:t>
        </x:is>
      </x:c>
    </x:row>
    <x:row r="976" s="29" customFormat="1" ht="23.850000381469727" customHeight="1">
      <x:c r="A976" s="33" t="inlineStr">
        <x:is>
          <x:t xml:space="preserve">Vol. 23</x:t>
        </x:is>
      </x:c>
      <x:c r="B976" s="33" t="inlineStr">
        <x:is>
          <x:t xml:space="preserve">08</x:t>
        </x:is>
      </x:c>
      <x:c r="C976" s="34" t="inlineStr">
        <x:is>
          <x:t xml:space="preserve">Nós somos testemunhas de Jesus de Nazaré</x:t>
        </x:is>
      </x:c>
      <x:c r="D976" s="34" t="n"/>
      <x:c r="E976" s="34" t="inlineStr">
        <x:is>
          <x:t xml:space="preserve">At 10,38-39</x:t>
        </x:is>
      </x:c>
      <x:c r="F976" s="34" t="n"/>
      <x:c r="G976" s="34" t="n"/>
      <x:c r="H976" s="35" t="inlineStr">
        <x:is>
          <x:t xml:space="preserve">abrir partitura</x:t>
        </x:is>
      </x:c>
    </x:row>
    <x:row r="977" s="29" customFormat="1" ht="23.850000381469727" customHeight="1">
      <x:c r="A977" s="36" t="inlineStr">
        <x:is>
          <x:t xml:space="preserve">Vol. 23</x:t>
        </x:is>
      </x:c>
      <x:c r="B977" s="36" t="inlineStr">
        <x:is>
          <x:t xml:space="preserve">09</x:t>
        </x:is>
      </x:c>
      <x:c r="C977" s="37" t="inlineStr">
        <x:is>
          <x:t xml:space="preserve">Nós comemos e bebemos com Jesus ressuscitado</x:t>
        </x:is>
      </x:c>
      <x:c r="D977" s="37" t="n"/>
      <x:c r="E977" s="37" t="inlineStr">
        <x:is>
          <x:t xml:space="preserve">At 10,41-43</x:t>
        </x:is>
      </x:c>
      <x:c r="F977" s="37" t="n"/>
      <x:c r="G977" s="37" t="n"/>
      <x:c r="H977" s="38" t="inlineStr">
        <x:is>
          <x:t xml:space="preserve">abrir partitura</x:t>
        </x:is>
      </x:c>
    </x:row>
    <x:row r="978" s="29" customFormat="1" ht="15" customHeight="1">
      <x:c r="A978" s="33" t="inlineStr">
        <x:is>
          <x:t xml:space="preserve">Vol. 23</x:t>
        </x:is>
      </x:c>
      <x:c r="B978" s="33" t="inlineStr">
        <x:is>
          <x:t xml:space="preserve">10</x:t>
        </x:is>
      </x:c>
      <x:c r="C978" s="34" t="inlineStr">
        <x:is>
          <x:t xml:space="preserve">Deus me chamou desde o ventre</x:t>
        </x:is>
      </x:c>
      <x:c r="D978" s="34" t="n"/>
      <x:c r="E978" s="34" t="inlineStr">
        <x:is>
          <x:t xml:space="preserve">Gl 1,15-16</x:t>
        </x:is>
      </x:c>
      <x:c r="F978" s="34" t="n"/>
      <x:c r="G978" s="34" t="n"/>
      <x:c r="H978" s="35" t="inlineStr">
        <x:is>
          <x:t xml:space="preserve">abrir partitura</x:t>
        </x:is>
      </x:c>
    </x:row>
    <x:row r="979" s="29" customFormat="1" ht="15" customHeight="1">
      <x:c r="A979" s="36" t="inlineStr">
        <x:is>
          <x:t xml:space="preserve">Vol. 23</x:t>
        </x:is>
      </x:c>
      <x:c r="B979" s="36" t="inlineStr">
        <x:is>
          <x:t xml:space="preserve">11</x:t>
        </x:is>
      </x:c>
      <x:c r="C979" s="37" t="inlineStr">
        <x:is>
          <x:t xml:space="preserve">O Cristo por nós padeceu</x:t>
        </x:is>
      </x:c>
      <x:c r="D979" s="37" t="n"/>
      <x:c r="E979" s="37" t="inlineStr">
        <x:is>
          <x:t xml:space="preserve">1Pd 2,21-24</x:t>
        </x:is>
      </x:c>
      <x:c r="F979" s="37" t="n"/>
      <x:c r="G979" s="37" t="n"/>
      <x:c r="H979" s="38" t="inlineStr">
        <x:is>
          <x:t xml:space="preserve">abrir partitura</x:t>
        </x:is>
      </x:c>
    </x:row>
    <x:row r="980" s="29" customFormat="1" ht="15" customHeight="1">
      <x:c r="A980" s="33" t="inlineStr">
        <x:is>
          <x:t xml:space="preserve">Vol. 23</x:t>
        </x:is>
      </x:c>
      <x:c r="B980" s="33" t="inlineStr">
        <x:is>
          <x:t xml:space="preserve">12</x:t>
        </x:is>
      </x:c>
      <x:c r="C980" s="34" t="inlineStr">
        <x:is>
          <x:t xml:space="preserve">Nós amamos, pois Deus amou primeiro</x:t>
        </x:is>
      </x:c>
      <x:c r="D980" s="34" t="n"/>
      <x:c r="E980" s="34" t="inlineStr">
        <x:is>
          <x:t xml:space="preserve">1Jo 4,17-21</x:t>
        </x:is>
      </x:c>
      <x:c r="F980" s="34" t="n"/>
      <x:c r="G980" s="34" t="n"/>
      <x:c r="H980" s="35" t="inlineStr">
        <x:is>
          <x:t xml:space="preserve">abrir partitura</x:t>
        </x:is>
      </x:c>
    </x:row>
    <x:row r="981" s="29" customFormat="1" ht="15" customHeight="1">
      <x:c r="A981" s="36" t="inlineStr">
        <x:is>
          <x:t xml:space="preserve">Vol. 23</x:t>
        </x:is>
      </x:c>
      <x:c r="B981" s="36" t="inlineStr">
        <x:is>
          <x:t xml:space="preserve">13</x:t>
        </x:is>
      </x:c>
      <x:c r="C981" s="37" t="inlineStr">
        <x:is>
          <x:t xml:space="preserve">Graças vos damos</x:t>
        </x:is>
      </x:c>
      <x:c r="D981" s="37" t="n"/>
      <x:c r="E981" s="37" t="inlineStr">
        <x:is>
          <x:t xml:space="preserve">Ap 11,17-18; 12,10-12</x:t>
        </x:is>
      </x:c>
      <x:c r="F981" s="37" t="n"/>
      <x:c r="G981" s="37" t="n"/>
      <x:c r="H981" s="38" t="inlineStr">
        <x:is>
          <x:t xml:space="preserve">abrir partitura</x:t>
        </x:is>
      </x:c>
    </x:row>
    <x:row r="982" s="29" customFormat="1" ht="23.850000381469727" customHeight="1">
      <x:c r="A982" s="33" t="inlineStr">
        <x:is>
          <x:t xml:space="preserve">Vol. 23</x:t>
        </x:is>
      </x:c>
      <x:c r="B982" s="33" t="inlineStr">
        <x:is>
          <x:t xml:space="preserve">14</x:t>
        </x:is>
      </x:c>
      <x:c r="C982" s="34" t="inlineStr">
        <x:is>
          <x:t xml:space="preserve">Como são grandes</x:t>
        </x:is>
      </x:c>
      <x:c r="D982" s="34" t="n"/>
      <x:c r="E982" s="34" t="inlineStr">
        <x:is>
          <x:t xml:space="preserve">Ap 15,3-4</x:t>
        </x:is>
      </x:c>
      <x:c r="F982" s="34" t="n"/>
      <x:c r="G982" s="34" t="n"/>
      <x:c r="H982" s="35" t="inlineStr">
        <x:is>
          <x:t xml:space="preserve">abrir partitura</x:t>
        </x:is>
      </x:c>
    </x:row>
    <x:row r="983" s="29" customFormat="1" ht="23.850000381469727" customHeight="1">
      <x:c r="A983" s="36" t="inlineStr">
        <x:is>
          <x:t xml:space="preserve">Vol. 23</x:t>
        </x:is>
      </x:c>
      <x:c r="B983" s="36" t="inlineStr">
        <x:is>
          <x:t xml:space="preserve">15</x:t>
        </x:is>
      </x:c>
      <x:c r="C983" s="37" t="inlineStr">
        <x:is>
          <x:t xml:space="preserve">Este dia brilhou esplendente</x:t>
        </x:is>
      </x:c>
      <x:c r="D983" s="37" t="n"/>
      <x:c r="E983" s="37" t="n"/>
      <x:c r="F983" s="37" t="n"/>
      <x:c r="G983" s="37" t="inlineStr">
        <x:is>
          <x:t xml:space="preserve">Páscoa</x:t>
        </x:is>
      </x:c>
      <x:c r="H983" s="38" t="inlineStr">
        <x:is>
          <x:t xml:space="preserve">abrir partitura</x:t>
        </x:is>
      </x:c>
    </x:row>
    <x:row r="984" s="29" customFormat="1" ht="15" customHeight="1">
      <x:c r="A984" s="33" t="inlineStr">
        <x:is>
          <x:t xml:space="preserve">Vol. 23</x:t>
        </x:is>
      </x:c>
      <x:c r="B984" s="33" t="inlineStr">
        <x:is>
          <x:t xml:space="preserve">16</x:t>
        </x:is>
      </x:c>
      <x:c r="C984" s="34" t="inlineStr">
        <x:is>
          <x:t xml:space="preserve">Glória simples</x:t>
        </x:is>
      </x:c>
      <x:c r="D984" s="34" t="n"/>
      <x:c r="E984" s="34" t="n"/>
      <x:c r="F984" s="34" t="n"/>
      <x:c r="G984" s="34" t="inlineStr">
        <x:is>
          <x:t xml:space="preserve">Missa para coro e povo</x:t>
        </x:is>
      </x:c>
      <x:c r="H984" s="35" t="inlineStr">
        <x:is>
          <x:t xml:space="preserve">abrir partitura</x:t>
        </x:is>
      </x:c>
    </x:row>
    <x:row r="985" s="29" customFormat="1" ht="15" customHeight="1">
      <x:c r="A985" s="36" t="inlineStr">
        <x:is>
          <x:t xml:space="preserve">Vol. 23</x:t>
        </x:is>
      </x:c>
      <x:c r="B985" s="36" t="inlineStr">
        <x:is>
          <x:t xml:space="preserve">17</x:t>
        </x:is>
      </x:c>
      <x:c r="C985" s="37" t="inlineStr">
        <x:is>
          <x:t xml:space="preserve">Neste encontro alegre e fraterno</x:t>
        </x:is>
      </x:c>
      <x:c r="D985" s="37" t="n"/>
      <x:c r="E985" s="37" t="n"/>
      <x:c r="F985" s="37" t="n"/>
      <x:c r="G985" s="37" t="n"/>
      <x:c r="H985" s="38" t="inlineStr">
        <x:is>
          <x:t xml:space="preserve">abrir partitura</x:t>
        </x:is>
      </x:c>
    </x:row>
    <x:row r="986" s="29" customFormat="1" ht="15" customHeight="1">
      <x:c r="A986" s="33" t="inlineStr">
        <x:is>
          <x:t xml:space="preserve">Vol. 23</x:t>
        </x:is>
      </x:c>
      <x:c r="B986" s="33" t="inlineStr">
        <x:is>
          <x:t xml:space="preserve">18</x:t>
        </x:is>
      </x:c>
      <x:c r="C986" s="34" t="inlineStr">
        <x:is>
          <x:t xml:space="preserve">Ó Cruz do mundo bênção</x:t>
        </x:is>
      </x:c>
      <x:c r="D986" s="34" t="n"/>
      <x:c r="E986" s="34" t="n"/>
      <x:c r="F986" s="34" t="n"/>
      <x:c r="G986" s="34" t="inlineStr">
        <x:is>
          <x:t xml:space="preserve">Quaresma e Semana Santa</x:t>
        </x:is>
      </x:c>
      <x:c r="H986" s="35" t="inlineStr">
        <x:is>
          <x:t xml:space="preserve">abrir partitura</x:t>
        </x:is>
      </x:c>
    </x:row>
    <x:row r="987" s="29" customFormat="1" ht="15" customHeight="1">
      <x:c r="A987" s="36" t="inlineStr">
        <x:is>
          <x:t xml:space="preserve">Vol. 23</x:t>
        </x:is>
      </x:c>
      <x:c r="B987" s="36" t="inlineStr">
        <x:is>
          <x:t xml:space="preserve">19</x:t>
        </x:is>
      </x:c>
      <x:c r="C987" s="37" t="inlineStr">
        <x:is>
          <x:t xml:space="preserve">Onde existe amor, Deus ali está</x:t>
        </x:is>
      </x:c>
      <x:c r="D987" s="37" t="n"/>
      <x:c r="E987" s="37" t="n"/>
      <x:c r="F987" s="37" t="n"/>
      <x:c r="G987" s="37" t="inlineStr">
        <x:is>
          <x:t xml:space="preserve">(Ubi caritas)</x:t>
        </x:is>
      </x:c>
      <x:c r="H987" s="38" t="inlineStr">
        <x:is>
          <x:t xml:space="preserve">abrir partitura</x:t>
        </x:is>
      </x:c>
    </x:row>
    <x:row r="988" s="29" customFormat="1" ht="23.850000381469727" customHeight="1">
      <x:c r="A988" s="33" t="inlineStr">
        <x:is>
          <x:t xml:space="preserve">Vol. 23</x:t>
        </x:is>
      </x:c>
      <x:c r="B988" s="33" t="inlineStr">
        <x:is>
          <x:t xml:space="preserve">20</x:t>
        </x:is>
      </x:c>
      <x:c r="C988" s="34" t="inlineStr">
        <x:is>
          <x:t xml:space="preserve">Quem me segue não anda nas trevas</x:t>
        </x:is>
      </x:c>
      <x:c r="D988" s="34" t="inlineStr">
        <x:is>
          <x:t xml:space="preserve">Jo 8,12</x:t>
        </x:is>
      </x:c>
      <x:c r="E988" s="34" t="n"/>
      <x:c r="F988" s="34" t="n"/>
      <x:c r="G988" s="34" t="n"/>
      <x:c r="H988" s="35" t="inlineStr">
        <x:is>
          <x:t xml:space="preserve">abrir partitura</x:t>
        </x:is>
      </x:c>
    </x:row>
    <x:row r="989" s="29" customFormat="1" ht="15" customHeight="1">
      <x:c r="A989" s="36" t="inlineStr">
        <x:is>
          <x:t xml:space="preserve">Vol. 23</x:t>
        </x:is>
      </x:c>
      <x:c r="B989" s="36" t="inlineStr">
        <x:is>
          <x:t xml:space="preserve">21</x:t>
        </x:is>
      </x:c>
      <x:c r="C989" s="37" t="inlineStr">
        <x:is>
          <x:t xml:space="preserve">Salvai, ó Redentor, a criatura</x:t>
        </x:is>
      </x:c>
      <x:c r="D989" s="37" t="n"/>
      <x:c r="E989" s="37" t="n"/>
      <x:c r="F989" s="37" t="n"/>
      <x:c r="G989" s="37" t="inlineStr">
        <x:is>
          <x:t xml:space="preserve">Quaresma</x:t>
        </x:is>
      </x:c>
      <x:c r="H989" s="38" t="inlineStr">
        <x:is>
          <x:t xml:space="preserve">abrir partitura</x:t>
        </x:is>
      </x:c>
    </x:row>
    <x:row r="990" s="29" customFormat="1" ht="15" customHeight="1">
      <x:c r="A990" s="33" t="inlineStr">
        <x:is>
          <x:t xml:space="preserve">Vol. 23</x:t>
        </x:is>
      </x:c>
      <x:c r="B990" s="33" t="inlineStr">
        <x:is>
          <x:t xml:space="preserve">22</x:t>
        </x:is>
      </x:c>
      <x:c r="C990" s="34" t="inlineStr">
        <x:is>
          <x:t xml:space="preserve">Transformemos o coração</x:t>
        </x:is>
      </x:c>
      <x:c r="D990" s="34" t="n"/>
      <x:c r="E990" s="34" t="n"/>
      <x:c r="F990" s="34" t="inlineStr">
        <x:is>
          <x:t xml:space="preserve">Sl 90</x:t>
        </x:is>
      </x:c>
      <x:c r="G990" s="34" t="inlineStr">
        <x:is>
          <x:t xml:space="preserve">Quaresma</x:t>
        </x:is>
      </x:c>
      <x:c r="H990" s="35" t="inlineStr">
        <x:is>
          <x:t xml:space="preserve">abrir partitura</x:t>
        </x:is>
      </x:c>
    </x:row>
    <x:row r="991" s="29" customFormat="1" ht="15" customHeight="1">
      <x:c r="A991" s="36" t="inlineStr">
        <x:is>
          <x:t xml:space="preserve">Vol. 24</x:t>
        </x:is>
      </x:c>
      <x:c r="B991" s="36" t="inlineStr">
        <x:is>
          <x:t xml:space="preserve">01</x:t>
        </x:is>
      </x:c>
      <x:c r="C991" s="37" t="inlineStr">
        <x:is>
          <x:t xml:space="preserve">Homem e mulher</x:t>
        </x:is>
      </x:c>
      <x:c r="D991" s="37" t="n"/>
      <x:c r="E991" s="37" t="inlineStr">
        <x:is>
          <x:t xml:space="preserve">1 Cor 11,11-12</x:t>
        </x:is>
      </x:c>
      <x:c r="F991" s="37" t="n"/>
      <x:c r="G991" s="37" t="inlineStr">
        <x:is>
          <x:t xml:space="preserve">Casamento</x:t>
        </x:is>
      </x:c>
      <x:c r="H991" s="38" t="inlineStr">
        <x:is>
          <x:t xml:space="preserve">abrir partitura</x:t>
        </x:is>
      </x:c>
    </x:row>
    <x:row r="992" s="29" customFormat="1" ht="15" customHeight="1">
      <x:c r="A992" s="33" t="inlineStr">
        <x:is>
          <x:t xml:space="preserve">Vol. 24</x:t>
        </x:is>
      </x:c>
      <x:c r="B992" s="33" t="inlineStr">
        <x:is>
          <x:t xml:space="preserve">02</x:t>
        </x:is>
      </x:c>
      <x:c r="C992" s="34" t="inlineStr">
        <x:is>
          <x:t xml:space="preserve">Eis como conhecemos o amor de Deus</x:t>
        </x:is>
      </x:c>
      <x:c r="D992" s="34" t="n"/>
      <x:c r="E992" s="34" t="inlineStr">
        <x:is>
          <x:t xml:space="preserve">1 Jo 3,14-16</x:t>
        </x:is>
      </x:c>
      <x:c r="F992" s="34" t="n"/>
      <x:c r="G992" s="34" t="n"/>
      <x:c r="H992" s="35" t="inlineStr">
        <x:is>
          <x:t xml:space="preserve">abrir partitura</x:t>
        </x:is>
      </x:c>
    </x:row>
    <x:row r="993" s="29" customFormat="1" ht="15" customHeight="1">
      <x:c r="A993" s="36" t="inlineStr">
        <x:is>
          <x:t xml:space="preserve">Vol. 24</x:t>
        </x:is>
      </x:c>
      <x:c r="B993" s="36" t="inlineStr">
        <x:is>
          <x:t xml:space="preserve">03</x:t>
        </x:is>
      </x:c>
      <x:c r="C993" s="37" t="inlineStr">
        <x:is>
          <x:t xml:space="preserve">Foi nisto que a nós se mostrou</x:t>
        </x:is>
      </x:c>
      <x:c r="D993" s="37" t="n"/>
      <x:c r="E993" s="37" t="inlineStr">
        <x:is>
          <x:t xml:space="preserve">1 Jo 4,9-10</x:t>
        </x:is>
      </x:c>
      <x:c r="F993" s="37" t="n"/>
      <x:c r="G993" s="37" t="inlineStr">
        <x:is>
          <x:t xml:space="preserve">Sagrado Coração de Jesus · Amor de Deus</x:t>
        </x:is>
      </x:c>
      <x:c r="H993" s="38" t="inlineStr">
        <x:is>
          <x:t xml:space="preserve">abrir partitura</x:t>
        </x:is>
      </x:c>
    </x:row>
    <x:row r="994" s="29" customFormat="1" ht="23.850000381469727" customHeight="1">
      <x:c r="A994" s="33" t="inlineStr">
        <x:is>
          <x:t xml:space="preserve">Vol. 24</x:t>
        </x:is>
      </x:c>
      <x:c r="B994" s="33" t="inlineStr">
        <x:is>
          <x:t xml:space="preserve">04</x:t>
        </x:is>
      </x:c>
      <x:c r="C994" s="34" t="inlineStr">
        <x:is>
          <x:t xml:space="preserve">Deus nos amou por primeiro</x:t>
        </x:is>
      </x:c>
      <x:c r="D994" s="34" t="n"/>
      <x:c r="E994" s="34" t="inlineStr">
        <x:is>
          <x:t xml:space="preserve">1 Jo 4,19</x:t>
        </x:is>
      </x:c>
      <x:c r="F994" s="34" t="n"/>
      <x:c r="G994" s="34" t="n"/>
      <x:c r="H994" s="35" t="inlineStr">
        <x:is>
          <x:t xml:space="preserve">abrir partitura</x:t>
        </x:is>
      </x:c>
    </x:row>
    <x:row r="995" s="29" customFormat="1" ht="23.850000381469727" customHeight="1">
      <x:c r="A995" s="36" t="inlineStr">
        <x:is>
          <x:t xml:space="preserve">Vol. 24</x:t>
        </x:is>
      </x:c>
      <x:c r="B995" s="36" t="inlineStr">
        <x:is>
          <x:t xml:space="preserve">05</x:t>
        </x:is>
      </x:c>
      <x:c r="C995" s="37" t="inlineStr">
        <x:is>
          <x:t xml:space="preserve">Missa com crianças – Estamos todos na casa de Deus</x:t>
        </x:is>
      </x:c>
      <x:c r="D995" s="37" t="n"/>
      <x:c r="E995" s="37" t="n"/>
      <x:c r="F995" s="37" t="n"/>
      <x:c r="G995" s="37" t="inlineStr">
        <x:is>
          <x:t xml:space="preserve">Chegada</x:t>
        </x:is>
      </x:c>
      <x:c r="H995" s="38" t="inlineStr">
        <x:is>
          <x:t xml:space="preserve">abrir partitura</x:t>
        </x:is>
      </x:c>
    </x:row>
    <x:row r="996" s="29" customFormat="1" ht="15" customHeight="1">
      <x:c r="A996" s="33" t="inlineStr">
        <x:is>
          <x:t xml:space="preserve">Vol. 24</x:t>
        </x:is>
      </x:c>
      <x:c r="B996" s="33" t="inlineStr">
        <x:is>
          <x:t xml:space="preserve">06</x:t>
        </x:is>
      </x:c>
      <x:c r="C996" s="34" t="inlineStr">
        <x:is>
          <x:t xml:space="preserve">Missa com crianças – Vamos todos à casa de Deus</x:t>
        </x:is>
      </x:c>
      <x:c r="D996" s="34" t="n"/>
      <x:c r="E996" s="34" t="n"/>
      <x:c r="F996" s="34" t="n"/>
      <x:c r="G996" s="34" t="inlineStr">
        <x:is>
          <x:t xml:space="preserve">Entrada</x:t>
        </x:is>
      </x:c>
      <x:c r="H996" s="35" t="inlineStr">
        <x:is>
          <x:t xml:space="preserve">abrir partitura</x:t>
        </x:is>
      </x:c>
    </x:row>
    <x:row r="997" s="29" customFormat="1" ht="15" customHeight="1">
      <x:c r="A997" s="36" t="inlineStr">
        <x:is>
          <x:t xml:space="preserve">Vol. 24</x:t>
        </x:is>
      </x:c>
      <x:c r="B997" s="36" t="inlineStr">
        <x:is>
          <x:t xml:space="preserve">07</x:t>
        </x:is>
      </x:c>
      <x:c r="C997" s="37" t="inlineStr">
        <x:is>
          <x:t xml:space="preserve">Missa com crianças – O pão e o vinho já estão</x:t>
        </x:is>
      </x:c>
      <x:c r="D997" s="37" t="n"/>
      <x:c r="E997" s="37" t="n"/>
      <x:c r="F997" s="37" t="n"/>
      <x:c r="G997" s="37" t="inlineStr">
        <x:is>
          <x:t xml:space="preserve">Comunhão</x:t>
        </x:is>
      </x:c>
      <x:c r="H997" s="38" t="inlineStr">
        <x:is>
          <x:t xml:space="preserve">abrir partitura</x:t>
        </x:is>
      </x:c>
    </x:row>
    <x:row r="998" s="29" customFormat="1" ht="15" customHeight="1">
      <x:c r="A998" s="33" t="inlineStr">
        <x:is>
          <x:t xml:space="preserve">Vol. 24</x:t>
        </x:is>
      </x:c>
      <x:c r="B998" s="33" t="inlineStr">
        <x:is>
          <x:t xml:space="preserve">07</x:t>
        </x:is>
      </x:c>
      <x:c r="C998" s="34" t="inlineStr">
        <x:is>
          <x:t xml:space="preserve">Missa com crianças – Bendigamos ao Senhor</x:t>
        </x:is>
      </x:c>
      <x:c r="D998" s="34" t="n"/>
      <x:c r="E998" s="34" t="n"/>
      <x:c r="F998" s="34" t="n"/>
      <x:c r="G998" s="34" t="inlineStr">
        <x:is>
          <x:t xml:space="preserve">Comunhão</x:t>
        </x:is>
      </x:c>
      <x:c r="H998" s="35" t="inlineStr">
        <x:is>
          <x:t xml:space="preserve">abrir partitura</x:t>
        </x:is>
      </x:c>
    </x:row>
    <x:row r="999" s="29" customFormat="1" ht="15" customHeight="1">
      <x:c r="A999" s="36" t="inlineStr">
        <x:is>
          <x:t xml:space="preserve">Vol. 24</x:t>
        </x:is>
      </x:c>
      <x:c r="B999" s="36" t="inlineStr">
        <x:is>
          <x:t xml:space="preserve">08</x:t>
        </x:is>
      </x:c>
      <x:c r="C999" s="37" t="inlineStr">
        <x:is>
          <x:t xml:space="preserve">Missa com crianças – Ó que alimento</x:t>
        </x:is>
      </x:c>
      <x:c r="D999" s="37" t="n"/>
      <x:c r="E999" s="37" t="n"/>
      <x:c r="F999" s="37" t="n"/>
      <x:c r="G999" s="37" t="inlineStr">
        <x:is>
          <x:t xml:space="preserve">Pós-comunhão</x:t>
        </x:is>
      </x:c>
      <x:c r="H999" s="38" t="inlineStr">
        <x:is>
          <x:t xml:space="preserve">abrir partitura</x:t>
        </x:is>
      </x:c>
    </x:row>
    <x:row r="1000" s="29" customFormat="1" ht="15" customHeight="1">
      <x:c r="A1000" s="33" t="inlineStr">
        <x:is>
          <x:t xml:space="preserve">Vol. 24</x:t>
        </x:is>
      </x:c>
      <x:c r="B1000" s="33" t="inlineStr">
        <x:is>
          <x:t xml:space="preserve">09</x:t>
        </x:is>
      </x:c>
      <x:c r="C1000" s="34" t="inlineStr">
        <x:is>
          <x:t xml:space="preserve">Jesus Cristo nos amou</x:t>
        </x:is>
      </x:c>
      <x:c r="D1000" s="34" t="n"/>
      <x:c r="E1000" s="34" t="inlineStr">
        <x:is>
          <x:t xml:space="preserve">Ap 1,5-6</x:t>
        </x:is>
      </x:c>
      <x:c r="F1000" s="34" t="n"/>
      <x:c r="G1000" s="34" t="n"/>
      <x:c r="H1000" s="35" t="inlineStr">
        <x:is>
          <x:t xml:space="preserve">abrir partitura</x:t>
        </x:is>
      </x:c>
    </x:row>
    <x:row r="1001" s="29" customFormat="1" ht="15" customHeight="1">
      <x:c r="A1001" s="36" t="inlineStr">
        <x:is>
          <x:t xml:space="preserve">Vol. 24</x:t>
        </x:is>
      </x:c>
      <x:c r="B1001" s="36" t="inlineStr">
        <x:is>
          <x:t xml:space="preserve">11</x:t>
        </x:is>
      </x:c>
      <x:c r="C1001" s="37" t="inlineStr">
        <x:is>
          <x:t xml:space="preserve">Permanece fiel até a morte</x:t>
        </x:is>
      </x:c>
      <x:c r="D1001" s="37" t="n"/>
      <x:c r="E1001" s="37" t="inlineStr">
        <x:is>
          <x:t xml:space="preserve">Ap 2,10</x:t>
        </x:is>
      </x:c>
      <x:c r="F1001" s="37" t="n"/>
      <x:c r="G1001" s="37" t="n"/>
      <x:c r="H1001" s="38" t="inlineStr">
        <x:is>
          <x:t xml:space="preserve">abrir partitura</x:t>
        </x:is>
      </x:c>
    </x:row>
    <x:row r="1002" s="29" customFormat="1" ht="15" customHeight="1">
      <x:c r="A1002" s="33" t="inlineStr">
        <x:is>
          <x:t xml:space="preserve">Vol. 24</x:t>
        </x:is>
      </x:c>
      <x:c r="B1002" s="33" t="inlineStr">
        <x:is>
          <x:t xml:space="preserve">13</x:t>
        </x:is>
      </x:c>
      <x:c r="C1002" s="34" t="inlineStr">
        <x:is>
          <x:t xml:space="preserve">Deus cumpriu a promessa</x:t>
        </x:is>
      </x:c>
      <x:c r="D1002" s="34" t="n"/>
      <x:c r="E1002" s="34" t="inlineStr">
        <x:is>
          <x:t xml:space="preserve">At 13,32</x:t>
        </x:is>
      </x:c>
      <x:c r="F1002" s="34" t="n"/>
      <x:c r="G1002" s="34" t="n"/>
      <x:c r="H1002" s="35" t="inlineStr">
        <x:is>
          <x:t xml:space="preserve">abrir partitura</x:t>
        </x:is>
      </x:c>
    </x:row>
    <x:row r="1003" s="29" customFormat="1" ht="15" customHeight="1">
      <x:c r="A1003" s="36" t="inlineStr">
        <x:is>
          <x:t xml:space="preserve">Vol. 24</x:t>
        </x:is>
      </x:c>
      <x:c r="B1003" s="36" t="inlineStr">
        <x:is>
          <x:t xml:space="preserve">14</x:t>
        </x:is>
      </x:c>
      <x:c r="C1003" s="37" t="inlineStr">
        <x:is>
          <x:t xml:space="preserve">De muitos grãos dispersos</x:t>
        </x:is>
      </x:c>
      <x:c r="D1003" s="37" t="n"/>
      <x:c r="E1003" s="37" t="n"/>
      <x:c r="F1003" s="37" t="n"/>
      <x:c r="G1003" s="37" t="inlineStr">
        <x:is>
          <x:t xml:space="preserve">Oferendas</x:t>
        </x:is>
      </x:c>
      <x:c r="H1003" s="38" t="inlineStr">
        <x:is>
          <x:t xml:space="preserve">abrir partitura</x:t>
        </x:is>
      </x:c>
    </x:row>
    <x:row r="1004" s="29" customFormat="1" ht="23.850000381469727" customHeight="1">
      <x:c r="A1004" s="33" t="inlineStr">
        <x:is>
          <x:t xml:space="preserve">Vol. 24</x:t>
        </x:is>
      </x:c>
      <x:c r="B1004" s="33" t="inlineStr">
        <x:is>
          <x:t xml:space="preserve">15</x:t>
        </x:is>
      </x:c>
      <x:c r="C1004" s="34" t="inlineStr">
        <x:is>
          <x:t xml:space="preserve">Enviai vossa luz, vossa verdade</x:t>
        </x:is>
      </x:c>
      <x:c r="D1004" s="34" t="n"/>
      <x:c r="E1004" s="34" t="inlineStr">
        <x:is>
          <x:t xml:space="preserve">Sl 42,3</x:t>
        </x:is>
      </x:c>
      <x:c r="F1004" s="34" t="n"/>
      <x:c r="G1004" s="34" t="inlineStr">
        <x:is>
          <x:t xml:space="preserve">Entrada</x:t>
        </x:is>
      </x:c>
      <x:c r="H1004" s="35" t="inlineStr">
        <x:is>
          <x:t xml:space="preserve">abrir partitura</x:t>
        </x:is>
      </x:c>
    </x:row>
    <x:row r="1005" s="29" customFormat="1" ht="15" customHeight="1">
      <x:c r="A1005" s="36" t="inlineStr">
        <x:is>
          <x:t xml:space="preserve">Vol. 24</x:t>
        </x:is>
      </x:c>
      <x:c r="B1005" s="36" t="inlineStr">
        <x:is>
          <x:t xml:space="preserve">16</x:t>
        </x:is>
      </x:c>
      <x:c r="C1005" s="37" t="inlineStr">
        <x:is>
          <x:t xml:space="preserve">Espírito de Deus</x:t>
        </x:is>
      </x:c>
      <x:c r="D1005" s="37" t="n"/>
      <x:c r="E1005" s="37" t="n"/>
      <x:c r="F1005" s="37" t="n"/>
      <x:c r="G1005" s="37" t="inlineStr">
        <x:is>
          <x:t xml:space="preserve">Sequência · Pentecostes</x:t>
        </x:is>
      </x:c>
      <x:c r="H1005" s="38" t="inlineStr">
        <x:is>
          <x:t xml:space="preserve">abrir partitura</x:t>
        </x:is>
      </x:c>
    </x:row>
    <x:row r="1006" s="29" customFormat="1" ht="15" customHeight="1">
      <x:c r="A1006" s="33" t="inlineStr">
        <x:is>
          <x:t xml:space="preserve">Vol. 24</x:t>
        </x:is>
      </x:c>
      <x:c r="B1006" s="33" t="inlineStr">
        <x:is>
          <x:t xml:space="preserve">17</x:t>
        </x:is>
      </x:c>
      <x:c r="C1006" s="34" t="inlineStr">
        <x:is>
          <x:t xml:space="preserve">Eterno Criador do universo</x:t>
        </x:is>
      </x:c>
      <x:c r="D1006" s="34" t="n"/>
      <x:c r="E1006" s="34" t="n"/>
      <x:c r="F1006" s="34" t="n"/>
      <x:c r="G1006" s="34" t="inlineStr">
        <x:is>
          <x:t xml:space="preserve">Liturgia das Horas</x:t>
        </x:is>
      </x:c>
      <x:c r="H1006" s="35" t="inlineStr">
        <x:is>
          <x:t xml:space="preserve">abrir partitura</x:t>
        </x:is>
      </x:c>
    </x:row>
    <x:row r="1007" s="29" customFormat="1" ht="23.850000381469727" customHeight="1">
      <x:c r="A1007" s="36" t="inlineStr">
        <x:is>
          <x:t xml:space="preserve">Vol. 24</x:t>
        </x:is>
      </x:c>
      <x:c r="B1007" s="36" t="inlineStr">
        <x:is>
          <x:t xml:space="preserve">18</x:t>
        </x:is>
      </x:c>
      <x:c r="C1007" s="37" t="inlineStr">
        <x:is>
          <x:t xml:space="preserve">Missa São João XXIII – Glória</x:t>
        </x:is>
      </x:c>
      <x:c r="D1007" s="37" t="n"/>
      <x:c r="E1007" s="37" t="n"/>
      <x:c r="F1007" s="37" t="n"/>
      <x:c r="G1007" s="37" t="inlineStr">
        <x:is>
          <x:t xml:space="preserve">Glória · Missa São João XXIII</x:t>
        </x:is>
      </x:c>
      <x:c r="H1007" s="38" t="inlineStr">
        <x:is>
          <x:t xml:space="preserve">abrir partitura</x:t>
        </x:is>
      </x:c>
    </x:row>
    <x:row r="1008" s="29" customFormat="1" ht="15" customHeight="1">
      <x:c r="A1008" s="33" t="inlineStr">
        <x:is>
          <x:t xml:space="preserve">Vol. 24</x:t>
        </x:is>
      </x:c>
      <x:c r="B1008" s="33" t="inlineStr">
        <x:is>
          <x:t xml:space="preserve">21</x:t>
        </x:is>
      </x:c>
      <x:c r="C1008" s="34" t="inlineStr">
        <x:is>
          <x:t xml:space="preserve">Jesus Cristo em sua vida mortal</x:t>
        </x:is>
      </x:c>
      <x:c r="D1008" s="34" t="n"/>
      <x:c r="E1008" s="34" t="inlineStr">
        <x:is>
          <x:t xml:space="preserve">Hb 5,7-9</x:t>
        </x:is>
      </x:c>
      <x:c r="F1008" s="34" t="n"/>
      <x:c r="G1008" s="34" t="n"/>
      <x:c r="H1008" s="35" t="inlineStr">
        <x:is>
          <x:t xml:space="preserve">abrir partitura</x:t>
        </x:is>
      </x:c>
    </x:row>
    <x:row r="1009" s="29" customFormat="1" ht="15" customHeight="1">
      <x:c r="A1009" s="36" t="inlineStr">
        <x:is>
          <x:t xml:space="preserve">Vol. 24</x:t>
        </x:is>
      </x:c>
      <x:c r="B1009" s="36" t="inlineStr">
        <x:is>
          <x:t xml:space="preserve">23</x:t>
        </x:is>
      </x:c>
      <x:c r="C1009" s="37" t="inlineStr">
        <x:is>
          <x:t xml:space="preserve">Jesus, ó Rei da glória</x:t>
        </x:is>
      </x:c>
      <x:c r="D1009" s="37" t="n"/>
      <x:c r="E1009" s="37" t="n"/>
      <x:c r="F1009" s="37" t="n"/>
      <x:c r="G1009" s="37" t="inlineStr">
        <x:is>
          <x:t xml:space="preserve">Entrada · Comunhão · Ascensão do Senhor</x:t>
        </x:is>
      </x:c>
      <x:c r="H1009" s="38" t="inlineStr">
        <x:is>
          <x:t xml:space="preserve">abrir partitura</x:t>
        </x:is>
      </x:c>
    </x:row>
    <x:row r="1010" s="29" customFormat="1" ht="23.850000381469727" customHeight="1">
      <x:c r="A1010" s="33" t="inlineStr">
        <x:is>
          <x:t xml:space="preserve">Vol. 24</x:t>
        </x:is>
      </x:c>
      <x:c r="B1010" s="33" t="inlineStr">
        <x:is>
          <x:t xml:space="preserve">24</x:t>
        </x:is>
      </x:c>
      <x:c r="C1010" s="34" t="inlineStr">
        <x:is>
          <x:t xml:space="preserve">Jesus Cristo anunciava por primeiro</x:t>
        </x:is>
      </x:c>
      <x:c r="D1010" s="34" t="n"/>
      <x:c r="E1010" s="34" t="n"/>
      <x:c r="F1010" s="34" t="n"/>
      <x:c r="G1010" s="34" t="n"/>
      <x:c r="H1010" s="35" t="inlineStr">
        <x:is>
          <x:t xml:space="preserve">abrir partitura</x:t>
        </x:is>
      </x:c>
    </x:row>
    <x:row r="1011" s="29" customFormat="1" ht="15" customHeight="1">
      <x:c r="A1011" s="36" t="inlineStr">
        <x:is>
          <x:t xml:space="preserve">Vol. 24</x:t>
        </x:is>
      </x:c>
      <x:c r="B1011" s="36" t="inlineStr">
        <x:is>
          <x:t xml:space="preserve">26</x:t>
        </x:is>
      </x:c>
      <x:c r="C1011" s="37" t="inlineStr">
        <x:is>
          <x:t xml:space="preserve">Jesus sofreu a dura cruz</x:t>
        </x:is>
      </x:c>
      <x:c r="D1011" s="37" t="n"/>
      <x:c r="E1011" s="37" t="n"/>
      <x:c r="F1011" s="37" t="n"/>
      <x:c r="G1011" s="37" t="inlineStr">
        <x:is>
          <x:t xml:space="preserve">Entrada · Comunhão · Páscoa</x:t>
        </x:is>
      </x:c>
      <x:c r="H1011" s="38" t="inlineStr">
        <x:is>
          <x:t xml:space="preserve">abrir partitura</x:t>
        </x:is>
      </x:c>
    </x:row>
    <x:row r="1012" s="29" customFormat="1" ht="15" customHeight="1">
      <x:c r="A1012" s="33" t="inlineStr">
        <x:is>
          <x:t xml:space="preserve">Vol. 24</x:t>
        </x:is>
      </x:c>
      <x:c r="B1012" s="33" t="inlineStr">
        <x:is>
          <x:t xml:space="preserve">27</x:t>
        </x:is>
      </x:c>
      <x:c r="C1012" s="34" t="inlineStr">
        <x:is>
          <x:t xml:space="preserve">5ª Semana da Quaresma (Antífona de comunhão) – 2ª feira</x:t>
        </x:is>
      </x:c>
      <x:c r="D1012" s="34" t="inlineStr">
        <x:is>
          <x:t xml:space="preserve">Jo 8,10-11</x:t>
        </x:is>
      </x:c>
      <x:c r="E1012" s="34" t="n"/>
      <x:c r="F1012" s="34" t="n"/>
      <x:c r="G1012" s="34" t="inlineStr">
        <x:is>
          <x:t xml:space="preserve">5ª Semana da Quaresma – Comunhão</x:t>
        </x:is>
      </x:c>
      <x:c r="H1012" s="35" t="inlineStr">
        <x:is>
          <x:t xml:space="preserve">abrir partitura</x:t>
        </x:is>
      </x:c>
    </x:row>
    <x:row r="1013" s="29" customFormat="1" ht="15" customHeight="1">
      <x:c r="A1013" s="36" t="inlineStr">
        <x:is>
          <x:t xml:space="preserve">Vol. 24</x:t>
        </x:is>
      </x:c>
      <x:c r="B1013" s="36" t="inlineStr">
        <x:is>
          <x:t xml:space="preserve">27</x:t>
        </x:is>
      </x:c>
      <x:c r="C1013" s="37" t="inlineStr">
        <x:is>
          <x:t xml:space="preserve">5ª Semana da Quaresma (Antífona de comunhão) – 3ª feira</x:t>
        </x:is>
      </x:c>
      <x:c r="D1013" s="37" t="inlineStr">
        <x:is>
          <x:t xml:space="preserve">Jo 12,32</x:t>
        </x:is>
      </x:c>
      <x:c r="E1013" s="37" t="n"/>
      <x:c r="F1013" s="37" t="n"/>
      <x:c r="G1013" s="37" t="inlineStr">
        <x:is>
          <x:t xml:space="preserve">5ª Semana da Quaresma – Comunhão</x:t>
        </x:is>
      </x:c>
      <x:c r="H1013" s="38" t="inlineStr">
        <x:is>
          <x:t xml:space="preserve">abrir partitura</x:t>
        </x:is>
      </x:c>
    </x:row>
    <x:row r="1014" s="29" customFormat="1" ht="15" customHeight="1">
      <x:c r="A1014" s="33" t="inlineStr">
        <x:is>
          <x:t xml:space="preserve">Vol. 24</x:t>
        </x:is>
      </x:c>
      <x:c r="B1014" s="33" t="inlineStr">
        <x:is>
          <x:t xml:space="preserve">27</x:t>
        </x:is>
      </x:c>
      <x:c r="C1014" s="34" t="inlineStr">
        <x:is>
          <x:t xml:space="preserve">5ª Semana da Quaresma (Antífona de comunhão) – 4ª feira</x:t>
        </x:is>
      </x:c>
      <x:c r="D1014" s="34" t="n"/>
      <x:c r="E1014" s="34" t="inlineStr">
        <x:is>
          <x:t xml:space="preserve">Cl 1,13-14</x:t>
        </x:is>
      </x:c>
      <x:c r="F1014" s="34" t="n"/>
      <x:c r="G1014" s="34" t="inlineStr">
        <x:is>
          <x:t xml:space="preserve">5ª Semana da Quaresma – Comunhão</x:t>
        </x:is>
      </x:c>
      <x:c r="H1014" s="35" t="inlineStr">
        <x:is>
          <x:t xml:space="preserve">abrir partitura</x:t>
        </x:is>
      </x:c>
    </x:row>
    <x:row r="1015" s="29" customFormat="1" ht="15" customHeight="1">
      <x:c r="A1015" s="36" t="inlineStr">
        <x:is>
          <x:t xml:space="preserve">Vol. 24</x:t>
        </x:is>
      </x:c>
      <x:c r="B1015" s="36" t="inlineStr">
        <x:is>
          <x:t xml:space="preserve">28</x:t>
        </x:is>
      </x:c>
      <x:c r="C1015" s="37" t="inlineStr">
        <x:is>
          <x:t xml:space="preserve">5ª Semana da Quaresma (Antífona de comunhão) – 5ª feira</x:t>
        </x:is>
      </x:c>
      <x:c r="D1015" s="37" t="n"/>
      <x:c r="E1015" s="37" t="inlineStr">
        <x:is>
          <x:t xml:space="preserve">Rm 8,32</x:t>
        </x:is>
      </x:c>
      <x:c r="F1015" s="37" t="n"/>
      <x:c r="G1015" s="37" t="inlineStr">
        <x:is>
          <x:t xml:space="preserve">5ª Semana da Quaresma – Comunhão</x:t>
        </x:is>
      </x:c>
      <x:c r="H1015" s="38" t="inlineStr">
        <x:is>
          <x:t xml:space="preserve">abrir partitura</x:t>
        </x:is>
      </x:c>
    </x:row>
    <x:row r="1016" s="29" customFormat="1" ht="15" customHeight="1">
      <x:c r="A1016" s="33" t="inlineStr">
        <x:is>
          <x:t xml:space="preserve">Vol. 24</x:t>
        </x:is>
      </x:c>
      <x:c r="B1016" s="33" t="inlineStr">
        <x:is>
          <x:t xml:space="preserve">29</x:t>
        </x:is>
      </x:c>
      <x:c r="C1016" s="34" t="inlineStr">
        <x:is>
          <x:t xml:space="preserve">5ª Semana da Quaresma (Antífona de comunhão) – 6ª feira</x:t>
        </x:is>
      </x:c>
      <x:c r="D1016" s="34" t="n"/>
      <x:c r="E1016" s="34" t="inlineStr">
        <x:is>
          <x:t xml:space="preserve">1 Pd 2,24</x:t>
        </x:is>
      </x:c>
      <x:c r="F1016" s="34" t="n"/>
      <x:c r="G1016" s="34" t="inlineStr">
        <x:is>
          <x:t xml:space="preserve">5ª Semana da Quaresma – Comunhão</x:t>
        </x:is>
      </x:c>
      <x:c r="H1016" s="35" t="inlineStr">
        <x:is>
          <x:t xml:space="preserve">abrir partitura</x:t>
        </x:is>
      </x:c>
    </x:row>
    <x:row r="1017" s="29" customFormat="1" ht="15" customHeight="1">
      <x:c r="A1017" s="36" t="inlineStr">
        <x:is>
          <x:t xml:space="preserve">Vol. 24</x:t>
        </x:is>
      </x:c>
      <x:c r="B1017" s="36" t="inlineStr">
        <x:is>
          <x:t xml:space="preserve">30</x:t>
        </x:is>
      </x:c>
      <x:c r="C1017" s="37" t="inlineStr">
        <x:is>
          <x:t xml:space="preserve">5ª Semana da Quaresma (Antífona de comunhão) – Sábado</x:t>
        </x:is>
      </x:c>
      <x:c r="D1017" s="37" t="inlineStr">
        <x:is>
          <x:t xml:space="preserve">Jo 11,52</x:t>
        </x:is>
      </x:c>
      <x:c r="E1017" s="37" t="n"/>
      <x:c r="F1017" s="37" t="n"/>
      <x:c r="G1017" s="37" t="inlineStr">
        <x:is>
          <x:t xml:space="preserve">5ª Semana da Quaresma – Comunhão</x:t>
        </x:is>
      </x:c>
      <x:c r="H1017" s="38" t="inlineStr">
        <x:is>
          <x:t xml:space="preserve">abrir partitura</x:t>
        </x:is>
      </x:c>
    </x:row>
    <x:row r="1018" s="29" customFormat="1" ht="23.850000381469727" customHeight="1">
      <x:c r="A1018" s="33" t="inlineStr">
        <x:is>
          <x:t xml:space="preserve">Vol. 24</x:t>
        </x:is>
      </x:c>
      <x:c r="B1018" s="33" t="inlineStr">
        <x:is>
          <x:t xml:space="preserve">31</x:t>
        </x:is>
      </x:c>
      <x:c r="C1018" s="34" t="inlineStr">
        <x:is>
          <x:t xml:space="preserve">Pai, te peço por aqueles</x:t>
        </x:is>
      </x:c>
      <x:c r="D1018" s="34" t="inlineStr">
        <x:is>
          <x:t xml:space="preserve">Jo 17,20-22</x:t>
        </x:is>
      </x:c>
      <x:c r="E1018" s="34" t="n"/>
      <x:c r="F1018" s="34" t="n"/>
      <x:c r="G1018" s="34" t="inlineStr">
        <x:is>
          <x:t xml:space="preserve">Unidade · Missão</x:t>
        </x:is>
      </x:c>
      <x:c r="H1018" s="35" t="inlineStr">
        <x:is>
          <x:t xml:space="preserve">abrir partitura</x:t>
        </x:is>
      </x:c>
    </x:row>
    <x:row r="1019" s="29" customFormat="1" ht="15" customHeight="1">
      <x:c r="A1019" s="36" t="inlineStr">
        <x:is>
          <x:t xml:space="preserve">Vol. 24</x:t>
        </x:is>
      </x:c>
      <x:c r="B1019" s="36" t="inlineStr">
        <x:is>
          <x:t xml:space="preserve">32</x:t>
        </x:is>
      </x:c>
      <x:c r="C1019" s="37" t="inlineStr">
        <x:is>
          <x:t xml:space="preserve">Missa XI do canto gregoriano – Ato penitencial</x:t>
        </x:is>
      </x:c>
      <x:c r="D1019" s="37" t="n"/>
      <x:c r="E1019" s="37" t="n"/>
      <x:c r="F1019" s="37" t="n"/>
      <x:c r="G1019" s="37" t="inlineStr">
        <x:is>
          <x:t xml:space="preserve">Ato penitencial (Kyrie XI)</x:t>
        </x:is>
      </x:c>
      <x:c r="H1019" s="38" t="inlineStr">
        <x:is>
          <x:t xml:space="preserve">abrir partitura</x:t>
        </x:is>
      </x:c>
    </x:row>
    <x:row r="1020" s="29" customFormat="1" ht="15" customHeight="1">
      <x:c r="A1020" s="33" t="inlineStr">
        <x:is>
          <x:t xml:space="preserve">Vol. 24</x:t>
        </x:is>
      </x:c>
      <x:c r="B1020" s="33" t="inlineStr">
        <x:is>
          <x:t xml:space="preserve">33</x:t>
        </x:is>
      </x:c>
      <x:c r="C1020" s="34" t="inlineStr">
        <x:is>
          <x:t xml:space="preserve">Quem não se tornar como um pequenino</x:t>
        </x:is>
      </x:c>
      <x:c r="D1020" s="34" t="inlineStr">
        <x:is>
          <x:t xml:space="preserve">Mt 18,3</x:t>
        </x:is>
      </x:c>
      <x:c r="E1020" s="34" t="n"/>
      <x:c r="F1020" s="34" t="n"/>
      <x:c r="G1020" s="34" t="n"/>
      <x:c r="H1020" s="35" t="inlineStr">
        <x:is>
          <x:t xml:space="preserve">abrir partitura</x:t>
        </x:is>
      </x:c>
    </x:row>
    <x:row r="1021" s="29" customFormat="1" ht="15" customHeight="1">
      <x:c r="A1021" s="36" t="inlineStr">
        <x:is>
          <x:t xml:space="preserve">Vol. 24</x:t>
        </x:is>
      </x:c>
      <x:c r="B1021" s="36" t="inlineStr">
        <x:is>
          <x:t xml:space="preserve">35</x:t>
        </x:is>
      </x:c>
      <x:c r="C1021" s="37" t="inlineStr">
        <x:is>
          <x:t xml:space="preserve">Não se deve dizer</x:t>
        </x:is>
      </x:c>
      <x:c r="D1021" s="37" t="n"/>
      <x:c r="E1021" s="37" t="n"/>
      <x:c r="F1021" s="37" t="n"/>
      <x:c r="G1021" s="37" t="n"/>
      <x:c r="H1021" s="38" t="inlineStr">
        <x:is>
          <x:t xml:space="preserve">abrir partitura</x:t>
        </x:is>
      </x:c>
    </x:row>
    <x:row r="1022" s="29" customFormat="1" ht="23.850000381469727" customHeight="1">
      <x:c r="A1022" s="33" t="inlineStr">
        <x:is>
          <x:t xml:space="preserve">Vol. 24</x:t>
        </x:is>
      </x:c>
      <x:c r="B1022" s="33" t="inlineStr">
        <x:is>
          <x:t xml:space="preserve">36</x:t>
        </x:is>
      </x:c>
      <x:c r="C1022" s="34" t="inlineStr">
        <x:is>
          <x:t xml:space="preserve">Ó Santíssima Trindade</x:t>
        </x:is>
      </x:c>
      <x:c r="D1022" s="34" t="n"/>
      <x:c r="E1022" s="34" t="n"/>
      <x:c r="F1022" s="34" t="n"/>
      <x:c r="G1022" s="34" t="n"/>
      <x:c r="H1022" s="35" t="inlineStr">
        <x:is>
          <x:t xml:space="preserve">abrir partitura</x:t>
        </x:is>
      </x:c>
    </x:row>
    <x:row r="1023" s="29" customFormat="1" ht="15" customHeight="1">
      <x:c r="A1023" s="36" t="inlineStr">
        <x:is>
          <x:t xml:space="preserve">Vol. 24</x:t>
        </x:is>
      </x:c>
      <x:c r="B1023" s="36" t="inlineStr">
        <x:is>
          <x:t xml:space="preserve">37</x:t>
        </x:is>
      </x:c>
      <x:c r="C1023" s="37" t="inlineStr">
        <x:is>
          <x:t xml:space="preserve">O Senhor ressurgiu do sepulcro, aleluia!</x:t>
        </x:is>
      </x:c>
      <x:c r="D1023" s="37" t="n"/>
      <x:c r="E1023" s="37" t="n"/>
      <x:c r="F1023" s="37" t="n"/>
      <x:c r="G1023" s="37" t="inlineStr">
        <x:is>
          <x:t xml:space="preserve">Entrada · Comunhão · Páscoa</x:t>
        </x:is>
      </x:c>
      <x:c r="H1023" s="38" t="inlineStr">
        <x:is>
          <x:t xml:space="preserve">abrir partitura</x:t>
        </x:is>
      </x:c>
    </x:row>
    <x:row r="1024" s="29" customFormat="1" ht="15" customHeight="1">
      <x:c r="A1024" s="33" t="inlineStr">
        <x:is>
          <x:t xml:space="preserve">Vol. 24</x:t>
        </x:is>
      </x:c>
      <x:c r="B1024" s="33" t="inlineStr">
        <x:is>
          <x:t xml:space="preserve">38</x:t>
        </x:is>
      </x:c>
      <x:c r="C1024" s="34" t="inlineStr">
        <x:is>
          <x:t xml:space="preserve">O Senhor ressurgiu</x:t>
        </x:is>
      </x:c>
      <x:c r="D1024" s="34" t="n"/>
      <x:c r="E1024" s="34" t="n"/>
      <x:c r="F1024" s="34" t="n"/>
      <x:c r="G1024" s="34" t="inlineStr">
        <x:is>
          <x:t xml:space="preserve">Entrada · Páscoa e Tempo Comum</x:t>
        </x:is>
      </x:c>
      <x:c r="H1024" s="35" t="inlineStr">
        <x:is>
          <x:t xml:space="preserve">abrir partitura</x:t>
        </x:is>
      </x:c>
    </x:row>
    <x:row r="1025" s="29" customFormat="1" ht="15" customHeight="1">
      <x:c r="A1025" s="36" t="inlineStr">
        <x:is>
          <x:t xml:space="preserve">Vol. 24</x:t>
        </x:is>
      </x:c>
      <x:c r="B1025" s="36" t="inlineStr">
        <x:is>
          <x:t xml:space="preserve">40</x:t>
        </x:is>
      </x:c>
      <x:c r="C1025" s="37" t="inlineStr">
        <x:is>
          <x:t xml:space="preserve">Ouve-se na terra um grito</x:t>
        </x:is>
      </x:c>
      <x:c r="D1025" s="37" t="n"/>
      <x:c r="E1025" s="37" t="n"/>
      <x:c r="F1025" s="37" t="n"/>
      <x:c r="G1025" s="37" t="inlineStr">
        <x:is>
          <x:t xml:space="preserve">Advento</x:t>
        </x:is>
      </x:c>
      <x:c r="H1025" s="38" t="inlineStr">
        <x:is>
          <x:t xml:space="preserve">abrir partitura</x:t>
        </x:is>
      </x:c>
      <x:c r="I1025" s="58" t="inlineStr">
        <x:is>
          <x:t xml:space="preserve">arr. Delphim Rezende Porto</x:t>
        </x:is>
      </x:c>
    </x:row>
    <x:row r="1026" s="29" customFormat="1" ht="15" customHeight="1">
      <x:c r="A1026" s="33" t="inlineStr">
        <x:is>
          <x:t xml:space="preserve">Vol. 24</x:t>
        </x:is>
      </x:c>
      <x:c r="B1026" s="33" t="inlineStr">
        <x:is>
          <x:t xml:space="preserve">41</x:t>
        </x:is>
      </x:c>
      <x:c r="C1026" s="34" t="inlineStr">
        <x:is>
          <x:t xml:space="preserve">Pai-nosso</x:t>
        </x:is>
      </x:c>
      <x:c r="D1026" s="34" t="inlineStr">
        <x:is>
          <x:t xml:space="preserve">Mt 6,9-13 ‖ Lc 11,2-4</x:t>
        </x:is>
      </x:c>
      <x:c r="E1026" s="34" t="n"/>
      <x:c r="F1026" s="34" t="n"/>
      <x:c r="G1026" s="34" t="inlineStr">
        <x:is>
          <x:t xml:space="preserve">Pai-nosso</x:t>
        </x:is>
      </x:c>
      <x:c r="H1026" s="35" t="inlineStr">
        <x:is>
          <x:t xml:space="preserve">abrir partitura</x:t>
        </x:is>
      </x:c>
    </x:row>
    <x:row r="1027" s="29" customFormat="1" ht="23.850000381469727" customHeight="1">
      <x:c r="A1027" s="36" t="inlineStr">
        <x:is>
          <x:t xml:space="preserve">Vol. 24</x:t>
        </x:is>
      </x:c>
      <x:c r="B1027" s="36" t="inlineStr">
        <x:is>
          <x:t xml:space="preserve">43</x:t>
        </x:is>
      </x:c>
      <x:c r="C1027" s="37" t="inlineStr">
        <x:is>
          <x:t xml:space="preserve">Pedro e Paulo</x:t>
        </x:is>
      </x:c>
      <x:c r="D1027" s="37" t="n"/>
      <x:c r="E1027" s="37" t="n"/>
      <x:c r="F1027" s="37" t="n"/>
      <x:c r="G1027" s="37" t="inlineStr">
        <x:is>
          <x:t xml:space="preserve">Comunhão · São Pedro e São Paulo</x:t>
        </x:is>
      </x:c>
      <x:c r="H1027" s="38" t="inlineStr">
        <x:is>
          <x:t xml:space="preserve">abrir partitura</x:t>
        </x:is>
      </x:c>
    </x:row>
    <x:row r="1028" s="29" customFormat="1" ht="15" customHeight="1">
      <x:c r="A1028" s="33" t="inlineStr">
        <x:is>
          <x:t xml:space="preserve">Vol. 24</x:t>
        </x:is>
      </x:c>
      <x:c r="B1028" s="33" t="inlineStr">
        <x:is>
          <x:t xml:space="preserve">44</x:t>
        </x:is>
      </x:c>
      <x:c r="C1028" s="34" t="inlineStr">
        <x:is>
          <x:t xml:space="preserve">Viveu poucos anos, porém muita vida</x:t>
        </x:is>
      </x:c>
      <x:c r="D1028" s="34" t="n"/>
      <x:c r="E1028" s="34" t="inlineStr">
        <x:is>
          <x:t xml:space="preserve">Sb 4,7-17</x:t>
        </x:is>
      </x:c>
      <x:c r="F1028" s="34" t="n"/>
      <x:c r="G1028" s="34" t="n"/>
      <x:c r="H1028" s="35" t="inlineStr">
        <x:is>
          <x:t xml:space="preserve">abrir partitura</x:t>
        </x:is>
      </x:c>
    </x:row>
    <x:row r="1029" s="29" customFormat="1" ht="15" customHeight="1">
      <x:c r="A1029" s="36" t="inlineStr">
        <x:is>
          <x:t xml:space="preserve">Vol. 24</x:t>
        </x:is>
      </x:c>
      <x:c r="B1029" s="36" t="inlineStr">
        <x:is>
          <x:t xml:space="preserve">45</x:t>
        </x:is>
      </x:c>
      <x:c r="C1029" s="37" t="inlineStr">
        <x:is>
          <x:t xml:space="preserve">5ª Semana da Quaresma (Antífona de entrada) – 3ª feira</x:t>
        </x:is>
      </x:c>
      <x:c r="D1029" s="37" t="n"/>
      <x:c r="E1029" s="37" t="inlineStr">
        <x:is>
          <x:t xml:space="preserve">Sl 26,14</x:t>
        </x:is>
      </x:c>
      <x:c r="F1029" s="37" t="n"/>
      <x:c r="G1029" s="37" t="inlineStr">
        <x:is>
          <x:t xml:space="preserve">5ª Semana da Quaresma – Entrada</x:t>
        </x:is>
      </x:c>
      <x:c r="H1029" s="38" t="inlineStr">
        <x:is>
          <x:t xml:space="preserve">abrir partitura</x:t>
        </x:is>
      </x:c>
    </x:row>
    <x:row r="1030" s="29" customFormat="1" ht="23.850000381469727" customHeight="1">
      <x:c r="A1030" s="33" t="inlineStr">
        <x:is>
          <x:t xml:space="preserve">Vol. 24</x:t>
        </x:is>
      </x:c>
      <x:c r="B1030" s="33" t="inlineStr">
        <x:is>
          <x:t xml:space="preserve">45</x:t>
        </x:is>
      </x:c>
      <x:c r="C1030" s="34" t="inlineStr">
        <x:is>
          <x:t xml:space="preserve">5ª Semana da Quaresma (Antífona de entrada) – 4ª feira</x:t>
        </x:is>
      </x:c>
      <x:c r="D1030" s="34" t="n"/>
      <x:c r="E1030" s="34" t="inlineStr">
        <x:is>
          <x:t xml:space="preserve">Sl 17,48-49</x:t>
        </x:is>
      </x:c>
      <x:c r="F1030" s="34" t="n"/>
      <x:c r="G1030" s="34" t="inlineStr">
        <x:is>
          <x:t xml:space="preserve">5ª Semana da Quaresma – Entrada</x:t>
        </x:is>
      </x:c>
      <x:c r="H1030" s="35" t="inlineStr">
        <x:is>
          <x:t xml:space="preserve">abrir partitura</x:t>
        </x:is>
      </x:c>
    </x:row>
    <x:row r="1031" s="29" customFormat="1" ht="15" customHeight="1">
      <x:c r="A1031" s="36" t="inlineStr">
        <x:is>
          <x:t xml:space="preserve">Vol. 24</x:t>
        </x:is>
      </x:c>
      <x:c r="B1031" s="36" t="inlineStr">
        <x:is>
          <x:t xml:space="preserve">46</x:t>
        </x:is>
      </x:c>
      <x:c r="C1031" s="37" t="inlineStr">
        <x:is>
          <x:t xml:space="preserve">Salmo 32 – Iluminai-me, Senhor!</x:t>
        </x:is>
      </x:c>
      <x:c r="D1031" s="37" t="n"/>
      <x:c r="E1031" s="37" t="inlineStr">
        <x:is>
          <x:t xml:space="preserve">Sl 32,18-19</x:t>
        </x:is>
      </x:c>
      <x:c r="F1031" s="37" t="inlineStr">
        <x:is>
          <x:t xml:space="preserve">Sl 32</x:t>
        </x:is>
      </x:c>
      <x:c r="G1031" s="37" t="n"/>
      <x:c r="H1031" s="38" t="inlineStr">
        <x:is>
          <x:t xml:space="preserve">abrir partitura</x:t>
        </x:is>
      </x:c>
    </x:row>
    <x:row r="1032" s="29" customFormat="1" ht="15" customHeight="1">
      <x:c r="A1032" s="33" t="inlineStr">
        <x:is>
          <x:t xml:space="preserve">Vol. 24</x:t>
        </x:is>
      </x:c>
      <x:c r="B1032" s="33" t="inlineStr">
        <x:is>
          <x:t xml:space="preserve">47</x:t>
        </x:is>
      </x:c>
      <x:c r="C1032" s="34" t="inlineStr">
        <x:is>
          <x:t xml:space="preserve">Salmo 105 – Dai graças ao Senhor porque ele é bom!</x:t>
        </x:is>
      </x:c>
      <x:c r="D1032" s="34" t="n"/>
      <x:c r="E1032" s="34" t="inlineStr">
        <x:is>
          <x:t xml:space="preserve">Sl 105</x:t>
        </x:is>
      </x:c>
      <x:c r="F1032" s="34" t="inlineStr">
        <x:is>
          <x:t xml:space="preserve">Sl 105</x:t>
        </x:is>
      </x:c>
      <x:c r="G1032" s="34" t="n"/>
      <x:c r="H1032" s="35" t="inlineStr">
        <x:is>
          <x:t xml:space="preserve">abrir partitura</x:t>
        </x:is>
      </x:c>
    </x:row>
    <x:row r="1033" s="29" customFormat="1" ht="15" customHeight="1">
      <x:c r="A1033" s="36" t="inlineStr">
        <x:is>
          <x:t xml:space="preserve">Vol. 24</x:t>
        </x:is>
      </x:c>
      <x:c r="B1033" s="36" t="inlineStr">
        <x:is>
          <x:t xml:space="preserve">48</x:t>
        </x:is>
      </x:c>
      <x:c r="C1033" s="37" t="inlineStr">
        <x:is>
          <x:t xml:space="preserve">Se tu estás comigo</x:t>
        </x:is>
      </x:c>
      <x:c r="D1033" s="37" t="n"/>
      <x:c r="E1033" s="37" t="n"/>
      <x:c r="F1033" s="37" t="n"/>
      <x:c r="G1033" s="37" t="n"/>
      <x:c r="H1033" s="38" t="inlineStr">
        <x:is>
          <x:t xml:space="preserve">abrir partitura</x:t>
        </x:is>
      </x:c>
    </x:row>
    <x:row r="1034" s="29" customFormat="1" ht="15" customHeight="1">
      <x:c r="A1034" s="33" t="inlineStr">
        <x:is>
          <x:t xml:space="preserve">Vol. 24</x:t>
        </x:is>
      </x:c>
      <x:c r="B1034" s="33" t="inlineStr">
        <x:is>
          <x:t xml:space="preserve">49</x:t>
        </x:is>
      </x:c>
      <x:c r="C1034" s="34" t="inlineStr">
        <x:is>
          <x:t xml:space="preserve">Senhor, dá-me de beber</x:t>
        </x:is>
      </x:c>
      <x:c r="D1034" s="34" t="inlineStr">
        <x:is>
          <x:t xml:space="preserve">Jo 4,15</x:t>
        </x:is>
      </x:c>
      <x:c r="E1034" s="34" t="n"/>
      <x:c r="F1034" s="34" t="n"/>
      <x:c r="G1034" s="34" t="n"/>
      <x:c r="H1034" s="35" t="inlineStr">
        <x:is>
          <x:t xml:space="preserve">abrir partitura</x:t>
        </x:is>
      </x:c>
    </x:row>
    <x:row r="1035" s="29" customFormat="1" ht="15" customHeight="1">
      <x:c r="A1035" s="36" t="inlineStr">
        <x:is>
          <x:t xml:space="preserve">Vol. 24</x:t>
        </x:is>
      </x:c>
      <x:c r="B1035" s="36" t="inlineStr">
        <x:is>
          <x:t xml:space="preserve">50</x:t>
        </x:is>
      </x:c>
      <x:c r="C1035" s="37" t="inlineStr">
        <x:is>
          <x:t xml:space="preserve">Vinde, Espírito de Deus</x:t>
        </x:is>
      </x:c>
      <x:c r="D1035" s="37" t="n"/>
      <x:c r="E1035" s="37" t="n"/>
      <x:c r="F1035" s="37" t="n"/>
      <x:c r="G1035" s="37" t="inlineStr">
        <x:is>
          <x:t xml:space="preserve">Pentecostes</x:t>
        </x:is>
      </x:c>
      <x:c r="H1035" s="38" t="inlineStr">
        <x:is>
          <x:t xml:space="preserve">abrir partitura</x:t>
        </x:is>
      </x:c>
    </x:row>
    <x:row r="1036" s="29" customFormat="1" ht="15" customHeight="1">
      <x:c r="A1036" s="33" t="inlineStr">
        <x:is>
          <x:t xml:space="preserve">Vol. 25</x:t>
        </x:is>
      </x:c>
      <x:c r="B1036" s="33" t="inlineStr">
        <x:is>
          <x:t xml:space="preserve">01</x:t>
        </x:is>
      </x:c>
      <x:c r="C1036" s="34" t="inlineStr">
        <x:is>
          <x:t xml:space="preserve">Quem ouve minhas palavras e as pratica</x:t>
        </x:is>
      </x:c>
      <x:c r="D1036" s="34" t="inlineStr">
        <x:is>
          <x:t xml:space="preserve">Mt 7,24-27 ‖ Lc 6,47-49</x:t>
        </x:is>
      </x:c>
      <x:c r="E1036" s="34" t="n"/>
      <x:c r="F1036" s="34" t="n"/>
      <x:c r="G1036" s="34" t="inlineStr">
        <x:is>
          <x:t xml:space="preserve">Casamento</x:t>
        </x:is>
      </x:c>
      <x:c r="H1036" s="35" t="inlineStr">
        <x:is>
          <x:t xml:space="preserve">abrir partitura</x:t>
        </x:is>
      </x:c>
    </x:row>
    <x:row r="1037" s="29" customFormat="1" ht="15" customHeight="1">
      <x:c r="A1037" s="36" t="inlineStr">
        <x:is>
          <x:t xml:space="preserve">Vol. 25</x:t>
        </x:is>
      </x:c>
      <x:c r="B1037" s="36" t="inlineStr">
        <x:is>
          <x:t xml:space="preserve">03</x:t>
        </x:is>
      </x:c>
      <x:c r="C1037" s="37" t="inlineStr">
        <x:is>
          <x:t xml:space="preserve">A linguagem da Cruz</x:t>
        </x:is>
      </x:c>
      <x:c r="D1037" s="37" t="n"/>
      <x:c r="E1037" s="37" t="inlineStr">
        <x:is>
          <x:t xml:space="preserve">1 Cor 1,18-23</x:t>
        </x:is>
      </x:c>
      <x:c r="F1037" s="37" t="n"/>
      <x:c r="G1037" s="37" t="n"/>
      <x:c r="H1037" s="38" t="inlineStr">
        <x:is>
          <x:t xml:space="preserve">abrir partitura</x:t>
        </x:is>
      </x:c>
    </x:row>
    <x:row r="1038" s="29" customFormat="1" ht="15" customHeight="1">
      <x:c r="A1038" s="33" t="inlineStr">
        <x:is>
          <x:t xml:space="preserve">Vol. 25</x:t>
        </x:is>
      </x:c>
      <x:c r="B1038" s="33" t="inlineStr">
        <x:is>
          <x:t xml:space="preserve">05</x:t>
        </x:is>
      </x:c>
      <x:c r="C1038" s="34" t="inlineStr">
        <x:is>
          <x:t xml:space="preserve">Segue a justiça, a piedade e a fé</x:t>
        </x:is>
      </x:c>
      <x:c r="D1038" s="34" t="n"/>
      <x:c r="E1038" s="34" t="inlineStr">
        <x:is>
          <x:t xml:space="preserve">1 Tm 6,11-14</x:t>
        </x:is>
      </x:c>
      <x:c r="F1038" s="34" t="n"/>
      <x:c r="G1038" s="34" t="n"/>
      <x:c r="H1038" s="35" t="inlineStr">
        <x:is>
          <x:t xml:space="preserve">abrir partitura</x:t>
        </x:is>
      </x:c>
    </x:row>
    <x:row r="1039" s="29" customFormat="1" ht="15" customHeight="1">
      <x:c r="A1039" s="36" t="inlineStr">
        <x:is>
          <x:t xml:space="preserve">Vol. 25</x:t>
        </x:is>
      </x:c>
      <x:c r="B1039" s="36" t="inlineStr">
        <x:is>
          <x:t xml:space="preserve">06</x:t>
        </x:is>
      </x:c>
      <x:c r="C1039" s="37" t="inlineStr">
        <x:is>
          <x:t xml:space="preserve">A paz de Cristo</x:t>
        </x:is>
      </x:c>
      <x:c r="D1039" s="37" t="inlineStr">
        <x:is>
          <x:t xml:space="preserve">Jo 14,27</x:t>
        </x:is>
      </x:c>
      <x:c r="E1039" s="37" t="inlineStr">
        <x:is>
          <x:t xml:space="preserve">2 Cor 13,11</x:t>
        </x:is>
      </x:c>
      <x:c r="F1039" s="37" t="n"/>
      <x:c r="G1039" s="37" t="inlineStr">
        <x:is>
          <x:t xml:space="preserve">Paz</x:t>
        </x:is>
      </x:c>
      <x:c r="H1039" s="38" t="inlineStr">
        <x:is>
          <x:t xml:space="preserve">abrir partitura</x:t>
        </x:is>
      </x:c>
    </x:row>
    <x:row r="1040" s="29" customFormat="1" ht="15" customHeight="1">
      <x:c r="A1040" s="33" t="inlineStr">
        <x:is>
          <x:t xml:space="preserve">Vol. 25</x:t>
        </x:is>
      </x:c>
      <x:c r="B1040" s="33" t="inlineStr">
        <x:is>
          <x:t xml:space="preserve">08</x:t>
        </x:is>
      </x:c>
      <x:c r="C1040" s="34" t="inlineStr">
        <x:is>
          <x:t xml:space="preserve">Senhor, não me julgueis por minhas obras</x:t>
        </x:is>
      </x:c>
      <x:c r="D1040" s="34" t="n"/>
      <x:c r="E1040" s="34" t="inlineStr">
        <x:is>
          <x:t xml:space="preserve">Sl 50</x:t>
        </x:is>
      </x:c>
      <x:c r="F1040" s="34" t="inlineStr">
        <x:is>
          <x:t xml:space="preserve">Sl 50</x:t>
        </x:is>
      </x:c>
      <x:c r="G1040" s="34" t="n"/>
      <x:c r="H1040" s="35" t="inlineStr">
        <x:is>
          <x:t xml:space="preserve">abrir partitura</x:t>
        </x:is>
      </x:c>
    </x:row>
    <x:row r="1041" s="29" customFormat="1" ht="15" customHeight="1">
      <x:c r="A1041" s="36" t="inlineStr">
        <x:is>
          <x:t xml:space="preserve">Vol. 25</x:t>
        </x:is>
      </x:c>
      <x:c r="B1041" s="36" t="inlineStr">
        <x:is>
          <x:t xml:space="preserve">10</x:t>
        </x:is>
      </x:c>
      <x:c r="C1041" s="37" t="inlineStr">
        <x:is>
          <x:t xml:space="preserve">Senhor, que vieste salvar</x:t>
        </x:is>
      </x:c>
      <x:c r="D1041" s="37" t="n"/>
      <x:c r="E1041" s="37" t="n"/>
      <x:c r="F1041" s="37" t="n"/>
      <x:c r="G1041" s="37" t="inlineStr">
        <x:is>
          <x:t xml:space="preserve">Ato penitencial</x:t>
        </x:is>
      </x:c>
      <x:c r="H1041" s="38" t="inlineStr">
        <x:is>
          <x:t xml:space="preserve">abrir partitura</x:t>
        </x:is>
      </x:c>
    </x:row>
    <x:row r="1042" s="29" customFormat="1" ht="15" customHeight="1">
      <x:c r="A1042" s="33" t="inlineStr">
        <x:is>
          <x:t xml:space="preserve">Vol. 25</x:t>
        </x:is>
      </x:c>
      <x:c r="B1042" s="33" t="inlineStr">
        <x:is>
          <x:t xml:space="preserve">11</x:t>
        </x:is>
      </x:c>
      <x:c r="C1042" s="34" t="inlineStr">
        <x:is>
          <x:t xml:space="preserve">Tende compaixão de nós, Senhor</x:t>
        </x:is>
      </x:c>
      <x:c r="D1042" s="34" t="n"/>
      <x:c r="E1042" s="34" t="n"/>
      <x:c r="F1042" s="34" t="n"/>
      <x:c r="G1042" s="34" t="inlineStr">
        <x:is>
          <x:t xml:space="preserve">Ato penitencial</x:t>
        </x:is>
      </x:c>
      <x:c r="H1042" s="35" t="inlineStr">
        <x:is>
          <x:t xml:space="preserve">abrir partitura</x:t>
        </x:is>
      </x:c>
    </x:row>
    <x:row r="1043" s="29" customFormat="1" ht="23.850000381469727" customHeight="1">
      <x:c r="A1043" s="36" t="inlineStr">
        <x:is>
          <x:t xml:space="preserve">Vol. 25</x:t>
        </x:is>
      </x:c>
      <x:c r="B1043" s="36" t="inlineStr">
        <x:is>
          <x:t xml:space="preserve">12</x:t>
        </x:is>
      </x:c>
      <x:c r="C1043" s="37" t="inlineStr">
        <x:is>
          <x:t xml:space="preserve">Bendigamos ao Pai e ao Filho</x:t>
        </x:is>
      </x:c>
      <x:c r="D1043" s="37" t="n"/>
      <x:c r="E1043" s="37" t="n"/>
      <x:c r="F1043" s="37" t="n"/>
      <x:c r="G1043" s="37" t="inlineStr">
        <x:is>
          <x:t xml:space="preserve">Santíssima Trindade</x:t>
        </x:is>
      </x:c>
      <x:c r="H1043" s="38" t="inlineStr">
        <x:is>
          <x:t xml:space="preserve">abrir partitura</x:t>
        </x:is>
      </x:c>
    </x:row>
    <x:row r="1044" s="29" customFormat="1" ht="15" customHeight="1">
      <x:c r="A1044" s="33" t="inlineStr">
        <x:is>
          <x:t xml:space="preserve">Vol. 25</x:t>
        </x:is>
      </x:c>
      <x:c r="B1044" s="33" t="inlineStr">
        <x:is>
          <x:t xml:space="preserve">13</x:t>
        </x:is>
      </x:c>
      <x:c r="C1044" s="34" t="inlineStr">
        <x:is>
          <x:t xml:space="preserve">Eu creio, Senhor</x:t>
        </x:is>
      </x:c>
      <x:c r="D1044" s="34" t="n"/>
      <x:c r="E1044" s="34" t="n"/>
      <x:c r="F1044" s="34" t="n"/>
      <x:c r="G1044" s="34" t="inlineStr">
        <x:is>
          <x:t xml:space="preserve">Creio</x:t>
        </x:is>
      </x:c>
      <x:c r="H1044" s="35" t="inlineStr">
        <x:is>
          <x:t xml:space="preserve">abrir partitura</x:t>
        </x:is>
      </x:c>
    </x:row>
    <x:row r="1045" s="29" customFormat="1" ht="23.850000381469727" customHeight="1">
      <x:c r="A1045" s="36" t="inlineStr">
        <x:is>
          <x:t xml:space="preserve">Vol. 25</x:t>
        </x:is>
      </x:c>
      <x:c r="B1045" s="36" t="inlineStr">
        <x:is>
          <x:t xml:space="preserve">14</x:t>
        </x:is>
      </x:c>
      <x:c r="C1045" s="37" t="inlineStr">
        <x:is>
          <x:t xml:space="preserve">A plenitude do tempo já chegou</x:t>
        </x:is>
      </x:c>
      <x:c r="D1045" s="37" t="n"/>
      <x:c r="E1045" s="37" t="inlineStr">
        <x:is>
          <x:t xml:space="preserve">Gl 4,4-5</x:t>
        </x:is>
      </x:c>
      <x:c r="F1045" s="37" t="n"/>
      <x:c r="G1045" s="37" t="n"/>
      <x:c r="H1045" s="38" t="inlineStr">
        <x:is>
          <x:t xml:space="preserve">abrir partitura</x:t>
        </x:is>
      </x:c>
    </x:row>
    <x:row r="1046" s="29" customFormat="1" ht="15" customHeight="1">
      <x:c r="A1046" s="33" t="inlineStr">
        <x:is>
          <x:t xml:space="preserve">Vol. 25</x:t>
        </x:is>
      </x:c>
      <x:c r="B1046" s="33" t="inlineStr">
        <x:is>
          <x:t xml:space="preserve">16</x:t>
        </x:is>
      </x:c>
      <x:c r="C1046" s="34" t="inlineStr">
        <x:is>
          <x:t xml:space="preserve">No princípio, Deus criou o universo</x:t>
        </x:is>
      </x:c>
      <x:c r="D1046" s="34" t="n"/>
      <x:c r="E1046" s="34" t="inlineStr">
        <x:is>
          <x:t xml:space="preserve">Hb 1,10-11</x:t>
        </x:is>
      </x:c>
      <x:c r="F1046" s="34" t="n"/>
      <x:c r="G1046" s="34" t="n"/>
      <x:c r="H1046" s="35" t="inlineStr">
        <x:is>
          <x:t xml:space="preserve">abrir partitura</x:t>
        </x:is>
      </x:c>
    </x:row>
    <x:row r="1047" s="29" customFormat="1" ht="23.850000381469727" customHeight="1">
      <x:c r="A1047" s="36" t="inlineStr">
        <x:is>
          <x:t xml:space="preserve">Vol. 25</x:t>
        </x:is>
      </x:c>
      <x:c r="B1047" s="36" t="inlineStr">
        <x:is>
          <x:t xml:space="preserve">17</x:t>
        </x:is>
      </x:c>
      <x:c r="C1047" s="37" t="inlineStr">
        <x:is>
          <x:t xml:space="preserve">Jesus Cristo foi em tudo semelhante aos humanos</x:t>
        </x:is>
      </x:c>
      <x:c r="D1047" s="37" t="n"/>
      <x:c r="E1047" s="37" t="inlineStr">
        <x:is>
          <x:t xml:space="preserve">Hb 2,17</x:t>
        </x:is>
      </x:c>
      <x:c r="F1047" s="37" t="n"/>
      <x:c r="G1047" s="37" t="n"/>
      <x:c r="H1047" s="38" t="inlineStr">
        <x:is>
          <x:t xml:space="preserve">abrir partitura</x:t>
        </x:is>
      </x:c>
    </x:row>
    <x:row r="1048" s="29" customFormat="1" ht="15" customHeight="1">
      <x:c r="A1048" s="33" t="inlineStr">
        <x:is>
          <x:t xml:space="preserve">Vol. 25</x:t>
        </x:is>
      </x:c>
      <x:c r="B1048" s="33" t="inlineStr">
        <x:is>
          <x:t xml:space="preserve">18</x:t>
        </x:is>
      </x:c>
      <x:c r="C1048" s="34" t="inlineStr">
        <x:is>
          <x:t xml:space="preserve">A Palavra do Senhor é viva e eficaz</x:t>
        </x:is>
      </x:c>
      <x:c r="D1048" s="34" t="n"/>
      <x:c r="E1048" s="34" t="inlineStr">
        <x:is>
          <x:t xml:space="preserve">Hb 4,12-13</x:t>
        </x:is>
      </x:c>
      <x:c r="F1048" s="34" t="n"/>
      <x:c r="G1048" s="34" t="n"/>
      <x:c r="H1048" s="35" t="inlineStr">
        <x:is>
          <x:t xml:space="preserve">abrir partitura</x:t>
        </x:is>
      </x:c>
    </x:row>
    <x:row r="1049" s="29" customFormat="1" ht="15" customHeight="1">
      <x:c r="A1049" s="36" t="inlineStr">
        <x:is>
          <x:t xml:space="preserve">Vol. 25</x:t>
        </x:is>
      </x:c>
      <x:c r="B1049" s="36" t="inlineStr">
        <x:is>
          <x:t xml:space="preserve">20</x:t>
        </x:is>
      </x:c>
      <x:c r="C1049" s="37" t="inlineStr">
        <x:is>
          <x:t xml:space="preserve">Jesus, somente ele é o nosso Sumo Sacerdote</x:t>
        </x:is>
      </x:c>
      <x:c r="D1049" s="37" t="n"/>
      <x:c r="E1049" s="37" t="inlineStr">
        <x:is>
          <x:t xml:space="preserve">Hb 7,26-27</x:t>
        </x:is>
      </x:c>
      <x:c r="F1049" s="37" t="n"/>
      <x:c r="G1049" s="37" t="n"/>
      <x:c r="H1049" s="38" t="inlineStr">
        <x:is>
          <x:t xml:space="preserve">abrir partitura</x:t>
        </x:is>
      </x:c>
    </x:row>
    <x:row r="1050" s="29" customFormat="1" ht="15" customHeight="1">
      <x:c r="A1050" s="33" t="inlineStr">
        <x:is>
          <x:t xml:space="preserve">Vol. 25</x:t>
        </x:is>
      </x:c>
      <x:c r="B1050" s="33" t="inlineStr">
        <x:is>
          <x:t xml:space="preserve">22</x:t>
        </x:is>
      </x:c>
      <x:c r="C1050" s="34" t="inlineStr">
        <x:is>
          <x:t xml:space="preserve">Os humanos só morrem uma vez</x:t>
        </x:is>
      </x:c>
      <x:c r="D1050" s="34" t="n"/>
      <x:c r="E1050" s="34" t="inlineStr">
        <x:is>
          <x:t xml:space="preserve">Hb 9,27-28</x:t>
        </x:is>
      </x:c>
      <x:c r="F1050" s="34" t="n"/>
      <x:c r="G1050" s="34" t="n"/>
      <x:c r="H1050" s="35" t="inlineStr">
        <x:is>
          <x:t xml:space="preserve">abrir partitura</x:t>
        </x:is>
      </x:c>
    </x:row>
    <x:row r="1051" s="29" customFormat="1" ht="15" customHeight="1">
      <x:c r="A1051" s="36" t="inlineStr">
        <x:is>
          <x:t xml:space="preserve">Vol. 25</x:t>
        </x:is>
      </x:c>
      <x:c r="B1051" s="36" t="inlineStr">
        <x:is>
          <x:t xml:space="preserve">24</x:t>
        </x:is>
      </x:c>
      <x:c r="C1051" s="37" t="inlineStr">
        <x:is>
          <x:t xml:space="preserve">Jesus disse ao entrar neste mundo</x:t>
        </x:is>
      </x:c>
      <x:c r="D1051" s="37" t="n"/>
      <x:c r="E1051" s="37" t="inlineStr">
        <x:is>
          <x:t xml:space="preserve">Hb 10,5-7</x:t>
        </x:is>
      </x:c>
      <x:c r="F1051" s="37" t="n"/>
      <x:c r="G1051" s="37" t="n"/>
      <x:c r="H1051" s="38" t="inlineStr">
        <x:is>
          <x:t xml:space="preserve">abrir partitura</x:t>
        </x:is>
      </x:c>
    </x:row>
    <x:row r="1052" s="29" customFormat="1" ht="15" customHeight="1">
      <x:c r="A1052" s="33" t="inlineStr">
        <x:is>
          <x:t xml:space="preserve">Vol. 25</x:t>
        </x:is>
      </x:c>
      <x:c r="B1052" s="33" t="inlineStr">
        <x:is>
          <x:t xml:space="preserve">26</x:t>
        </x:is>
      </x:c>
      <x:c r="C1052" s="34" t="inlineStr">
        <x:is>
          <x:t xml:space="preserve">Assim nos diz o Senhor: é esta a minha aliança</x:t>
        </x:is>
      </x:c>
      <x:c r="D1052" s="34" t="n"/>
      <x:c r="E1052" s="34" t="inlineStr">
        <x:is>
          <x:t xml:space="preserve">Hb 10,16-18</x:t>
        </x:is>
      </x:c>
      <x:c r="F1052" s="34" t="n"/>
      <x:c r="G1052" s="34" t="n"/>
      <x:c r="H1052" s="35" t="inlineStr">
        <x:is>
          <x:t xml:space="preserve">abrir partitura</x:t>
        </x:is>
      </x:c>
    </x:row>
    <x:row r="1053" s="29" customFormat="1" ht="15" customHeight="1">
      <x:c r="A1053" s="36" t="inlineStr">
        <x:is>
          <x:t xml:space="preserve">Vol. 25</x:t>
        </x:is>
      </x:c>
      <x:c r="B1053" s="36" t="inlineStr">
        <x:is>
          <x:t xml:space="preserve">27</x:t>
        </x:is>
      </x:c>
      <x:c r="C1053" s="37" t="inlineStr">
        <x:is>
          <x:t xml:space="preserve">Conservemos sem desvio a nossa fé</x:t>
        </x:is>
      </x:c>
      <x:c r="D1053" s="37" t="n"/>
      <x:c r="E1053" s="37" t="inlineStr">
        <x:is>
          <x:t xml:space="preserve">Hb 10,23-25</x:t>
        </x:is>
      </x:c>
      <x:c r="F1053" s="37" t="n"/>
      <x:c r="G1053" s="37" t="n"/>
      <x:c r="H1053" s="38" t="inlineStr">
        <x:is>
          <x:t xml:space="preserve">abrir partitura</x:t>
        </x:is>
      </x:c>
    </x:row>
    <x:row r="1054" s="29" customFormat="1" ht="15" customHeight="1">
      <x:c r="A1054" s="33" t="inlineStr">
        <x:is>
          <x:t xml:space="preserve">Vol. 25</x:t>
        </x:is>
      </x:c>
      <x:c r="B1054" s="33" t="inlineStr">
        <x:is>
          <x:t xml:space="preserve">28</x:t>
        </x:is>
      </x:c>
      <x:c r="C1054" s="34" t="inlineStr">
        <x:is>
          <x:t xml:space="preserve">Sem a fé não se pode a Deus agradar</x:t>
        </x:is>
      </x:c>
      <x:c r="D1054" s="34" t="n"/>
      <x:c r="E1054" s="34" t="inlineStr">
        <x:is>
          <x:t xml:space="preserve">Hb 11,1.6-8</x:t>
        </x:is>
      </x:c>
      <x:c r="F1054" s="34" t="n"/>
      <x:c r="G1054" s="34" t="n"/>
      <x:c r="H1054" s="35" t="inlineStr">
        <x:is>
          <x:t xml:space="preserve">abrir partitura</x:t>
        </x:is>
      </x:c>
    </x:row>
    <x:row r="1055" s="29" customFormat="1" ht="23.850000381469727" customHeight="1">
      <x:c r="A1055" s="36" t="inlineStr">
        <x:is>
          <x:t xml:space="preserve">Vol. 25</x:t>
        </x:is>
      </x:c>
      <x:c r="B1055" s="36" t="inlineStr">
        <x:is>
          <x:t xml:space="preserve">30</x:t>
        </x:is>
      </x:c>
      <x:c r="C1055" s="37" t="inlineStr">
        <x:is>
          <x:t xml:space="preserve">Olhos fixos em Jesus</x:t>
        </x:is>
      </x:c>
      <x:c r="D1055" s="37" t="n"/>
      <x:c r="E1055" s="37" t="inlineStr">
        <x:is>
          <x:t xml:space="preserve">Hb 12,3</x:t>
        </x:is>
      </x:c>
      <x:c r="F1055" s="37" t="n"/>
      <x:c r="G1055" s="37" t="n"/>
      <x:c r="H1055" s="38" t="inlineStr">
        <x:is>
          <x:t xml:space="preserve">abrir partitura</x:t>
        </x:is>
      </x:c>
    </x:row>
    <x:row r="1056" s="29" customFormat="1" ht="23.850000381469727" customHeight="1">
      <x:c r="A1056" s="33" t="inlineStr">
        <x:is>
          <x:t xml:space="preserve">Vol. 25</x:t>
        </x:is>
      </x:c>
      <x:c r="B1056" s="33" t="inlineStr">
        <x:is>
          <x:t xml:space="preserve">31</x:t>
        </x:is>
      </x:c>
      <x:c r="C1056" s="34" t="inlineStr">
        <x:is>
          <x:t xml:space="preserve">Não esqueçais os vossos guias na fé!</x:t>
        </x:is>
      </x:c>
      <x:c r="D1056" s="34" t="n"/>
      <x:c r="E1056" s="34" t="inlineStr">
        <x:is>
          <x:t xml:space="preserve">Hb 13,7</x:t>
        </x:is>
      </x:c>
      <x:c r="F1056" s="34" t="n"/>
      <x:c r="G1056" s="34" t="n"/>
      <x:c r="H1056" s="35" t="inlineStr">
        <x:is>
          <x:t xml:space="preserve">abrir partitura</x:t>
        </x:is>
      </x:c>
    </x:row>
    <x:row r="1057" s="29" customFormat="1" ht="15" customHeight="1">
      <x:c r="A1057" s="36" t="inlineStr">
        <x:is>
          <x:t xml:space="preserve">Vol. 25</x:t>
        </x:is>
      </x:c>
      <x:c r="B1057" s="36" t="inlineStr">
        <x:is>
          <x:t xml:space="preserve">32</x:t>
        </x:is>
      </x:c>
      <x:c r="C1057" s="37" t="inlineStr">
        <x:is>
          <x:t xml:space="preserve">O Deus da paz</x:t>
        </x:is>
      </x:c>
      <x:c r="D1057" s="37" t="n"/>
      <x:c r="E1057" s="37" t="inlineStr">
        <x:is>
          <x:t xml:space="preserve">Hb 13,20-21</x:t>
        </x:is>
      </x:c>
      <x:c r="F1057" s="37" t="n"/>
      <x:c r="G1057" s="37" t="inlineStr">
        <x:is>
          <x:t xml:space="preserve">Doxologia</x:t>
        </x:is>
      </x:c>
      <x:c r="H1057" s="38" t="inlineStr">
        <x:is>
          <x:t xml:space="preserve">abrir partitura</x:t>
        </x:is>
      </x:c>
    </x:row>
    <x:row r="1058" s="29" customFormat="1" ht="15" customHeight="1">
      <x:c r="A1058" s="33" t="inlineStr">
        <x:is>
          <x:t xml:space="preserve">Vol. 25</x:t>
        </x:is>
      </x:c>
      <x:c r="B1058" s="33" t="inlineStr">
        <x:is>
          <x:t xml:space="preserve">33</x:t>
        </x:is>
      </x:c>
      <x:c r="C1058" s="34" t="inlineStr">
        <x:is>
          <x:t xml:space="preserve">Eu disse-lhe Tomé</x:t>
        </x:is>
      </x:c>
      <x:c r="D1058" s="34" t="inlineStr">
        <x:is>
          <x:t xml:space="preserve">Jo 14,5-6</x:t>
        </x:is>
      </x:c>
      <x:c r="E1058" s="34" t="n"/>
      <x:c r="F1058" s="34" t="n"/>
      <x:c r="G1058" s="34" t="inlineStr">
        <x:is>
          <x:t xml:space="preserve">São Tomé</x:t>
        </x:is>
      </x:c>
      <x:c r="H1058" s="35" t="inlineStr">
        <x:is>
          <x:t xml:space="preserve">abrir partitura</x:t>
        </x:is>
      </x:c>
    </x:row>
    <x:row r="1059" s="29" customFormat="1" ht="15" customHeight="1">
      <x:c r="A1059" s="36" t="inlineStr">
        <x:is>
          <x:t xml:space="preserve">Vol. 25</x:t>
        </x:is>
      </x:c>
      <x:c r="B1059" s="36" t="inlineStr">
        <x:is>
          <x:t xml:space="preserve">34</x:t>
        </x:is>
      </x:c>
      <x:c r="C1059" s="37" t="inlineStr">
        <x:is>
          <x:t xml:space="preserve">Era preciso que o Cristo sofresse</x:t>
        </x:is>
      </x:c>
      <x:c r="D1059" s="37" t="inlineStr">
        <x:is>
          <x:t xml:space="preserve">Mc 8,31 ‖ Mt 16,21 ‖ Lc 9,22</x:t>
        </x:is>
      </x:c>
      <x:c r="E1059" s="37" t="n"/>
      <x:c r="F1059" s="37" t="n"/>
      <x:c r="G1059" s="37" t="inlineStr">
        <x:is>
          <x:t xml:space="preserve">Páscoa</x:t>
        </x:is>
      </x:c>
      <x:c r="H1059" s="38" t="inlineStr">
        <x:is>
          <x:t xml:space="preserve">abrir partitura</x:t>
        </x:is>
      </x:c>
    </x:row>
    <x:row r="1060" s="29" customFormat="1" ht="15" customHeight="1">
      <x:c r="A1060" s="33" t="inlineStr">
        <x:is>
          <x:t xml:space="preserve">Vol. 25</x:t>
        </x:is>
      </x:c>
      <x:c r="B1060" s="33" t="inlineStr">
        <x:is>
          <x:t xml:space="preserve">35</x:t>
        </x:is>
      </x:c>
      <x:c r="C1060" s="34" t="inlineStr">
        <x:is>
          <x:t xml:space="preserve">Aquele que aos filhos só dá o que é bom</x:t>
        </x:is>
      </x:c>
      <x:c r="D1060" s="34" t="inlineStr">
        <x:is>
          <x:t xml:space="preserve">Mt 7,7-11 ‖ Lc 11,9-13</x:t>
        </x:is>
      </x:c>
      <x:c r="E1060" s="34" t="n"/>
      <x:c r="F1060" s="34" t="n"/>
      <x:c r="G1060" s="34" t="n"/>
      <x:c r="H1060" s="35" t="inlineStr">
        <x:is>
          <x:t xml:space="preserve">abrir partitura</x:t>
        </x:is>
      </x:c>
    </x:row>
    <x:row r="1061" s="29" customFormat="1" ht="15" customHeight="1">
      <x:c r="A1061" s="36" t="inlineStr">
        <x:is>
          <x:t xml:space="preserve">Vol. 25</x:t>
        </x:is>
      </x:c>
      <x:c r="B1061" s="36" t="inlineStr">
        <x:is>
          <x:t xml:space="preserve">38</x:t>
        </x:is>
      </x:c>
      <x:c r="C1061" s="37" t="inlineStr">
        <x:is>
          <x:t xml:space="preserve">Reconhecei neste pão</x:t>
        </x:is>
      </x:c>
      <x:c r="D1061" s="37" t="n"/>
      <x:c r="E1061" s="37" t="n"/>
      <x:c r="F1061" s="37" t="n"/>
      <x:c r="G1061" s="37" t="inlineStr">
        <x:is>
          <x:t xml:space="preserve">Comunhão</x:t>
        </x:is>
      </x:c>
      <x:c r="H1061" s="38" t="inlineStr">
        <x:is>
          <x:t xml:space="preserve">abrir partitura</x:t>
        </x:is>
      </x:c>
    </x:row>
    <x:row r="1062" s="29" customFormat="1" ht="15" customHeight="1">
      <x:c r="A1062" s="33" t="inlineStr">
        <x:is>
          <x:t xml:space="preserve">Vol. 25</x:t>
        </x:is>
      </x:c>
      <x:c r="B1062" s="33" t="inlineStr">
        <x:is>
          <x:t xml:space="preserve">39</x:t>
        </x:is>
      </x:c>
      <x:c r="C1062" s="34" t="inlineStr">
        <x:is>
          <x:t xml:space="preserve">Por que os reis de toda a terra se reúnem?!</x:t>
        </x:is>
      </x:c>
      <x:c r="D1062" s="34" t="n"/>
      <x:c r="E1062" s="34" t="inlineStr">
        <x:is>
          <x:t xml:space="preserve">Sl 2,1-2.6</x:t>
        </x:is>
      </x:c>
      <x:c r="F1062" s="34" t="inlineStr">
        <x:is>
          <x:t xml:space="preserve">Sl 2</x:t>
        </x:is>
      </x:c>
      <x:c r="G1062" s="34" t="inlineStr">
        <x:is>
          <x:t xml:space="preserve">Cristo Rei</x:t>
        </x:is>
      </x:c>
      <x:c r="H1062" s="35" t="inlineStr">
        <x:is>
          <x:t xml:space="preserve">abrir partitura</x:t>
        </x:is>
      </x:c>
    </x:row>
    <x:row r="1063" s="29" customFormat="1" ht="23.850000381469727" customHeight="1">
      <x:c r="A1063" s="36" t="inlineStr">
        <x:is>
          <x:t xml:space="preserve">Vol. 25</x:t>
        </x:is>
      </x:c>
      <x:c r="B1063" s="36" t="inlineStr">
        <x:is>
          <x:t xml:space="preserve">41</x:t>
        </x:is>
      </x:c>
      <x:c r="C1063" s="37" t="inlineStr">
        <x:is>
          <x:t xml:space="preserve">Santo André</x:t>
        </x:is>
      </x:c>
      <x:c r="D1063" s="37" t="n"/>
      <x:c r="E1063" s="37" t="n"/>
      <x:c r="F1063" s="37" t="n"/>
      <x:c r="G1063" s="37" t="inlineStr">
        <x:is>
          <x:t xml:space="preserve">30 de novembro</x:t>
        </x:is>
      </x:c>
      <x:c r="H1063" s="38" t="inlineStr">
        <x:is>
          <x:t xml:space="preserve">abrir partitura</x:t>
        </x:is>
      </x:c>
    </x:row>
    <x:row r="1064" s="29" customFormat="1" ht="15" customHeight="1">
      <x:c r="A1064" s="33" t="inlineStr">
        <x:is>
          <x:t xml:space="preserve">Vol. 25</x:t>
        </x:is>
      </x:c>
      <x:c r="B1064" s="33" t="inlineStr">
        <x:is>
          <x:t xml:space="preserve">42</x:t>
        </x:is>
      </x:c>
      <x:c r="C1064" s="34" t="inlineStr">
        <x:is>
          <x:t xml:space="preserve">São Lucas Evangelista</x:t>
        </x:is>
      </x:c>
      <x:c r="D1064" s="34" t="n"/>
      <x:c r="E1064" s="34" t="n"/>
      <x:c r="F1064" s="34" t="n"/>
      <x:c r="G1064" s="34" t="inlineStr">
        <x:is>
          <x:t xml:space="preserve">18 de outubro</x:t>
        </x:is>
      </x:c>
      <x:c r="H1064" s="35" t="inlineStr">
        <x:is>
          <x:t xml:space="preserve">abrir partitura</x:t>
        </x:is>
      </x:c>
    </x:row>
    <x:row r="1065" s="29" customFormat="1" ht="15" customHeight="1">
      <x:c r="A1065" s="36" t="inlineStr">
        <x:is>
          <x:t xml:space="preserve">Vol. 25</x:t>
        </x:is>
      </x:c>
      <x:c r="B1065" s="36" t="inlineStr">
        <x:is>
          <x:t xml:space="preserve">43</x:t>
        </x:is>
      </x:c>
      <x:c r="C1065" s="37" t="inlineStr">
        <x:is>
          <x:t xml:space="preserve">Senhor, nós te esperamos</x:t>
        </x:is>
      </x:c>
      <x:c r="D1065" s="37" t="n"/>
      <x:c r="E1065" s="37" t="n"/>
      <x:c r="F1065" s="37" t="n"/>
      <x:c r="G1065" s="37" t="inlineStr">
        <x:is>
          <x:t xml:space="preserve">Advento</x:t>
        </x:is>
      </x:c>
      <x:c r="H1065" s="38" t="inlineStr">
        <x:is>
          <x:t xml:space="preserve">abrir partitura</x:t>
        </x:is>
      </x:c>
    </x:row>
    <x:row r="1066" s="29" customFormat="1" ht="15" customHeight="1">
      <x:c r="A1066" s="33" t="inlineStr">
        <x:is>
          <x:t xml:space="preserve">Vol. 25</x:t>
        </x:is>
      </x:c>
      <x:c r="B1066" s="33" t="inlineStr">
        <x:is>
          <x:t xml:space="preserve">44</x:t>
        </x:is>
      </x:c>
      <x:c r="C1066" s="34" t="inlineStr">
        <x:is>
          <x:t xml:space="preserve">Irmãos, já sabeis com certeza</x:t>
        </x:is>
      </x:c>
      <x:c r="D1066" s="34" t="n"/>
      <x:c r="E1066" s="34" t="inlineStr">
        <x:is>
          <x:t xml:space="preserve">Tg 1,19-20</x:t>
        </x:is>
      </x:c>
      <x:c r="F1066" s="34" t="n"/>
      <x:c r="G1066" s="34" t="n"/>
      <x:c r="H1066" s="35" t="inlineStr">
        <x:is>
          <x:t xml:space="preserve">abrir partitura</x:t>
        </x:is>
      </x:c>
    </x:row>
    <x:row r="1067" s="29" customFormat="1" ht="15" customHeight="1">
      <x:c r="A1067" s="36" t="inlineStr">
        <x:is>
          <x:t xml:space="preserve">Vol. 25</x:t>
        </x:is>
      </x:c>
      <x:c r="B1067" s="36" t="inlineStr">
        <x:is>
          <x:t xml:space="preserve">46</x:t>
        </x:is>
      </x:c>
      <x:c r="C1067" s="37" t="inlineStr">
        <x:is>
          <x:t xml:space="preserve">A verdadeira religião</x:t>
        </x:is>
      </x:c>
      <x:c r="D1067" s="37" t="n"/>
      <x:c r="E1067" s="37" t="inlineStr">
        <x:is>
          <x:t xml:space="preserve">Tg 1,26-27</x:t>
        </x:is>
      </x:c>
      <x:c r="F1067" s="37" t="n"/>
      <x:c r="G1067" s="37" t="n"/>
      <x:c r="H1067" s="38" t="inlineStr">
        <x:is>
          <x:t xml:space="preserve">abrir partitura</x:t>
        </x:is>
      </x:c>
    </x:row>
    <x:row r="1068" s="29" customFormat="1" ht="23.850000381469727" customHeight="1">
      <x:c r="A1068" s="33" t="inlineStr">
        <x:is>
          <x:t xml:space="preserve">Vol. 25</x:t>
        </x:is>
      </x:c>
      <x:c r="B1068" s="33" t="inlineStr">
        <x:is>
          <x:t xml:space="preserve">47</x:t>
        </x:is>
      </x:c>
      <x:c r="C1068" s="34" t="inlineStr">
        <x:is>
          <x:t xml:space="preserve">A sabedoria de Deus que vem do alto</x:t>
        </x:is>
      </x:c>
      <x:c r="D1068" s="34" t="n"/>
      <x:c r="E1068" s="34" t="inlineStr">
        <x:is>
          <x:t xml:space="preserve">Tg 3,17-18</x:t>
        </x:is>
      </x:c>
      <x:c r="F1068" s="34" t="n"/>
      <x:c r="G1068" s="34" t="n"/>
      <x:c r="H1068" s="35" t="inlineStr">
        <x:is>
          <x:t xml:space="preserve">abrir partitura</x:t>
        </x:is>
      </x:c>
    </x:row>
    <x:row r="1069" s="29" customFormat="1" ht="15" customHeight="1">
      <x:c r="A1069" s="36" t="inlineStr">
        <x:is>
          <x:t xml:space="preserve">Vol. 25</x:t>
        </x:is>
      </x:c>
      <x:c r="B1069" s="36" t="inlineStr">
        <x:is>
          <x:t xml:space="preserve">48</x:t>
        </x:is>
      </x:c>
      <x:c r="C1069" s="37" t="inlineStr">
        <x:is>
          <x:t xml:space="preserve">O que é esta nossa vida humana?</x:t>
        </x:is>
      </x:c>
      <x:c r="D1069" s="37" t="n"/>
      <x:c r="E1069" s="37" t="inlineStr">
        <x:is>
          <x:t xml:space="preserve">Tg 4,14-16</x:t>
        </x:is>
      </x:c>
      <x:c r="F1069" s="37" t="n"/>
      <x:c r="G1069" s="37" t="n"/>
      <x:c r="H1069" s="38" t="inlineStr">
        <x:is>
          <x:t xml:space="preserve">abrir partitura</x:t>
        </x:is>
      </x:c>
    </x:row>
    <x:row r="1070" s="29" customFormat="1" ht="15" customHeight="1">
      <x:c r="A1070" s="33" t="inlineStr">
        <x:is>
          <x:t xml:space="preserve">Vol. 26</x:t>
        </x:is>
      </x:c>
      <x:c r="B1070" s="33" t="inlineStr">
        <x:is>
          <x:t xml:space="preserve">01</x:t>
        </x:is>
      </x:c>
      <x:c r="C1070" s="34" t="inlineStr">
        <x:is>
          <x:t xml:space="preserve">Mesmo as trevas para vós não são escuras</x:t>
        </x:is>
      </x:c>
      <x:c r="D1070" s="34" t="inlineStr">
        <x:is>
          <x:t xml:space="preserve">Jo 8,12</x:t>
        </x:is>
      </x:c>
      <x:c r="E1070" s="34" t="inlineStr">
        <x:is>
          <x:t xml:space="preserve">Sl 138,12</x:t>
        </x:is>
      </x:c>
      <x:c r="F1070" s="34" t="n"/>
      <x:c r="G1070" s="34" t="n"/>
      <x:c r="H1070" s="35" t="inlineStr">
        <x:is>
          <x:t xml:space="preserve">abrir partitura</x:t>
        </x:is>
      </x:c>
    </x:row>
    <x:row r="1071" s="29" customFormat="1" ht="15" customHeight="1">
      <x:c r="A1071" s="33" t="inlineStr">
        <x:is>
          <x:t xml:space="preserve">Vol. 26</x:t>
        </x:is>
      </x:c>
      <x:c r="B1071" s="33" t="inlineStr">
        <x:is>
          <x:t xml:space="preserve">02</x:t>
        </x:is>
      </x:c>
      <x:c r="C1071" s="34" t="inlineStr">
        <x:is>
          <x:t xml:space="preserve">Pão e vinho apresentamos com louvor</x:t>
        </x:is>
      </x:c>
      <x:c r="D1071" s="34" t="n"/>
      <x:c r="E1071" s="34" t="n"/>
      <x:c r="F1071" s="34" t="n"/>
      <x:c r="G1071" s="34" t="n"/>
      <x:c r="H1071" s="35" t="inlineStr">
        <x:is>
          <x:t xml:space="preserve">abrir partitura</x:t>
        </x:is>
      </x:c>
    </x:row>
    <x:row r="1072" s="29" customFormat="1" ht="15" customHeight="1">
      <x:c r="A1072" s="33" t="inlineStr">
        <x:is>
          <x:t xml:space="preserve">Vol. 26</x:t>
        </x:is>
      </x:c>
      <x:c r="B1072" s="33" t="inlineStr">
        <x:is>
          <x:t xml:space="preserve">03</x:t>
        </x:is>
      </x:c>
      <x:c r="C1072" s="34" t="inlineStr">
        <x:is>
          <x:t xml:space="preserve">Alegremo-nos todos no Senhor</x:t>
        </x:is>
      </x:c>
      <x:c r="D1072" s="34" t="n"/>
      <x:c r="E1072" s="34" t="inlineStr">
        <x:is>
          <x:t xml:space="preserve">Sl 84</x:t>
        </x:is>
      </x:c>
      <x:c r="F1072" s="34" t="n"/>
      <x:c r="G1072" s="34" t="n"/>
      <x:c r="H1072" s="35" t="inlineStr">
        <x:is>
          <x:t xml:space="preserve">abrir partitura</x:t>
        </x:is>
      </x:c>
    </x:row>
    <x:row r="1073" s="29" customFormat="1" ht="15" customHeight="1">
      <x:c r="A1073" s="33" t="inlineStr">
        <x:is>
          <x:t xml:space="preserve">Vol. 26</x:t>
        </x:is>
      </x:c>
      <x:c r="B1073" s="33" t="inlineStr">
        <x:is>
          <x:t xml:space="preserve">04</x:t>
        </x:is>
      </x:c>
      <x:c r="C1073" s="34" t="inlineStr">
        <x:is>
          <x:t xml:space="preserve">Vinde, adoremos o rei que vai chegar!</x:t>
        </x:is>
      </x:c>
      <x:c r="D1073" s="34" t="n"/>
      <x:c r="E1073" s="34" t="n"/>
      <x:c r="F1073" s="34" t="n"/>
      <x:c r="G1073" s="34" t="n"/>
      <x:c r="H1073" s="35" t="inlineStr">
        <x:is>
          <x:t xml:space="preserve">abrir partitura</x:t>
        </x:is>
      </x:c>
    </x:row>
    <x:row r="1074" s="29" customFormat="1" ht="15" customHeight="1">
      <x:c r="A1074" s="33" t="inlineStr">
        <x:is>
          <x:t xml:space="preserve">Vol. 26</x:t>
        </x:is>
      </x:c>
      <x:c r="B1074" s="33" t="inlineStr">
        <x:is>
          <x:t xml:space="preserve">05</x:t>
        </x:is>
      </x:c>
      <x:c r="C1074" s="34" t="inlineStr">
        <x:is>
          <x:t xml:space="preserve">Todos saberão que somos de Cristo</x:t>
        </x:is>
      </x:c>
      <x:c r="D1074" s="34" t="inlineStr">
        <x:is>
          <x:t xml:space="preserve">Jo 13,35</x:t>
        </x:is>
      </x:c>
      <x:c r="E1074" s="34" t="n"/>
      <x:c r="F1074" s="34" t="n"/>
      <x:c r="G1074" s="34" t="n"/>
      <x:c r="H1074" s="35" t="inlineStr">
        <x:is>
          <x:t xml:space="preserve">abrir partitura</x:t>
        </x:is>
      </x:c>
    </x:row>
    <x:row r="1075" s="29" customFormat="1" ht="15" customHeight="1">
      <x:c r="A1075" s="33" t="inlineStr">
        <x:is>
          <x:t xml:space="preserve">Vol. 26</x:t>
        </x:is>
      </x:c>
      <x:c r="B1075" s="33" t="inlineStr">
        <x:is>
          <x:t xml:space="preserve">06</x:t>
        </x:is>
      </x:c>
      <x:c r="C1075" s="34" t="inlineStr">
        <x:is>
          <x:t xml:space="preserve">O vosso coração de pedra</x:t>
        </x:is>
      </x:c>
      <x:c r="D1075" s="34" t="n"/>
      <x:c r="E1075" s="34" t="inlineStr">
        <x:is>
          <x:t xml:space="preserve">Ez 11,19; Ez 36,26</x:t>
        </x:is>
      </x:c>
      <x:c r="F1075" s="34" t="n"/>
      <x:c r="G1075" s="34" t="n"/>
      <x:c r="H1075" s="35" t="inlineStr">
        <x:is>
          <x:t xml:space="preserve">abrir partitura</x:t>
        </x:is>
      </x:c>
    </x:row>
    <x:row r="1076" s="29" customFormat="1" ht="15" customHeight="1">
      <x:c r="A1076" s="33" t="inlineStr">
        <x:is>
          <x:t xml:space="preserve">Vol. 26</x:t>
        </x:is>
      </x:c>
      <x:c r="B1076" s="33" t="inlineStr">
        <x:is>
          <x:t xml:space="preserve">07</x:t>
        </x:is>
      </x:c>
      <x:c r="C1076" s="34" t="inlineStr">
        <x:is>
          <x:t xml:space="preserve">Quem, ó Senhor, em tua casa habitará?</x:t>
        </x:is>
      </x:c>
      <x:c r="D1076" s="34" t="n"/>
      <x:c r="E1076" s="34" t="inlineStr">
        <x:is>
          <x:t xml:space="preserve">Sl 14,1</x:t>
        </x:is>
      </x:c>
      <x:c r="F1076" s="34" t="n"/>
      <x:c r="G1076" s="34" t="n"/>
      <x:c r="H1076" s="35" t="inlineStr">
        <x:is>
          <x:t xml:space="preserve">abrir partitura</x:t>
        </x:is>
      </x:c>
    </x:row>
    <x:row r="1077" s="29" customFormat="1" ht="15" customHeight="1">
      <x:c r="A1077" s="33" t="inlineStr">
        <x:is>
          <x:t xml:space="preserve">Vol. 26</x:t>
        </x:is>
      </x:c>
      <x:c r="B1077" s="33" t="inlineStr">
        <x:is>
          <x:t xml:space="preserve">08</x:t>
        </x:is>
      </x:c>
      <x:c r="C1077" s="34" t="inlineStr">
        <x:is>
          <x:t xml:space="preserve">Aceita, ó Pai, a nossa oferta!</x:t>
        </x:is>
      </x:c>
      <x:c r="D1077" s="34" t="n"/>
      <x:c r="E1077" s="34" t="n"/>
      <x:c r="F1077" s="34" t="n"/>
      <x:c r="G1077" s="34" t="n"/>
      <x:c r="H1077" s="35" t="inlineStr">
        <x:is>
          <x:t xml:space="preserve">abrir partitura</x:t>
        </x:is>
      </x:c>
    </x:row>
    <x:row r="1078" s="29" customFormat="1" ht="23.850000381469727" customHeight="1">
      <x:c r="A1078" s="33" t="inlineStr">
        <x:is>
          <x:t xml:space="preserve">Vol. 26</x:t>
        </x:is>
      </x:c>
      <x:c r="B1078" s="33" t="inlineStr">
        <x:is>
          <x:t xml:space="preserve">09</x:t>
        </x:is>
      </x:c>
      <x:c r="C1078" s="34" t="inlineStr">
        <x:is>
          <x:t xml:space="preserve">Felizes os que ouvem a Palavra do Senhor!</x:t>
        </x:is>
      </x:c>
      <x:c r="D1078" s="34" t="inlineStr">
        <x:is>
          <x:t xml:space="preserve">Lc 11,28</x:t>
        </x:is>
      </x:c>
      <x:c r="E1078" s="34" t="n"/>
      <x:c r="F1078" s="34" t="n"/>
      <x:c r="G1078" s="34" t="n"/>
      <x:c r="H1078" s="35" t="inlineStr">
        <x:is>
          <x:t xml:space="preserve">abrir partitura</x:t>
        </x:is>
      </x:c>
    </x:row>
    <x:row r="1079" s="29" customFormat="1" ht="46.25" customHeight="1">
      <x:c r="A1079" s="33" t="inlineStr">
        <x:is>
          <x:t xml:space="preserve">Vol. 26</x:t>
        </x:is>
      </x:c>
      <x:c r="B1079" s="33" t="inlineStr">
        <x:is>
          <x:t xml:space="preserve">10</x:t>
        </x:is>
      </x:c>
      <x:c r="C1079" s="34" t="inlineStr">
        <x:is>
          <x:t xml:space="preserve">Vamos todos, irmãos reunidos</x:t>
        </x:is>
      </x:c>
      <x:c r="D1079" s="34" t="n"/>
      <x:c r="E1079" s="34" t="n"/>
      <x:c r="F1079" s="34" t="n"/>
      <x:c r="G1079" s="34" t="n"/>
      <x:c r="H1079" s="35" t="inlineStr">
        <x:is>
          <x:t xml:space="preserve">abrir partitura</x:t>
        </x:is>
      </x:c>
    </x:row>
    <x:row r="1080" s="29" customFormat="1" ht="23.850000381469727" customHeight="1">
      <x:c r="A1080" s="33" t="inlineStr">
        <x:is>
          <x:t xml:space="preserve">Vol. 26</x:t>
        </x:is>
      </x:c>
      <x:c r="B1080" s="33" t="inlineStr">
        <x:is>
          <x:t xml:space="preserve">11</x:t>
        </x:is>
      </x:c>
      <x:c r="C1080" s="34" t="inlineStr">
        <x:is>
          <x:t xml:space="preserve">Tua Palavra que nos chama à conversão</x:t>
        </x:is>
      </x:c>
      <x:c r="D1080" s="34" t="n"/>
      <x:c r="E1080" s="34" t="n"/>
      <x:c r="F1080" s="34" t="n"/>
      <x:c r="G1080" s="34" t="n"/>
      <x:c r="H1080" s="35" t="inlineStr">
        <x:is>
          <x:t xml:space="preserve">abrir partitura</x:t>
        </x:is>
      </x:c>
    </x:row>
    <x:row r="1081" s="29" customFormat="1" ht="15" customHeight="1">
      <x:c r="A1081" s="33" t="inlineStr">
        <x:is>
          <x:t xml:space="preserve">Vol. 26</x:t>
        </x:is>
      </x:c>
      <x:c r="B1081" s="33" t="inlineStr">
        <x:is>
          <x:t xml:space="preserve">12</x:t>
        </x:is>
      </x:c>
      <x:c r="C1081" s="34" t="inlineStr">
        <x:is>
          <x:t xml:space="preserve">Senhor, estes teus filhos</x:t>
        </x:is>
      </x:c>
      <x:c r="D1081" s="34" t="n"/>
      <x:c r="E1081" s="34" t="n"/>
      <x:c r="F1081" s="34" t="n"/>
      <x:c r="G1081" s="34" t="n"/>
      <x:c r="H1081" s="35" t="inlineStr">
        <x:is>
          <x:t xml:space="preserve">abrir partitura</x:t>
        </x:is>
      </x:c>
    </x:row>
    <x:row r="1082" s="29" customFormat="1" ht="15" customHeight="1">
      <x:c r="A1082" s="33" t="inlineStr">
        <x:is>
          <x:t xml:space="preserve">Vol. 26</x:t>
        </x:is>
      </x:c>
      <x:c r="B1082" s="33" t="inlineStr">
        <x:is>
          <x:t xml:space="preserve">13</x:t>
        </x:is>
      </x:c>
      <x:c r="C1082" s="34" t="inlineStr">
        <x:is>
          <x:t xml:space="preserve">Nesta mesa, a mais querida</x:t>
        </x:is>
      </x:c>
      <x:c r="D1082" s="34" t="n"/>
      <x:c r="E1082" s="34" t="n"/>
      <x:c r="F1082" s="34" t="n"/>
      <x:c r="G1082" s="34" t="n"/>
      <x:c r="H1082" s="35" t="inlineStr">
        <x:is>
          <x:t xml:space="preserve">abrir partitura</x:t>
        </x:is>
      </x:c>
    </x:row>
    <x:row r="1083" s="29" customFormat="1" ht="15" customHeight="1">
      <x:c r="A1083" s="33" t="inlineStr">
        <x:is>
          <x:t xml:space="preserve">Vol. 26</x:t>
        </x:is>
      </x:c>
      <x:c r="B1083" s="33" t="inlineStr">
        <x:is>
          <x:t xml:space="preserve">14</x:t>
        </x:is>
      </x:c>
      <x:c r="C1083" s="34" t="inlineStr">
        <x:is>
          <x:t xml:space="preserve">Coração santo, tu reinarás!</x:t>
        </x:is>
      </x:c>
      <x:c r="D1083" s="34" t="n"/>
      <x:c r="E1083" s="34" t="n"/>
      <x:c r="F1083" s="34" t="n"/>
      <x:c r="G1083" s="34" t="n"/>
      <x:c r="H1083" s="35" t="inlineStr">
        <x:is>
          <x:t xml:space="preserve">abrir partitura</x:t>
        </x:is>
      </x:c>
    </x:row>
    <x:row r="1084" s="29" customFormat="1" ht="15" customHeight="1">
      <x:c r="A1084" s="33" t="inlineStr">
        <x:is>
          <x:t xml:space="preserve">Vol. 26</x:t>
        </x:is>
      </x:c>
      <x:c r="B1084" s="33" t="inlineStr">
        <x:is>
          <x:t xml:space="preserve">15</x:t>
        </x:is>
      </x:c>
      <x:c r="C1084" s="34" t="inlineStr">
        <x:is>
          <x:t xml:space="preserve">É preciso se cantar, antes que seja tarde</x:t>
        </x:is>
      </x:c>
      <x:c r="D1084" s="34" t="n"/>
      <x:c r="E1084" s="34" t="n"/>
      <x:c r="F1084" s="34" t="n"/>
      <x:c r="G1084" s="34" t="n"/>
      <x:c r="H1084" s="35" t="inlineStr">
        <x:is>
          <x:t xml:space="preserve">abrir partitura</x:t>
        </x:is>
      </x:c>
    </x:row>
    <x:row r="1085" s="29" customFormat="1" ht="23.850000381469727" customHeight="1">
      <x:c r="A1085" s="33" t="inlineStr">
        <x:is>
          <x:t xml:space="preserve">Vol. 26</x:t>
        </x:is>
      </x:c>
      <x:c r="B1085" s="33" t="inlineStr">
        <x:is>
          <x:t xml:space="preserve">16</x:t>
        </x:is>
      </x:c>
      <x:c r="C1085" s="34" t="inlineStr">
        <x:is>
          <x:t xml:space="preserve">Eu creio em vós, verdade eterna</x:t>
        </x:is>
      </x:c>
      <x:c r="D1085" s="34" t="n"/>
      <x:c r="E1085" s="34" t="n"/>
      <x:c r="F1085" s="34" t="n"/>
      <x:c r="G1085" s="34" t="n"/>
      <x:c r="H1085" s="35" t="inlineStr">
        <x:is>
          <x:t xml:space="preserve">abrir partitura</x:t>
        </x:is>
      </x:c>
    </x:row>
    <x:row r="1086" s="29" customFormat="1" ht="23.850000381469727" customHeight="1">
      <x:c r="A1086" s="33" t="inlineStr">
        <x:is>
          <x:t xml:space="preserve">Vol. 26</x:t>
        </x:is>
      </x:c>
      <x:c r="B1086" s="33" t="inlineStr">
        <x:is>
          <x:t xml:space="preserve">17</x:t>
        </x:is>
      </x:c>
      <x:c r="C1086" s="34" t="inlineStr">
        <x:is>
          <x:t xml:space="preserve">Louvando Maria</x:t>
        </x:is>
      </x:c>
      <x:c r="D1086" s="34" t="n"/>
      <x:c r="E1086" s="34" t="n"/>
      <x:c r="F1086" s="34" t="n"/>
      <x:c r="G1086" s="34" t="n"/>
      <x:c r="H1086" s="35" t="inlineStr">
        <x:is>
          <x:t xml:space="preserve">abrir partitura</x:t>
        </x:is>
      </x:c>
    </x:row>
    <x:row r="1087" s="29" customFormat="1" ht="23.850000381469727" customHeight="1">
      <x:c r="A1087" s="33" t="inlineStr">
        <x:is>
          <x:t xml:space="preserve">Vol. 26</x:t>
        </x:is>
      </x:c>
      <x:c r="B1087" s="33" t="inlineStr">
        <x:is>
          <x:t xml:space="preserve">18</x:t>
        </x:is>
      </x:c>
      <x:c r="C1087" s="34" t="inlineStr">
        <x:is>
          <x:t xml:space="preserve">Louvemos a Maria</x:t>
        </x:is>
      </x:c>
      <x:c r="D1087" s="34" t="n"/>
      <x:c r="E1087" s="34" t="n"/>
      <x:c r="F1087" s="34" t="n"/>
      <x:c r="G1087" s="34" t="n"/>
      <x:c r="H1087" s="35" t="inlineStr">
        <x:is>
          <x:t xml:space="preserve">abrir partitura</x:t>
        </x:is>
      </x:c>
    </x:row>
    <x:row r="1088" s="29" customFormat="1" ht="15" customHeight="1">
      <x:c r="A1088" s="33" t="inlineStr">
        <x:is>
          <x:t xml:space="preserve">Vol. 26</x:t>
        </x:is>
      </x:c>
      <x:c r="B1088" s="33" t="inlineStr">
        <x:is>
          <x:t xml:space="preserve">19</x:t>
        </x:is>
      </x:c>
      <x:c r="C1088" s="34" t="inlineStr">
        <x:is>
          <x:t xml:space="preserve">Maria, canta a esperança!</x:t>
        </x:is>
      </x:c>
      <x:c r="D1088" s="34" t="n"/>
      <x:c r="E1088" s="34" t="n"/>
      <x:c r="F1088" s="34" t="n"/>
      <x:c r="G1088" s="34" t="n"/>
      <x:c r="H1088" s="35" t="inlineStr">
        <x:is>
          <x:t xml:space="preserve">abrir partitura</x:t>
        </x:is>
      </x:c>
    </x:row>
    <x:row r="1089" s="29" customFormat="1" ht="15" customHeight="1">
      <x:c r="A1089" s="33" t="inlineStr">
        <x:is>
          <x:t xml:space="preserve">Vol. 26</x:t>
        </x:is>
      </x:c>
      <x:c r="B1089" s="33" t="inlineStr">
        <x:is>
          <x:t xml:space="preserve">20</x:t>
        </x:is>
      </x:c>
      <x:c r="C1089" s="34" t="inlineStr">
        <x:is>
          <x:t xml:space="preserve">Ó anjos celestes</x:t>
        </x:is>
      </x:c>
      <x:c r="D1089" s="34" t="n"/>
      <x:c r="E1089" s="34" t="n"/>
      <x:c r="F1089" s="34" t="n"/>
      <x:c r="G1089" s="34" t="n"/>
      <x:c r="H1089" s="35" t="inlineStr">
        <x:is>
          <x:t xml:space="preserve">abrir partitura</x:t>
        </x:is>
      </x:c>
    </x:row>
    <x:row r="1090" s="29" customFormat="1" ht="15" customHeight="1">
      <x:c r="A1090" s="33" t="inlineStr">
        <x:is>
          <x:t xml:space="preserve">Vol. 26</x:t>
        </x:is>
      </x:c>
      <x:c r="B1090" s="33" t="inlineStr">
        <x:is>
          <x:t xml:space="preserve">21</x:t>
        </x:is>
      </x:c>
      <x:c r="C1090" s="34" t="inlineStr">
        <x:is>
          <x:t xml:space="preserve">O nosso Deus com amor</x:t>
        </x:is>
      </x:c>
      <x:c r="D1090" s="34" t="n"/>
      <x:c r="E1090" s="34" t="n"/>
      <x:c r="F1090" s="34" t="n"/>
      <x:c r="G1090" s="34" t="n"/>
      <x:c r="H1090" s="35" t="inlineStr">
        <x:is>
          <x:t xml:space="preserve">abrir partitura</x:t>
        </x:is>
      </x:c>
    </x:row>
    <x:row r="1091" s="29" customFormat="1" ht="15" customHeight="1">
      <x:c r="A1091" s="33" t="inlineStr">
        <x:is>
          <x:t xml:space="preserve">Vol. 26</x:t>
        </x:is>
      </x:c>
      <x:c r="B1091" s="33" t="inlineStr">
        <x:is>
          <x:t xml:space="preserve">22</x:t>
        </x:is>
      </x:c>
      <x:c r="C1091" s="34" t="inlineStr">
        <x:is>
          <x:t xml:space="preserve">Prometi no meu santo batismo</x:t>
        </x:is>
      </x:c>
      <x:c r="D1091" s="34" t="n"/>
      <x:c r="E1091" s="34" t="n"/>
      <x:c r="F1091" s="34" t="n"/>
      <x:c r="G1091" s="34" t="n"/>
      <x:c r="H1091" s="35" t="inlineStr">
        <x:is>
          <x:t xml:space="preserve">abrir partitura</x:t>
        </x:is>
      </x:c>
    </x:row>
    <x:row r="1092" s="29" customFormat="1" ht="15" customHeight="1">
      <x:c r="A1092" s="33" t="inlineStr">
        <x:is>
          <x:t xml:space="preserve">Vol. 26</x:t>
        </x:is>
      </x:c>
      <x:c r="B1092" s="33" t="inlineStr">
        <x:is>
          <x:t xml:space="preserve">23</x:t>
        </x:is>
      </x:c>
      <x:c r="C1092" s="34" t="inlineStr">
        <x:is>
          <x:t xml:space="preserve">Que o universo rejubila</x:t>
        </x:is>
      </x:c>
      <x:c r="D1092" s="34" t="n"/>
      <x:c r="E1092" s="34" t="n"/>
      <x:c r="F1092" s="34" t="n"/>
      <x:c r="G1092" s="34" t="n"/>
      <x:c r="H1092" s="35" t="inlineStr">
        <x:is>
          <x:t xml:space="preserve">abrir partitura</x:t>
        </x:is>
      </x:c>
    </x:row>
    <x:row r="1093" s="29" customFormat="1" ht="15" customHeight="1">
      <x:c r="A1093" s="33" t="inlineStr">
        <x:is>
          <x:t xml:space="preserve">Vol. 26</x:t>
        </x:is>
      </x:c>
      <x:c r="B1093" s="33" t="inlineStr">
        <x:is>
          <x:t xml:space="preserve">24</x:t>
        </x:is>
      </x:c>
      <x:c r="C1093" s="34" t="inlineStr">
        <x:is>
          <x:t xml:space="preserve">São José, feliz esposo</x:t>
        </x:is>
      </x:c>
      <x:c r="D1093" s="34" t="n"/>
      <x:c r="E1093" s="34" t="n"/>
      <x:c r="F1093" s="34" t="n"/>
      <x:c r="G1093" s="34" t="n"/>
      <x:c r="H1093" s="35" t="inlineStr">
        <x:is>
          <x:t xml:space="preserve">abrir partitura</x:t>
        </x:is>
      </x:c>
    </x:row>
    <x:row r="1094" s="29" customFormat="1" ht="15" customHeight="1">
      <x:c r="A1094" s="33" t="inlineStr">
        <x:is>
          <x:t xml:space="preserve">Vol. 26</x:t>
        </x:is>
      </x:c>
      <x:c r="B1094" s="33" t="inlineStr">
        <x:is>
          <x:t xml:space="preserve">25</x:t>
        </x:is>
      </x:c>
      <x:c r="C1094" s="34" t="inlineStr">
        <x:is>
          <x:t xml:space="preserve">Sejais louvado</x:t>
        </x:is>
      </x:c>
      <x:c r="D1094" s="34" t="n"/>
      <x:c r="E1094" s="34" t="n"/>
      <x:c r="F1094" s="34" t="n"/>
      <x:c r="G1094" s="34" t="n"/>
      <x:c r="H1094" s="35" t="inlineStr">
        <x:is>
          <x:t xml:space="preserve">abrir partitura</x:t>
        </x:is>
      </x:c>
    </x:row>
    <x:row r="1095" s="29" customFormat="1" ht="15" customHeight="1">
      <x:c r="A1095" s="33" t="inlineStr">
        <x:is>
          <x:t xml:space="preserve">Vol. 26</x:t>
        </x:is>
      </x:c>
      <x:c r="B1095" s="33" t="inlineStr">
        <x:is>
          <x:t xml:space="preserve">26</x:t>
        </x:is>
      </x:c>
      <x:c r="C1095" s="34" t="inlineStr">
        <x:is>
          <x:t xml:space="preserve">Toda semente é um anseio</x:t>
        </x:is>
      </x:c>
      <x:c r="D1095" s="34" t="n"/>
      <x:c r="E1095" s="34" t="n"/>
      <x:c r="F1095" s="34" t="n"/>
      <x:c r="G1095" s="34" t="n"/>
      <x:c r="H1095" s="35" t="inlineStr">
        <x:is>
          <x:t xml:space="preserve">abrir partitura</x:t>
        </x:is>
      </x:c>
    </x:row>
    <x:row r="1096" s="29" customFormat="1" ht="15" customHeight="1">
      <x:c r="A1096" s="33" t="inlineStr">
        <x:is>
          <x:t xml:space="preserve">Vol. 26</x:t>
        </x:is>
      </x:c>
      <x:c r="B1096" s="33" t="inlineStr">
        <x:is>
          <x:t xml:space="preserve">27</x:t>
        </x:is>
      </x:c>
      <x:c r="C1096" s="34" t="inlineStr">
        <x:is>
          <x:t xml:space="preserve">O Pai misericordioso</x:t>
        </x:is>
      </x:c>
      <x:c r="D1096" s="34" t="inlineStr">
        <x:is>
          <x:t xml:space="preserve">Lc 15,31-32</x:t>
        </x:is>
      </x:c>
      <x:c r="E1096" s="34" t="n"/>
      <x:c r="F1096" s="34" t="n"/>
      <x:c r="G1096" s="34" t="n"/>
      <x:c r="H1096" s="35" t="inlineStr">
        <x:is>
          <x:t xml:space="preserve">abrir partitura</x:t>
        </x:is>
      </x:c>
    </x:row>
    <x:row r="1097" s="29" customFormat="1" ht="15" customHeight="1">
      <x:c r="A1097" s="33" t="inlineStr">
        <x:is>
          <x:t xml:space="preserve">Vol. 26</x:t>
        </x:is>
      </x:c>
      <x:c r="B1097" s="33" t="inlineStr">
        <x:is>
          <x:t xml:space="preserve">28</x:t>
        </x:is>
      </x:c>
      <x:c r="C1097" s="34" t="inlineStr">
        <x:is>
          <x:t xml:space="preserve">Lembrai-vos de mim, Senhor!</x:t>
        </x:is>
      </x:c>
      <x:c r="D1097" s="34" t="inlineStr">
        <x:is>
          <x:t xml:space="preserve">Lc 23,42</x:t>
        </x:is>
      </x:c>
      <x:c r="E1097" s="34" t="n"/>
      <x:c r="F1097" s="34" t="n"/>
      <x:c r="G1097" s="34" t="n"/>
      <x:c r="H1097" s="35" t="inlineStr">
        <x:is>
          <x:t xml:space="preserve">abrir partitura</x:t>
        </x:is>
      </x:c>
    </x:row>
    <x:row r="1098" s="29" customFormat="1" ht="15" customHeight="1">
      <x:c r="A1098" s="33" t="inlineStr">
        <x:is>
          <x:t xml:space="preserve">Vol. 26</x:t>
        </x:is>
      </x:c>
      <x:c r="B1098" s="33" t="inlineStr">
        <x:is>
          <x:t xml:space="preserve">29</x:t>
        </x:is>
      </x:c>
      <x:c r="C1098" s="34" t="inlineStr">
        <x:is>
          <x:t xml:space="preserve">Destruí este templo</x:t>
        </x:is>
      </x:c>
      <x:c r="D1098" s="34" t="inlineStr">
        <x:is>
          <x:t xml:space="preserve">Jo 2,19</x:t>
        </x:is>
      </x:c>
      <x:c r="E1098" s="34" t="n"/>
      <x:c r="F1098" s="34" t="n"/>
      <x:c r="G1098" s="34" t="n"/>
      <x:c r="H1098" s="35" t="inlineStr">
        <x:is>
          <x:t xml:space="preserve">abrir partitura</x:t>
        </x:is>
      </x:c>
    </x:row>
    <x:row r="1099" s="29" customFormat="1" ht="15" customHeight="1">
      <x:c r="A1099" s="33" t="inlineStr">
        <x:is>
          <x:t xml:space="preserve">Vol. 26</x:t>
        </x:is>
      </x:c>
      <x:c r="B1099" s="33" t="inlineStr">
        <x:is>
          <x:t xml:space="preserve">30</x:t>
        </x:is>
      </x:c>
      <x:c r="C1099" s="34" t="inlineStr">
        <x:is>
          <x:t xml:space="preserve">Se o grão de trigo</x:t>
        </x:is>
      </x:c>
      <x:c r="D1099" s="34" t="inlineStr">
        <x:is>
          <x:t xml:space="preserve">Jo 12,24</x:t>
        </x:is>
      </x:c>
      <x:c r="E1099" s="34" t="n"/>
      <x:c r="F1099" s="34" t="n"/>
      <x:c r="G1099" s="34" t="n"/>
      <x:c r="H1099" s="35" t="inlineStr">
        <x:is>
          <x:t xml:space="preserve">abrir partitura</x:t>
        </x:is>
      </x:c>
    </x:row>
    <x:row r="1100" s="29" customFormat="1" ht="23.850000381469727" customHeight="1">
      <x:c r="A1100" s="33" t="inlineStr">
        <x:is>
          <x:t xml:space="preserve">Vol. 26</x:t>
        </x:is>
      </x:c>
      <x:c r="B1100" s="33" t="inlineStr">
        <x:is>
          <x:t xml:space="preserve">31</x:t>
        </x:is>
      </x:c>
      <x:c r="C1100" s="34" t="inlineStr">
        <x:is>
          <x:t xml:space="preserve">Se eu falasse</x:t>
        </x:is>
      </x:c>
      <x:c r="D1100" s="34" t="n"/>
      <x:c r="E1100" s="34" t="inlineStr">
        <x:is>
          <x:t xml:space="preserve">1Cor 13,1-8</x:t>
        </x:is>
      </x:c>
      <x:c r="F1100" s="34" t="n"/>
      <x:c r="G1100" s="34" t="n"/>
      <x:c r="H1100" s="35" t="inlineStr">
        <x:is>
          <x:t xml:space="preserve">abrir partitura</x:t>
        </x:is>
      </x:c>
    </x:row>
    <x:row r="1101" s="29" customFormat="1" ht="15" customHeight="1">
      <x:c r="A1101" s="33" t="inlineStr">
        <x:is>
          <x:t xml:space="preserve">Vol. 26</x:t>
        </x:is>
      </x:c>
      <x:c r="B1101" s="33" t="inlineStr">
        <x:is>
          <x:t xml:space="preserve">32</x:t>
        </x:is>
      </x:c>
      <x:c r="C1101" s="34" t="inlineStr">
        <x:is>
          <x:t xml:space="preserve">Se alguém está em Cristo, é uma nova criatura</x:t>
        </x:is>
      </x:c>
      <x:c r="D1101" s="34" t="n"/>
      <x:c r="E1101" s="34" t="inlineStr">
        <x:is>
          <x:t xml:space="preserve">2Cor 5,17</x:t>
        </x:is>
      </x:c>
      <x:c r="F1101" s="34" t="n"/>
      <x:c r="G1101" s="34" t="n"/>
      <x:c r="H1101" s="35" t="inlineStr">
        <x:is>
          <x:t xml:space="preserve">abrir partitura</x:t>
        </x:is>
      </x:c>
    </x:row>
    <x:row r="1102" s="29" customFormat="1" ht="15" customHeight="1">
      <x:c r="A1102" s="33" t="inlineStr">
        <x:is>
          <x:t xml:space="preserve">Vol. 26</x:t>
        </x:is>
      </x:c>
      <x:c r="B1102" s="33" t="inlineStr">
        <x:is>
          <x:t xml:space="preserve">33</x:t>
        </x:is>
      </x:c>
      <x:c r="C1102" s="34" t="inlineStr">
        <x:is>
          <x:t xml:space="preserve">O justo terá vida pela fé</x:t>
        </x:is>
      </x:c>
      <x:c r="D1102" s="34" t="n"/>
      <x:c r="E1102" s="34" t="inlineStr">
        <x:is>
          <x:t xml:space="preserve">Hb 10,38</x:t>
        </x:is>
      </x:c>
      <x:c r="F1102" s="34" t="n"/>
      <x:c r="G1102" s="34" t="n"/>
      <x:c r="H1102" s="35" t="inlineStr">
        <x:is>
          <x:t xml:space="preserve">abrir partitura</x:t>
        </x:is>
      </x:c>
    </x:row>
    <x:row r="1103" s="29" customFormat="1" ht="15" customHeight="1">
      <x:c r="A1103" s="33" t="inlineStr">
        <x:is>
          <x:t xml:space="preserve">Vol. 26</x:t>
        </x:is>
      </x:c>
      <x:c r="B1103" s="33" t="inlineStr">
        <x:is>
          <x:t xml:space="preserve">34</x:t>
        </x:is>
      </x:c>
      <x:c r="C1103" s="34" t="inlineStr">
        <x:is>
          <x:t xml:space="preserve">A fé é a firme garantia</x:t>
        </x:is>
      </x:c>
      <x:c r="D1103" s="34" t="n"/>
      <x:c r="E1103" s="34" t="inlineStr">
        <x:is>
          <x:t xml:space="preserve">Hb 11,1-3</x:t>
        </x:is>
      </x:c>
      <x:c r="F1103" s="34" t="n"/>
      <x:c r="G1103" s="34" t="n"/>
      <x:c r="H1103" s="35" t="inlineStr">
        <x:is>
          <x:t xml:space="preserve">abrir partitura</x:t>
        </x:is>
      </x:c>
    </x:row>
    <x:row r="1104" s="29" customFormat="1" ht="23.850000381469727" customHeight="1">
      <x:c r="A1104" s="33" t="inlineStr">
        <x:is>
          <x:t xml:space="preserve">Vol. 26</x:t>
        </x:is>
      </x:c>
      <x:c r="B1104" s="33" t="inlineStr">
        <x:is>
          <x:t xml:space="preserve">35</x:t>
        </x:is>
      </x:c>
      <x:c r="C1104" s="34" t="inlineStr">
        <x:is>
          <x:t xml:space="preserve">Sem a fé não se pode a Deus agradar</x:t>
        </x:is>
      </x:c>
      <x:c r="D1104" s="34" t="n"/>
      <x:c r="E1104" s="34" t="inlineStr">
        <x:is>
          <x:t xml:space="preserve">Hb 11,6</x:t>
        </x:is>
      </x:c>
      <x:c r="F1104" s="34" t="n"/>
      <x:c r="G1104" s="34" t="n"/>
      <x:c r="H1104" s="35" t="inlineStr">
        <x:is>
          <x:t xml:space="preserve">abrir partitura</x:t>
        </x:is>
      </x:c>
    </x:row>
    <x:row r="1105">
      <x:c r="A1105" s="33" t="inlineStr">
        <x:is>
          <x:t xml:space="preserve">Vol. 26</x:t>
        </x:is>
      </x:c>
      <x:c r="B1105" s="33" t="inlineStr">
        <x:is>
          <x:t xml:space="preserve">36</x:t>
        </x:is>
      </x:c>
      <x:c r="C1105" s="34" t="inlineStr">
        <x:is>
          <x:t xml:space="preserve">Jesus vem por sobre as nuvens</x:t>
        </x:is>
      </x:c>
      <x:c r="D1105" s="34" t="n"/>
      <x:c r="E1105" s="34" t="inlineStr">
        <x:is>
          <x:t xml:space="preserve">Ap 1,7</x:t>
        </x:is>
      </x:c>
      <x:c r="F1105" s="34" t="n"/>
      <x:c r="G1105" s="34" t="n"/>
      <x:c r="H1105" s="35" t="inlineStr">
        <x:is>
          <x:t xml:space="preserve">abrir partitura</x:t>
        </x:is>
      </x:c>
    </x:row>
    <x:row r="1106">
      <x:c r="A1106" s="33" t="inlineStr">
        <x:is>
          <x:t xml:space="preserve">Vol. 26</x:t>
        </x:is>
      </x:c>
      <x:c r="B1106" s="33" t="inlineStr">
        <x:is>
          <x:t xml:space="preserve">37</x:t>
        </x:is>
      </x:c>
      <x:c r="C1106" s="34" t="inlineStr">
        <x:is>
          <x:t xml:space="preserve">Senhor, vós sois santo e verdadeiro</x:t>
        </x:is>
      </x:c>
      <x:c r="D1106" s="34" t="n"/>
      <x:c r="E1106" s="34" t="inlineStr">
        <x:is>
          <x:t xml:space="preserve">Ap 6,10</x:t>
        </x:is>
      </x:c>
      <x:c r="F1106" s="34" t="n"/>
      <x:c r="G1106" s="34" t="n"/>
      <x:c r="H1106" s="35" t="inlineStr">
        <x:is>
          <x:t xml:space="preserve">abrir partitura</x:t>
        </x:is>
      </x:c>
    </x:row>
    <x:row r="1107">
      <x:c r="A1107" s="33" t="inlineStr">
        <x:is>
          <x:t xml:space="preserve">Vol. 26</x:t>
        </x:is>
      </x:c>
      <x:c r="B1107" s="33" t="inlineStr">
        <x:is>
          <x:t xml:space="preserve">38</x:t>
        </x:is>
      </x:c>
      <x:c r="C1107" s="34" t="inlineStr">
        <x:is>
          <x:t xml:space="preserve">Hino dos redimidos</x:t>
        </x:is>
      </x:c>
      <x:c r="D1107" s="34" t="n"/>
      <x:c r="E1107" s="34" t="inlineStr">
        <x:is>
          <x:t xml:space="preserve">Ap 19,1-7</x:t>
        </x:is>
      </x:c>
      <x:c r="F1107" s="34" t="n"/>
      <x:c r="G1107" s="34" t="n"/>
      <x:c r="H1107" s="35" t="inlineStr">
        <x:is>
          <x:t xml:space="preserve">abrir partitura</x:t>
        </x:is>
      </x:c>
    </x:row>
    <x:row r="1108">
      <x:c r="A1108" s="33" t="inlineStr">
        <x:is>
          <x:t xml:space="preserve">Vol. 26</x:t>
        </x:is>
      </x:c>
      <x:c r="B1108" s="33" t="inlineStr">
        <x:is>
          <x:t xml:space="preserve">39</x:t>
        </x:is>
      </x:c>
      <x:c r="C1108" s="34" t="inlineStr">
        <x:is>
          <x:t xml:space="preserve">Cânone a 3 vozes para o Advento</x:t>
        </x:is>
      </x:c>
      <x:c r="D1108" s="34" t="n"/>
      <x:c r="E1108" s="34" t="inlineStr">
        <x:is>
          <x:t xml:space="preserve">Ap 22,20</x:t>
        </x:is>
      </x:c>
      <x:c r="F1108" s="34" t="n"/>
      <x:c r="G1108" s="34" t="n"/>
      <x:c r="H1108" s="35" t="inlineStr">
        <x:is>
          <x:t xml:space="preserve">abrir partitura</x:t>
        </x:is>
      </x:c>
    </x:row>
    <x:row r="1109">
      <x:c r="A1109" s="33" t="inlineStr">
        <x:is>
          <x:t xml:space="preserve">Vol. 27</x:t>
        </x:is>
      </x:c>
      <x:c r="B1109" s="33" t="inlineStr">
        <x:is>
          <x:t xml:space="preserve">1</x:t>
        </x:is>
      </x:c>
      <x:c r="C1109" s="34" t="inlineStr">
        <x:is>
          <x:t xml:space="preserve">A estrela d'alva já brilha!</x:t>
        </x:is>
      </x:c>
      <x:c r="D1109" s="34" t="n"/>
      <x:c r="E1109" s="34" t="n"/>
      <x:c r="F1109" s="34" t="n"/>
      <x:c r="G1109" s="34" t="inlineStr">
        <x:is>
          <x:t xml:space="preserve">Hino à Sra. Sant'Ana</x:t>
        </x:is>
      </x:c>
      <x:c r="H1109" s="35" t="inlineStr">
        <x:is>
          <x:t xml:space="preserve">abrir partitura</x:t>
        </x:is>
      </x:c>
    </x:row>
    <x:row r="1110">
      <x:c r="A1110" s="36" t="inlineStr">
        <x:is>
          <x:t xml:space="preserve">Vol. 27</x:t>
        </x:is>
      </x:c>
      <x:c r="B1110" s="36" t="inlineStr">
        <x:is>
          <x:t xml:space="preserve">2</x:t>
        </x:is>
      </x:c>
      <x:c r="C1110" s="37" t="inlineStr">
        <x:is>
          <x:t xml:space="preserve">Abra a porta, povo!</x:t>
        </x:is>
      </x:c>
      <x:c r="D1110" s="37" t="n"/>
      <x:c r="E1110" s="37" t="n"/>
      <x:c r="F1110" s="37" t="n"/>
      <x:c r="G1110" s="37" t="inlineStr">
        <x:is>
          <x:t xml:space="preserve">Quaresma · Semana Santa e Penitência</x:t>
        </x:is>
      </x:c>
      <x:c r="H1110" s="38" t="inlineStr">
        <x:is>
          <x:t xml:space="preserve">abrir partitura</x:t>
        </x:is>
      </x:c>
    </x:row>
    <x:row r="1111">
      <x:c r="A1111" s="33" t="inlineStr">
        <x:is>
          <x:t xml:space="preserve">Vol. 27</x:t>
        </x:is>
      </x:c>
      <x:c r="B1111" s="33" t="inlineStr">
        <x:is>
          <x:t xml:space="preserve">3</x:t>
        </x:is>
      </x:c>
      <x:c r="C1111" s="34" t="inlineStr">
        <x:is>
          <x:t xml:space="preserve">Aleluia! Louvai o Senhor!</x:t>
        </x:is>
      </x:c>
      <x:c r="D1111" s="34" t="n"/>
      <x:c r="E1111" s="34" t="inlineStr">
        <x:is>
          <x:t xml:space="preserve">Sl 116</x:t>
        </x:is>
      </x:c>
      <x:c r="F1111" s="34" t="inlineStr">
        <x:is>
          <x:t xml:space="preserve">Sl 116</x:t>
        </x:is>
      </x:c>
      <x:c r="G1111" s="34" t="n"/>
      <x:c r="H1111" s="35" t="inlineStr">
        <x:is>
          <x:t xml:space="preserve">abrir partitura</x:t>
        </x:is>
      </x:c>
    </x:row>
    <x:row r="1112">
      <x:c r="A1112" s="36" t="inlineStr">
        <x:is>
          <x:t xml:space="preserve">Vol. 27</x:t>
        </x:is>
      </x:c>
      <x:c r="B1112" s="36" t="inlineStr">
        <x:is>
          <x:t xml:space="preserve">4</x:t>
        </x:is>
      </x:c>
      <x:c r="C1112" s="37" t="inlineStr">
        <x:is>
          <x:t xml:space="preserve">Aleluia! A quem iremos, Senhor?</x:t>
        </x:is>
      </x:c>
      <x:c r="D1112" s="37" t="inlineStr">
        <x:is>
          <x:t xml:space="preserve">Jo 6,68</x:t>
        </x:is>
      </x:c>
      <x:c r="E1112" s="37" t="n"/>
      <x:c r="F1112" s="37" t="n"/>
      <x:c r="G1112" s="37" t="inlineStr">
        <x:is>
          <x:t xml:space="preserve">Palavra de Deus e Cristo</x:t>
        </x:is>
      </x:c>
      <x:c r="H1112" s="38" t="inlineStr">
        <x:is>
          <x:t xml:space="preserve">abrir partitura</x:t>
        </x:is>
      </x:c>
    </x:row>
    <x:row r="1113">
      <x:c r="A1113" s="33" t="inlineStr">
        <x:is>
          <x:t xml:space="preserve">Vol. 27</x:t>
        </x:is>
      </x:c>
      <x:c r="B1113" s="33" t="inlineStr">
        <x:is>
          <x:t xml:space="preserve">5</x:t>
        </x:is>
      </x:c>
      <x:c r="C1113" s="34" t="inlineStr">
        <x:is>
          <x:t xml:space="preserve">Aleluia! Alguém do povo exclama</x:t>
        </x:is>
      </x:c>
      <x:c r="D1113" s="34" t="inlineStr">
        <x:is>
          <x:t xml:space="preserve">Lc 11,27-28</x:t>
        </x:is>
      </x:c>
      <x:c r="E1113" s="34" t="n"/>
      <x:c r="F1113" s="34" t="n"/>
      <x:c r="G1113" s="34" t="n"/>
      <x:c r="H1113" s="35" t="inlineStr">
        <x:is>
          <x:t xml:space="preserve">abrir partitura</x:t>
        </x:is>
      </x:c>
    </x:row>
    <x:row r="1114">
      <x:c r="A1114" s="36" t="inlineStr">
        <x:is>
          <x:t xml:space="preserve">Vol. 27</x:t>
        </x:is>
      </x:c>
      <x:c r="B1114" s="36" t="inlineStr">
        <x:is>
          <x:t xml:space="preserve">6</x:t>
        </x:is>
      </x:c>
      <x:c r="C1114" s="37" t="inlineStr">
        <x:is>
          <x:t xml:space="preserve">Ao Deus único e nosso Pai</x:t>
        </x:is>
      </x:c>
      <x:c r="D1114" s="37" t="n"/>
      <x:c r="E1114" s="37" t="inlineStr">
        <x:is>
          <x:t xml:space="preserve">Jd 25</x:t>
        </x:is>
      </x:c>
      <x:c r="F1114" s="37" t="n"/>
      <x:c r="G1114" s="37" t="inlineStr">
        <x:is>
          <x:t xml:space="preserve">Doxologia</x:t>
        </x:is>
      </x:c>
      <x:c r="H1114" s="38" t="inlineStr">
        <x:is>
          <x:t xml:space="preserve">abrir partitura</x:t>
        </x:is>
      </x:c>
    </x:row>
    <x:row r="1115">
      <x:c r="A1115" s="33" t="inlineStr">
        <x:is>
          <x:t xml:space="preserve">Vol. 27</x:t>
        </x:is>
      </x:c>
      <x:c r="B1115" s="33" t="inlineStr">
        <x:is>
          <x:t xml:space="preserve">7</x:t>
        </x:is>
      </x:c>
      <x:c r="C1115" s="34" t="inlineStr">
        <x:is>
          <x:t xml:space="preserve">As pedras da nossa estrada</x:t>
        </x:is>
      </x:c>
      <x:c r="D1115" s="34" t="n"/>
      <x:c r="E1115" s="34" t="n"/>
      <x:c r="F1115" s="34" t="n"/>
      <x:c r="G1115" s="34" t="n"/>
      <x:c r="H1115" s="35" t="inlineStr">
        <x:is>
          <x:t xml:space="preserve">abrir partitura</x:t>
        </x:is>
      </x:c>
    </x:row>
    <x:row r="1116">
      <x:c r="A1116" s="36" t="inlineStr">
        <x:is>
          <x:t xml:space="preserve">Vol. 27</x:t>
        </x:is>
      </x:c>
      <x:c r="B1116" s="36" t="inlineStr">
        <x:is>
          <x:t xml:space="preserve">8</x:t>
        </x:is>
      </x:c>
      <x:c r="C1116" s="37" t="inlineStr">
        <x:is>
          <x:t xml:space="preserve">Bem louvado seja</x:t>
        </x:is>
      </x:c>
      <x:c r="D1116" s="37" t="n"/>
      <x:c r="E1116" s="37" t="n"/>
      <x:c r="F1116" s="37" t="n"/>
      <x:c r="G1116" s="37" t="n"/>
      <x:c r="H1116" s="38" t="inlineStr">
        <x:is>
          <x:t xml:space="preserve">abrir partitura</x:t>
        </x:is>
      </x:c>
    </x:row>
    <x:row r="1117">
      <x:c r="A1117" s="33" t="inlineStr">
        <x:is>
          <x:t xml:space="preserve">Vol. 27</x:t>
        </x:is>
      </x:c>
      <x:c r="B1117" s="33" t="inlineStr">
        <x:is>
          <x:t xml:space="preserve">9</x:t>
        </x:is>
      </x:c>
      <x:c r="C1117" s="34" t="inlineStr">
        <x:is>
          <x:t xml:space="preserve">Bendito, louvado seja</x:t>
        </x:is>
      </x:c>
      <x:c r="D1117" s="34" t="n"/>
      <x:c r="E1117" s="34" t="n"/>
      <x:c r="F1117" s="34" t="n"/>
      <x:c r="G1117" s="34" t="inlineStr">
        <x:is>
          <x:t xml:space="preserve">Santíssimo Sacramento da Eucaristia</x:t>
        </x:is>
      </x:c>
      <x:c r="H1117" s="35" t="inlineStr">
        <x:is>
          <x:t xml:space="preserve">abrir partitura</x:t>
        </x:is>
      </x:c>
    </x:row>
    <x:row r="1118">
      <x:c r="A1118" s="36" t="inlineStr">
        <x:is>
          <x:t xml:space="preserve">Vol. 27</x:t>
        </x:is>
      </x:c>
      <x:c r="B1118" s="36" t="inlineStr">
        <x:is>
          <x:t xml:space="preserve">10</x:t>
        </x:is>
      </x:c>
      <x:c r="C1118" s="37" t="inlineStr">
        <x:is>
          <x:t xml:space="preserve">Bendizemos o teu nome</x:t>
        </x:is>
      </x:c>
      <x:c r="D1118" s="37" t="n"/>
      <x:c r="E1118" s="37" t="n"/>
      <x:c r="F1118" s="37" t="n"/>
      <x:c r="G1118" s="37" t="n"/>
      <x:c r="H1118" s="38" t="inlineStr">
        <x:is>
          <x:t xml:space="preserve">abrir partitura</x:t>
        </x:is>
      </x:c>
    </x:row>
    <x:row r="1119">
      <x:c r="A1119" s="33" t="inlineStr">
        <x:is>
          <x:t xml:space="preserve">Vol. 27</x:t>
        </x:is>
      </x:c>
      <x:c r="B1119" s="33" t="inlineStr">
        <x:is>
          <x:t xml:space="preserve">11</x:t>
        </x:is>
      </x:c>
      <x:c r="C1119" s="34" t="inlineStr">
        <x:is>
          <x:t xml:space="preserve">De alegria vibrei no Senhor</x:t>
        </x:is>
      </x:c>
      <x:c r="D1119" s="34" t="n"/>
      <x:c r="E1119" s="34" t="inlineStr">
        <x:is>
          <x:t xml:space="preserve">Is 61,10</x:t>
        </x:is>
      </x:c>
      <x:c r="F1119" s="34" t="inlineStr">
        <x:is>
          <x:t xml:space="preserve">Sl 44</x:t>
        </x:is>
      </x:c>
      <x:c r="G1119" s="34" t="inlineStr">
        <x:is>
          <x:t xml:space="preserve">Maria Santíssima · O Rei e a Rainha</x:t>
        </x:is>
      </x:c>
      <x:c r="H1119" s="35" t="inlineStr">
        <x:is>
          <x:t xml:space="preserve">abrir partitura</x:t>
        </x:is>
      </x:c>
    </x:row>
    <x:row r="1120">
      <x:c r="A1120" s="36" t="inlineStr">
        <x:is>
          <x:t xml:space="preserve">Vol. 27</x:t>
        </x:is>
      </x:c>
      <x:c r="B1120" s="36" t="inlineStr">
        <x:is>
          <x:t xml:space="preserve">12</x:t>
        </x:is>
      </x:c>
      <x:c r="C1120" s="37" t="inlineStr">
        <x:is>
          <x:t xml:space="preserve">De muitos grãos de trigo</x:t>
        </x:is>
      </x:c>
      <x:c r="D1120" s="37" t="n"/>
      <x:c r="E1120" s="37" t="n"/>
      <x:c r="F1120" s="37" t="n"/>
      <x:c r="G1120" s="37" t="inlineStr">
        <x:is>
          <x:t xml:space="preserve">Missa da unidade: Ofertas</x:t>
        </x:is>
      </x:c>
      <x:c r="H1120" s="38" t="inlineStr">
        <x:is>
          <x:t xml:space="preserve">abrir partitura</x:t>
        </x:is>
      </x:c>
    </x:row>
    <x:row r="1121">
      <x:c r="A1121" s="33" t="inlineStr">
        <x:is>
          <x:t xml:space="preserve">Vol. 27</x:t>
        </x:is>
      </x:c>
      <x:c r="B1121" s="33" t="inlineStr">
        <x:is>
          <x:t xml:space="preserve">13</x:t>
        </x:is>
      </x:c>
      <x:c r="C1121" s="34" t="inlineStr">
        <x:is>
          <x:t xml:space="preserve">Deus cumpriu a promessa</x:t>
        </x:is>
      </x:c>
      <x:c r="D1121" s="34" t="n"/>
      <x:c r="E1121" s="34" t="inlineStr">
        <x:is>
          <x:t xml:space="preserve">At 13,32-33</x:t>
        </x:is>
      </x:c>
      <x:c r="F1121" s="34" t="n"/>
      <x:c r="G1121" s="34" t="n"/>
      <x:c r="H1121" s="35" t="inlineStr">
        <x:is>
          <x:t xml:space="preserve">abrir partitura</x:t>
        </x:is>
      </x:c>
    </x:row>
    <x:row r="1122">
      <x:c r="A1122" s="36" t="inlineStr">
        <x:is>
          <x:t xml:space="preserve">Vol. 27</x:t>
        </x:is>
      </x:c>
      <x:c r="B1122" s="36" t="inlineStr">
        <x:is>
          <x:t xml:space="preserve">14</x:t>
        </x:is>
      </x:c>
      <x:c r="C1122" s="37" t="inlineStr">
        <x:is>
          <x:t xml:space="preserve">Do fundo da minh'alma</x:t>
        </x:is>
      </x:c>
      <x:c r="D1122" s="37" t="n"/>
      <x:c r="E1122" s="37" t="n"/>
      <x:c r="F1122" s="37" t="n"/>
      <x:c r="G1122" s="37" t="n"/>
      <x:c r="H1122" s="38" t="inlineStr">
        <x:is>
          <x:t xml:space="preserve">abrir partitura</x:t>
        </x:is>
      </x:c>
    </x:row>
    <x:row r="1123">
      <x:c r="A1123" s="33" t="inlineStr">
        <x:is>
          <x:t xml:space="preserve">Vol. 27</x:t>
        </x:is>
      </x:c>
      <x:c r="B1123" s="33" t="inlineStr">
        <x:is>
          <x:t xml:space="preserve">15</x:t>
        </x:is>
      </x:c>
      <x:c r="C1123" s="34" t="inlineStr">
        <x:is>
          <x:t xml:space="preserve">Era preciso que o Cristo sofresse</x:t>
        </x:is>
      </x:c>
      <x:c r="D1123" s="34" t="inlineStr">
        <x:is>
          <x:t xml:space="preserve">Lc 24,46-47</x:t>
        </x:is>
      </x:c>
      <x:c r="E1123" s="34" t="n"/>
      <x:c r="F1123" s="34" t="inlineStr">
        <x:is>
          <x:t xml:space="preserve">Sl 17</x:t>
        </x:is>
      </x:c>
      <x:c r="G1123" s="34" t="inlineStr">
        <x:is>
          <x:t xml:space="preserve">Ascensão do Senhor</x:t>
        </x:is>
      </x:c>
      <x:c r="H1123" s="35" t="inlineStr">
        <x:is>
          <x:t xml:space="preserve">abrir partitura</x:t>
        </x:is>
      </x:c>
    </x:row>
    <x:row r="1124">
      <x:c r="A1124" s="36" t="inlineStr">
        <x:is>
          <x:t xml:space="preserve">Vol. 27</x:t>
        </x:is>
      </x:c>
      <x:c r="B1124" s="36" t="inlineStr">
        <x:is>
          <x:t xml:space="preserve">16</x:t>
        </x:is>
      </x:c>
      <x:c r="C1124" s="37" t="inlineStr">
        <x:is>
          <x:t xml:space="preserve">Esperado com ânsia por todos</x:t>
        </x:is>
      </x:c>
      <x:c r="D1124" s="37" t="n"/>
      <x:c r="E1124" s="37" t="n"/>
      <x:c r="F1124" s="37" t="n"/>
      <x:c r="G1124" s="37" t="inlineStr">
        <x:is>
          <x:t xml:space="preserve">Ascensão do Senhor · Entrada ou Comunhão</x:t>
        </x:is>
      </x:c>
      <x:c r="H1124" s="38" t="inlineStr">
        <x:is>
          <x:t xml:space="preserve">abrir partitura</x:t>
        </x:is>
      </x:c>
    </x:row>
    <x:row r="1125">
      <x:c r="A1125" s="33" t="inlineStr">
        <x:is>
          <x:t xml:space="preserve">Vol. 27</x:t>
        </x:is>
      </x:c>
      <x:c r="B1125" s="33" t="inlineStr">
        <x:is>
          <x:t xml:space="preserve">17</x:t>
        </x:is>
      </x:c>
      <x:c r="C1125" s="34" t="inlineStr">
        <x:is>
          <x:t xml:space="preserve">Espero em ti, Senhor!</x:t>
        </x:is>
      </x:c>
      <x:c r="D1125" s="34" t="inlineStr">
        <x:is>
          <x:t xml:space="preserve">Mt 6,26.28 ‖ Lc 12,24.27</x:t>
        </x:is>
      </x:c>
      <x:c r="E1125" s="34" t="n"/>
      <x:c r="F1125" s="34" t="n"/>
      <x:c r="G1125" s="34" t="n"/>
      <x:c r="H1125" s="35" t="inlineStr">
        <x:is>
          <x:t xml:space="preserve">abrir partitura</x:t>
        </x:is>
      </x:c>
    </x:row>
    <x:row r="1126">
      <x:c r="A1126" s="36" t="inlineStr">
        <x:is>
          <x:t xml:space="preserve">Vol. 27</x:t>
        </x:is>
      </x:c>
      <x:c r="B1126" s="36" t="inlineStr">
        <x:is>
          <x:t xml:space="preserve">18</x:t>
        </x:is>
      </x:c>
      <x:c r="C1126" s="37" t="inlineStr">
        <x:is>
          <x:t xml:space="preserve">Este é o pão da vida, o corpo do Senhor</x:t>
        </x:is>
      </x:c>
      <x:c r="D1126" s="37" t="inlineStr">
        <x:is>
          <x:t xml:space="preserve">Lc 1,30-38</x:t>
        </x:is>
      </x:c>
      <x:c r="E1126" s="37" t="n"/>
      <x:c r="F1126" s="37" t="n"/>
      <x:c r="G1126" s="37" t="inlineStr">
        <x:is>
          <x:t xml:space="preserve">Missa de Nossa Senhora · Comunhão</x:t>
        </x:is>
      </x:c>
      <x:c r="H1126" s="38" t="inlineStr">
        <x:is>
          <x:t xml:space="preserve">abrir partitura</x:t>
        </x:is>
      </x:c>
    </x:row>
    <x:row r="1127">
      <x:c r="A1127" s="33" t="inlineStr">
        <x:is>
          <x:t xml:space="preserve">Vol. 27</x:t>
        </x:is>
      </x:c>
      <x:c r="B1127" s="33" t="inlineStr">
        <x:is>
          <x:t xml:space="preserve">19</x:t>
        </x:is>
      </x:c>
      <x:c r="C1127" s="34" t="inlineStr">
        <x:is>
          <x:t xml:space="preserve">Eu plantei a semente da fé</x:t>
        </x:is>
      </x:c>
      <x:c r="D1127" s="34" t="n"/>
      <x:c r="E1127" s="34" t="inlineStr">
        <x:is>
          <x:t xml:space="preserve">1Cor 3,6</x:t>
        </x:is>
      </x:c>
      <x:c r="F1127" s="34" t="n"/>
      <x:c r="G1127" s="34" t="n"/>
      <x:c r="H1127" s="35" t="inlineStr">
        <x:is>
          <x:t xml:space="preserve">abrir partitura</x:t>
        </x:is>
      </x:c>
    </x:row>
    <x:row r="1128">
      <x:c r="A1128" s="36" t="inlineStr">
        <x:is>
          <x:t xml:space="preserve">Vol. 27</x:t>
        </x:is>
      </x:c>
      <x:c r="B1128" s="36" t="inlineStr">
        <x:is>
          <x:t xml:space="preserve">20</x:t>
        </x:is>
      </x:c>
      <x:c r="C1128" s="37" t="inlineStr">
        <x:is>
          <x:t xml:space="preserve">Eu vi o Filho do Homem</x:t>
        </x:is>
      </x:c>
      <x:c r="D1128" s="37" t="n"/>
      <x:c r="E1128" s="37" t="inlineStr">
        <x:is>
          <x:t xml:space="preserve">Ap 1,17-18</x:t>
        </x:is>
      </x:c>
      <x:c r="F1128" s="37" t="n"/>
      <x:c r="G1128" s="37" t="n"/>
      <x:c r="H1128" s="38" t="inlineStr">
        <x:is>
          <x:t xml:space="preserve">abrir partitura</x:t>
        </x:is>
      </x:c>
    </x:row>
    <x:row r="1129">
      <x:c r="A1129" s="33" t="inlineStr">
        <x:is>
          <x:t xml:space="preserve">Vol. 27</x:t>
        </x:is>
      </x:c>
      <x:c r="B1129" s="33" t="inlineStr">
        <x:is>
          <x:t xml:space="preserve">21</x:t>
        </x:is>
      </x:c>
      <x:c r="C1129" s="34" t="inlineStr">
        <x:is>
          <x:t xml:space="preserve">Exulte o céu</x:t>
        </x:is>
      </x:c>
      <x:c r="D1129" s="34" t="n"/>
      <x:c r="E1129" s="34" t="n"/>
      <x:c r="F1129" s="34" t="n"/>
      <x:c r="G1129" s="34" t="n"/>
      <x:c r="H1129" s="35" t="inlineStr">
        <x:is>
          <x:t xml:space="preserve">abrir partitura</x:t>
        </x:is>
      </x:c>
    </x:row>
    <x:row r="1130">
      <x:c r="A1130" s="36" t="inlineStr">
        <x:is>
          <x:t xml:space="preserve">Vol. 27</x:t>
        </x:is>
      </x:c>
      <x:c r="B1130" s="36" t="inlineStr">
        <x:is>
          <x:t xml:space="preserve">22</x:t>
        </x:is>
      </x:c>
      <x:c r="C1130" s="37" t="inlineStr">
        <x:is>
          <x:t xml:space="preserve">Fonte da Luz</x:t>
        </x:is>
      </x:c>
      <x:c r="D1130" s="37" t="n"/>
      <x:c r="E1130" s="37" t="n"/>
      <x:c r="F1130" s="37" t="n"/>
      <x:c r="G1130" s="37" t="inlineStr">
        <x:is>
          <x:t xml:space="preserve">Hino da tarde</x:t>
        </x:is>
      </x:c>
      <x:c r="H1130" s="38" t="inlineStr">
        <x:is>
          <x:t xml:space="preserve">abrir partitura</x:t>
        </x:is>
      </x:c>
    </x:row>
    <x:row r="1131">
      <x:c r="A1131" s="33" t="inlineStr">
        <x:is>
          <x:t xml:space="preserve">Vol. 27</x:t>
        </x:is>
      </x:c>
      <x:c r="B1131" s="33" t="inlineStr">
        <x:is>
          <x:t xml:space="preserve">23</x:t>
        </x:is>
      </x:c>
      <x:c r="C1131" s="34" t="inlineStr">
        <x:is>
          <x:t xml:space="preserve">Louvai a Deus, ó povos!</x:t>
        </x:is>
      </x:c>
      <x:c r="D1131" s="34" t="n"/>
      <x:c r="E1131" s="34" t="inlineStr">
        <x:is>
          <x:t xml:space="preserve">Sl 116</x:t>
        </x:is>
      </x:c>
      <x:c r="F1131" s="34" t="n"/>
      <x:c r="G1131" s="34" t="inlineStr">
        <x:is>
          <x:t xml:space="preserve">Recessional</x:t>
        </x:is>
      </x:c>
      <x:c r="H1131" s="35" t="inlineStr">
        <x:is>
          <x:t xml:space="preserve">abrir partitura</x:t>
        </x:is>
      </x:c>
    </x:row>
    <x:row r="1132">
      <x:c r="A1132" s="36" t="inlineStr">
        <x:is>
          <x:t xml:space="preserve">Vol. 27</x:t>
        </x:is>
      </x:c>
      <x:c r="B1132" s="36" t="inlineStr">
        <x:is>
          <x:t xml:space="preserve">24</x:t>
        </x:is>
      </x:c>
      <x:c r="C1132" s="37" t="inlineStr">
        <x:is>
          <x:t xml:space="preserve">Meu Senhor e meu Deus!</x:t>
        </x:is>
      </x:c>
      <x:c r="D1132" s="37" t="inlineStr">
        <x:is>
          <x:t xml:space="preserve">Jo 20,28</x:t>
        </x:is>
      </x:c>
      <x:c r="E1132" s="37" t="n"/>
      <x:c r="F1132" s="37" t="inlineStr">
        <x:is>
          <x:t xml:space="preserve">Sl 62</x:t>
        </x:is>
      </x:c>
      <x:c r="G1132" s="37" t="inlineStr">
        <x:is>
          <x:t xml:space="preserve">Fé em Cristo ressuscitado: Deus e Homem</x:t>
        </x:is>
      </x:c>
      <x:c r="H1132" s="38" t="inlineStr">
        <x:is>
          <x:t xml:space="preserve">abrir partitura</x:t>
        </x:is>
      </x:c>
    </x:row>
    <x:row r="1133">
      <x:c r="A1133" s="33" t="inlineStr">
        <x:is>
          <x:t xml:space="preserve">Vol. 27</x:t>
        </x:is>
      </x:c>
      <x:c r="B1133" s="33" t="inlineStr">
        <x:is>
          <x:t xml:space="preserve">25</x:t>
        </x:is>
      </x:c>
      <x:c r="C1133" s="34" t="inlineStr">
        <x:is>
          <x:t xml:space="preserve">Não foi nem com ouro nem prata</x:t>
        </x:is>
      </x:c>
      <x:c r="D1133" s="34" t="inlineStr">
        <x:is>
          <x:t xml:space="preserve">Jo 1,29</x:t>
        </x:is>
      </x:c>
      <x:c r="E1133" s="34" t="inlineStr">
        <x:is>
          <x:t xml:space="preserve">1Pd 1,18-19</x:t>
        </x:is>
      </x:c>
      <x:c r="F1133" s="34" t="n"/>
      <x:c r="G1133" s="34" t="n"/>
      <x:c r="H1133" s="35" t="inlineStr">
        <x:is>
          <x:t xml:space="preserve">abrir partitura</x:t>
        </x:is>
      </x:c>
    </x:row>
    <x:row r="1134">
      <x:c r="A1134" s="36" t="inlineStr">
        <x:is>
          <x:t xml:space="preserve">Vol. 27</x:t>
        </x:is>
      </x:c>
      <x:c r="B1134" s="36" t="inlineStr">
        <x:is>
          <x:t xml:space="preserve">26</x:t>
        </x:is>
      </x:c>
      <x:c r="C1134" s="37" t="inlineStr">
        <x:is>
          <x:t xml:space="preserve">No Evangelho, quem fala</x:t>
        </x:is>
      </x:c>
      <x:c r="D1134" s="37" t="inlineStr">
        <x:is>
          <x:t xml:space="preserve">Mt 13,19-23 ‖ Mc 4,14-20 ‖ Lc 8,11-15</x:t>
        </x:is>
      </x:c>
      <x:c r="E1134" s="37" t="n"/>
      <x:c r="F1134" s="37" t="n"/>
      <x:c r="G1134" s="37" t="inlineStr">
        <x:is>
          <x:t xml:space="preserve">A palavra, a terra e os frutos</x:t>
        </x:is>
      </x:c>
      <x:c r="H1134" s="38" t="inlineStr">
        <x:is>
          <x:t xml:space="preserve">abrir partitura</x:t>
        </x:is>
      </x:c>
    </x:row>
    <x:row r="1135">
      <x:c r="A1135" s="33" t="inlineStr">
        <x:is>
          <x:t xml:space="preserve">Vol. 27</x:t>
        </x:is>
      </x:c>
      <x:c r="B1135" s="33" t="inlineStr">
        <x:is>
          <x:t xml:space="preserve">27</x:t>
        </x:is>
      </x:c>
      <x:c r="C1135" s="34" t="inlineStr">
        <x:is>
          <x:t xml:space="preserve">Nós te damos muitas graças</x:t>
        </x:is>
      </x:c>
      <x:c r="D1135" s="34" t="n"/>
      <x:c r="E1135" s="34" t="n"/>
      <x:c r="F1135" s="34" t="n"/>
      <x:c r="G1135" s="34" t="n"/>
      <x:c r="H1135" s="35" t="inlineStr">
        <x:is>
          <x:t xml:space="preserve">abrir partitura</x:t>
        </x:is>
      </x:c>
    </x:row>
    <x:row r="1136">
      <x:c r="A1136" s="36" t="inlineStr">
        <x:is>
          <x:t xml:space="preserve">Vol. 27</x:t>
        </x:is>
      </x:c>
      <x:c r="B1136" s="36" t="inlineStr">
        <x:is>
          <x:t xml:space="preserve">28</x:t>
        </x:is>
      </x:c>
      <x:c r="C1136" s="37" t="inlineStr">
        <x:is>
          <x:t xml:space="preserve">Nós vos saudamos em cada dia</x:t>
        </x:is>
      </x:c>
      <x:c r="D1136" s="37" t="n"/>
      <x:c r="E1136" s="37" t="n"/>
      <x:c r="F1136" s="37" t="n"/>
      <x:c r="G1136" s="37" t="n"/>
      <x:c r="H1136" s="38" t="inlineStr">
        <x:is>
          <x:t xml:space="preserve">abrir partitura</x:t>
        </x:is>
      </x:c>
    </x:row>
    <x:row r="1137">
      <x:c r="A1137" s="33" t="inlineStr">
        <x:is>
          <x:t xml:space="preserve">Vol. 27</x:t>
        </x:is>
      </x:c>
      <x:c r="B1137" s="33" t="inlineStr">
        <x:is>
          <x:t xml:space="preserve">29</x:t>
        </x:is>
      </x:c>
      <x:c r="C1137" s="34" t="inlineStr">
        <x:is>
          <x:t xml:space="preserve">Nós, porém, anunciamos o Cristo crucificado</x:t>
        </x:is>
      </x:c>
      <x:c r="D1137" s="34" t="n"/>
      <x:c r="E1137" s="34" t="inlineStr">
        <x:is>
          <x:t xml:space="preserve">1Cor 1,23</x:t>
        </x:is>
      </x:c>
      <x:c r="F1137" s="34" t="inlineStr">
        <x:is>
          <x:t xml:space="preserve">1Pd 2,21-24</x:t>
        </x:is>
      </x:c>
      <x:c r="G1137" s="34" t="n"/>
      <x:c r="H1137" s="35" t="inlineStr">
        <x:is>
          <x:t xml:space="preserve">abrir partitura</x:t>
        </x:is>
      </x:c>
    </x:row>
    <x:row r="1138">
      <x:c r="A1138" s="36" t="inlineStr">
        <x:is>
          <x:t xml:space="preserve">Vol. 27</x:t>
        </x:is>
      </x:c>
      <x:c r="B1138" s="36" t="inlineStr">
        <x:is>
          <x:t xml:space="preserve">30</x:t>
        </x:is>
      </x:c>
      <x:c r="C1138" s="37" t="inlineStr">
        <x:is>
          <x:t xml:space="preserve">Nossa glória é a cruz</x:t>
        </x:is>
      </x:c>
      <x:c r="D1138" s="37" t="n"/>
      <x:c r="E1138" s="37" t="inlineStr">
        <x:is>
          <x:t xml:space="preserve">Gl 6,14</x:t>
        </x:is>
      </x:c>
      <x:c r="F1138" s="37" t="n"/>
      <x:c r="G1138" s="37" t="inlineStr">
        <x:is>
          <x:t xml:space="preserve">Quinta-feira Santa · Entrada ou Comunhão</x:t>
        </x:is>
      </x:c>
      <x:c r="H1138" s="38" t="inlineStr">
        <x:is>
          <x:t xml:space="preserve">abrir partitura</x:t>
        </x:is>
      </x:c>
    </x:row>
    <x:row r="1139">
      <x:c r="A1139" s="33" t="inlineStr">
        <x:is>
          <x:t xml:space="preserve">Vol. 27</x:t>
        </x:is>
      </x:c>
      <x:c r="B1139" s="33" t="inlineStr">
        <x:is>
          <x:t xml:space="preserve">31</x:t>
        </x:is>
      </x:c>
      <x:c r="C1139" s="34" t="inlineStr">
        <x:is>
          <x:t xml:space="preserve">Ó Jesus Redentor!</x:t>
        </x:is>
      </x:c>
      <x:c r="D1139" s="34" t="n"/>
      <x:c r="E1139" s="34" t="n"/>
      <x:c r="F1139" s="34" t="n"/>
      <x:c r="G1139" s="34" t="inlineStr">
        <x:is>
          <x:t xml:space="preserve">Ascensão do Senhor: Completas · Oração da noite</x:t>
        </x:is>
      </x:c>
      <x:c r="H1139" s="35" t="inlineStr">
        <x:is>
          <x:t xml:space="preserve">abrir partitura</x:t>
        </x:is>
      </x:c>
    </x:row>
    <x:row r="1140">
      <x:c r="A1140" s="36" t="inlineStr">
        <x:is>
          <x:t xml:space="preserve">Vol. 27</x:t>
        </x:is>
      </x:c>
      <x:c r="B1140" s="36" t="inlineStr">
        <x:is>
          <x:t xml:space="preserve">32</x:t>
        </x:is>
      </x:c>
      <x:c r="C1140" s="37" t="inlineStr">
        <x:is>
          <x:t xml:space="preserve">Ó Jesus, redenção nossa</x:t>
        </x:is>
      </x:c>
      <x:c r="D1140" s="37" t="n"/>
      <x:c r="E1140" s="37" t="n"/>
      <x:c r="F1140" s="37" t="n"/>
      <x:c r="G1140" s="37" t="inlineStr">
        <x:is>
          <x:t xml:space="preserve">Ascensão do Senhor · Entrada ou Comunhão</x:t>
        </x:is>
      </x:c>
      <x:c r="H1140" s="38" t="inlineStr">
        <x:is>
          <x:t xml:space="preserve">abrir partitura</x:t>
        </x:is>
      </x:c>
    </x:row>
    <x:row r="1141">
      <x:c r="A1141" s="33" t="inlineStr">
        <x:is>
          <x:t xml:space="preserve">Vol. 27</x:t>
        </x:is>
      </x:c>
      <x:c r="B1141" s="33" t="inlineStr">
        <x:is>
          <x:t xml:space="preserve">33</x:t>
        </x:is>
      </x:c>
      <x:c r="C1141" s="34" t="inlineStr">
        <x:is>
          <x:t xml:space="preserve">Ó Luz de eterna formosura</x:t>
        </x:is>
      </x:c>
      <x:c r="D1141" s="34" t="n"/>
      <x:c r="E1141" s="34" t="n"/>
      <x:c r="F1141" s="34" t="n"/>
      <x:c r="G1141" s="34" t="inlineStr">
        <x:is>
          <x:t xml:space="preserve">Hino à Luz divina, Jesus Cristo</x:t>
        </x:is>
      </x:c>
      <x:c r="H1141" s="35" t="inlineStr">
        <x:is>
          <x:t xml:space="preserve">abrir partitura</x:t>
        </x:is>
      </x:c>
    </x:row>
    <x:row r="1142">
      <x:c r="A1142" s="36" t="inlineStr">
        <x:is>
          <x:t xml:space="preserve">Vol. 27</x:t>
        </x:is>
      </x:c>
      <x:c r="B1142" s="36" t="inlineStr">
        <x:is>
          <x:t xml:space="preserve">34</x:t>
        </x:is>
      </x:c>
      <x:c r="C1142" s="37" t="inlineStr">
        <x:is>
          <x:t xml:space="preserve">Ó Mãe da esperança prometida</x:t>
        </x:is>
      </x:c>
      <x:c r="D1142" s="37" t="n"/>
      <x:c r="E1142" s="37" t="n"/>
      <x:c r="F1142" s="37" t="n"/>
      <x:c r="G1142" s="37" t="n"/>
      <x:c r="H1142" s="38" t="inlineStr">
        <x:is>
          <x:t xml:space="preserve">abrir partitura</x:t>
        </x:is>
      </x:c>
    </x:row>
    <x:row r="1143">
      <x:c r="A1143" s="33" t="inlineStr">
        <x:is>
          <x:t xml:space="preserve">Vol. 27</x:t>
        </x:is>
      </x:c>
      <x:c r="B1143" s="33" t="inlineStr">
        <x:is>
          <x:t xml:space="preserve">35</x:t>
        </x:is>
      </x:c>
      <x:c r="C1143" s="34" t="inlineStr">
        <x:is>
          <x:t xml:space="preserve">Ó morte, onde está tua vitória?!</x:t>
        </x:is>
      </x:c>
      <x:c r="D1143" s="34" t="n"/>
      <x:c r="E1143" s="34" t="inlineStr">
        <x:is>
          <x:t xml:space="preserve">1Cor 15,55-57</x:t>
        </x:is>
      </x:c>
      <x:c r="F1143" s="34" t="inlineStr">
        <x:is>
          <x:t xml:space="preserve">Sl 17</x:t>
        </x:is>
      </x:c>
      <x:c r="G1143" s="34" t="inlineStr">
        <x:is>
          <x:t xml:space="preserve">Esperança · Falecidos</x:t>
        </x:is>
      </x:c>
      <x:c r="H1143" s="35" t="inlineStr">
        <x:is>
          <x:t xml:space="preserve">abrir partitura</x:t>
        </x:is>
      </x:c>
    </x:row>
    <x:row r="1144">
      <x:c r="A1144" s="36" t="inlineStr">
        <x:is>
          <x:t xml:space="preserve">Vol. 27</x:t>
        </x:is>
      </x:c>
      <x:c r="B1144" s="36" t="inlineStr">
        <x:is>
          <x:t xml:space="preserve">36</x:t>
        </x:is>
      </x:c>
      <x:c r="C1144" s="37" t="inlineStr">
        <x:is>
          <x:t xml:space="preserve">O Senhor, ao passar deste mundo a seu Pai</x:t>
        </x:is>
      </x:c>
      <x:c r="D1144" s="37" t="inlineStr">
        <x:is>
          <x:t xml:space="preserve">Jo 13,1</x:t>
        </x:is>
      </x:c>
      <x:c r="E1144" s="37" t="n"/>
      <x:c r="F1144" s="37" t="n"/>
      <x:c r="G1144" s="37" t="n"/>
      <x:c r="H1144" s="38" t="inlineStr">
        <x:is>
          <x:t xml:space="preserve">abrir partitura</x:t>
        </x:is>
      </x:c>
    </x:row>
    <x:row r="1145">
      <x:c r="A1145" s="33" t="inlineStr">
        <x:is>
          <x:t xml:space="preserve">Vol. 27</x:t>
        </x:is>
      </x:c>
      <x:c r="B1145" s="33" t="inlineStr">
        <x:is>
          <x:t xml:space="preserve">37</x:t>
        </x:is>
      </x:c>
      <x:c r="C1145" s="34" t="inlineStr">
        <x:is>
          <x:t xml:space="preserve">Ó Senhor, apresentamos pão e vinho</x:t>
        </x:is>
      </x:c>
      <x:c r="D1145" s="34" t="n"/>
      <x:c r="E1145" s="34" t="n"/>
      <x:c r="F1145" s="34" t="n"/>
      <x:c r="G1145" s="34" t="n"/>
      <x:c r="H1145" s="35" t="inlineStr">
        <x:is>
          <x:t xml:space="preserve">abrir partitura</x:t>
        </x:is>
      </x:c>
    </x:row>
    <x:row r="1146">
      <x:c r="A1146" s="36" t="inlineStr">
        <x:is>
          <x:t xml:space="preserve">Vol. 27</x:t>
        </x:is>
      </x:c>
      <x:c r="B1146" s="36" t="inlineStr">
        <x:is>
          <x:t xml:space="preserve">38</x:t>
        </x:is>
      </x:c>
      <x:c r="C1146" s="37" t="inlineStr">
        <x:is>
          <x:t xml:space="preserve">Ó Trindade imensa e una</x:t>
        </x:is>
      </x:c>
      <x:c r="D1146" s="37" t="n"/>
      <x:c r="E1146" s="37" t="n"/>
      <x:c r="F1146" s="37" t="n"/>
      <x:c r="G1146" s="37" t="inlineStr">
        <x:is>
          <x:t xml:space="preserve">Santíssima Trindade · Entrada ou Comunhão</x:t>
        </x:is>
      </x:c>
      <x:c r="H1146" s="38" t="inlineStr">
        <x:is>
          <x:t xml:space="preserve">abrir partitura</x:t>
        </x:is>
      </x:c>
    </x:row>
    <x:row r="1147">
      <x:c r="A1147" s="33" t="inlineStr">
        <x:is>
          <x:t xml:space="preserve">Vol. 27</x:t>
        </x:is>
      </x:c>
      <x:c r="B1147" s="33" t="inlineStr">
        <x:is>
          <x:t xml:space="preserve">39</x:t>
        </x:is>
      </x:c>
      <x:c r="C1147" s="34" t="inlineStr">
        <x:is>
          <x:t xml:space="preserve">Ó Trindade, num sólio supremo</x:t>
        </x:is>
      </x:c>
      <x:c r="D1147" s="34" t="n"/>
      <x:c r="E1147" s="34" t="n"/>
      <x:c r="F1147" s="34" t="n"/>
      <x:c r="G1147" s="34" t="inlineStr">
        <x:is>
          <x:t xml:space="preserve">Santíssima Trindade · Entrada ou Comunhão</x:t>
        </x:is>
      </x:c>
      <x:c r="H1147" s="35" t="inlineStr">
        <x:is>
          <x:t xml:space="preserve">abrir partitura</x:t>
        </x:is>
      </x:c>
    </x:row>
    <x:row r="1148">
      <x:c r="A1148" s="36" t="inlineStr">
        <x:is>
          <x:t xml:space="preserve">Vol. 27</x:t>
        </x:is>
      </x:c>
      <x:c r="B1148" s="36" t="inlineStr">
        <x:is>
          <x:t xml:space="preserve">40</x:t>
        </x:is>
      </x:c>
      <x:c r="C1148" s="37" t="inlineStr">
        <x:is>
          <x:t xml:space="preserve">Ó Virgem Santíssima, vós não permitais</x:t>
        </x:is>
      </x:c>
      <x:c r="D1148" s="37" t="n"/>
      <x:c r="E1148" s="37" t="n"/>
      <x:c r="F1148" s="37" t="n"/>
      <x:c r="G1148" s="37" t="n"/>
      <x:c r="H1148" s="38" t="inlineStr">
        <x:is>
          <x:t xml:space="preserve">abrir partitura</x:t>
        </x:is>
      </x:c>
    </x:row>
    <x:row r="1149">
      <x:c r="A1149" s="33" t="inlineStr">
        <x:is>
          <x:t xml:space="preserve">Vol. 27</x:t>
        </x:is>
      </x:c>
      <x:c r="B1149" s="33" t="inlineStr">
        <x:is>
          <x:t xml:space="preserve">41</x:t>
        </x:is>
      </x:c>
      <x:c r="C1149" s="34" t="inlineStr">
        <x:is>
          <x:t xml:space="preserve">Por enquanto permanecem estas três</x:t>
        </x:is>
      </x:c>
      <x:c r="D1149" s="34" t="n"/>
      <x:c r="E1149" s="34" t="inlineStr">
        <x:is>
          <x:t xml:space="preserve">1Cor 13,13</x:t>
        </x:is>
      </x:c>
      <x:c r="F1149" s="34" t="inlineStr">
        <x:is>
          <x:t xml:space="preserve">Sl 18B</x:t>
        </x:is>
      </x:c>
      <x:c r="G1149" s="34" t="n"/>
      <x:c r="H1149" s="35" t="inlineStr">
        <x:is>
          <x:t xml:space="preserve">abrir partitura</x:t>
        </x:is>
      </x:c>
    </x:row>
    <x:row r="1150">
      <x:c r="A1150" s="36" t="inlineStr">
        <x:is>
          <x:t xml:space="preserve">Vol. 27</x:t>
        </x:is>
      </x:c>
      <x:c r="B1150" s="36" t="inlineStr">
        <x:is>
          <x:t xml:space="preserve">42</x:t>
        </x:is>
      </x:c>
      <x:c r="C1150" s="37" t="inlineStr">
        <x:is>
          <x:t xml:space="preserve">Preparo esta mesa</x:t>
        </x:is>
      </x:c>
      <x:c r="D1150" s="37" t="n"/>
      <x:c r="E1150" s="37" t="n"/>
      <x:c r="F1150" s="37" t="n"/>
      <x:c r="G1150" s="37" t="inlineStr">
        <x:is>
          <x:t xml:space="preserve">Oferendas · Advento</x:t>
        </x:is>
      </x:c>
      <x:c r="H1150" s="38" t="inlineStr">
        <x:is>
          <x:t xml:space="preserve">abrir partitura</x:t>
        </x:is>
      </x:c>
    </x:row>
    <x:row r="1151">
      <x:c r="A1151" s="33" t="inlineStr">
        <x:is>
          <x:t xml:space="preserve">Vol. 27</x:t>
        </x:is>
      </x:c>
      <x:c r="B1151" s="33" t="inlineStr">
        <x:is>
          <x:t xml:space="preserve">43</x:t>
        </x:is>
      </x:c>
      <x:c r="C1151" s="34" t="inlineStr">
        <x:is>
          <x:t xml:space="preserve">Recorda-te de Cristo, o Senhor Jesus</x:t>
        </x:is>
      </x:c>
      <x:c r="D1151" s="34" t="inlineStr">
        <x:is>
          <x:t xml:space="preserve">Jo 20,20-22</x:t>
        </x:is>
      </x:c>
      <x:c r="E1151" s="34" t="inlineStr">
        <x:is>
          <x:t xml:space="preserve">2Tm 2,8-11</x:t>
        </x:is>
      </x:c>
      <x:c r="F1151" s="34" t="n"/>
      <x:c r="G1151" s="34" t="inlineStr">
        <x:is>
          <x:t xml:space="preserve">Páscoa</x:t>
        </x:is>
      </x:c>
      <x:c r="H1151" s="35" t="inlineStr">
        <x:is>
          <x:t xml:space="preserve">abrir partitura</x:t>
        </x:is>
      </x:c>
    </x:row>
    <x:row r="1152">
      <x:c r="A1152" s="36" t="inlineStr">
        <x:is>
          <x:t xml:space="preserve">Vol. 27</x:t>
        </x:is>
      </x:c>
      <x:c r="B1152" s="36" t="inlineStr">
        <x:is>
          <x:t xml:space="preserve">44</x:t>
        </x:is>
      </x:c>
      <x:c r="C1152" s="37" t="inlineStr">
        <x:is>
          <x:t xml:space="preserve">Reúne o teu povo</x:t>
        </x:is>
      </x:c>
      <x:c r="D1152" s="37" t="n"/>
      <x:c r="E1152" s="37" t="inlineStr">
        <x:is>
          <x:t xml:space="preserve">1Cor 1,10</x:t>
        </x:is>
      </x:c>
      <x:c r="F1152" s="37" t="n"/>
      <x:c r="G1152" s="37" t="inlineStr">
        <x:is>
          <x:t xml:space="preserve">Missa da unidade dos cristãos · Entrada</x:t>
        </x:is>
      </x:c>
      <x:c r="H1152" s="38" t="inlineStr">
        <x:is>
          <x:t xml:space="preserve">abrir partitura</x:t>
        </x:is>
      </x:c>
    </x:row>
    <x:row r="1153">
      <x:c r="A1153" s="33" t="inlineStr">
        <x:is>
          <x:t xml:space="preserve">Vol. 27</x:t>
        </x:is>
      </x:c>
      <x:c r="B1153" s="33" t="inlineStr">
        <x:is>
          <x:t xml:space="preserve">45</x:t>
        </x:is>
      </x:c>
      <x:c r="C1153" s="34" t="inlineStr">
        <x:is>
          <x:t xml:space="preserve">Se alguém escutar minha voz</x:t>
        </x:is>
      </x:c>
      <x:c r="D1153" s="34" t="n"/>
      <x:c r="E1153" s="34" t="inlineStr">
        <x:is>
          <x:t xml:space="preserve">Ap 3,20</x:t>
        </x:is>
      </x:c>
      <x:c r="F1153" s="34" t="n"/>
      <x:c r="G1153" s="34" t="n"/>
      <x:c r="H1153" s="35" t="inlineStr">
        <x:is>
          <x:t xml:space="preserve">abrir partitura</x:t>
        </x:is>
      </x:c>
    </x:row>
    <x:row r="1154">
      <x:c r="A1154" s="36" t="inlineStr">
        <x:is>
          <x:t xml:space="preserve">Vol. 27</x:t>
        </x:is>
      </x:c>
      <x:c r="B1154" s="36" t="inlineStr">
        <x:is>
          <x:t xml:space="preserve">46</x:t>
        </x:is>
      </x:c>
      <x:c r="C1154" s="37" t="inlineStr">
        <x:is>
          <x:t xml:space="preserve">Se não há ressurreição, comamos e bebamos</x:t>
        </x:is>
      </x:c>
      <x:c r="D1154" s="37" t="n"/>
      <x:c r="E1154" s="37" t="inlineStr">
        <x:is>
          <x:t xml:space="preserve">1Cor 15,32</x:t>
        </x:is>
      </x:c>
      <x:c r="F1154" s="37" t="inlineStr">
        <x:is>
          <x:t xml:space="preserve">Sl 13</x:t>
        </x:is>
      </x:c>
      <x:c r="G1154" s="37" t="n"/>
      <x:c r="H1154" s="38" t="inlineStr">
        <x:is>
          <x:t xml:space="preserve">abrir partitura</x:t>
        </x:is>
      </x:c>
    </x:row>
    <x:row r="1155">
      <x:c r="A1155" s="33" t="inlineStr">
        <x:is>
          <x:t xml:space="preserve">Vol. 27</x:t>
        </x:is>
      </x:c>
      <x:c r="B1155" s="33" t="inlineStr">
        <x:is>
          <x:t xml:space="preserve">47</x:t>
        </x:is>
      </x:c>
      <x:c r="C1155" s="34" t="inlineStr">
        <x:is>
          <x:t xml:space="preserve">Sobre o altar vou colocar</x:t>
        </x:is>
      </x:c>
      <x:c r="D1155" s="34" t="n"/>
      <x:c r="E1155" s="34" t="n"/>
      <x:c r="F1155" s="34" t="n"/>
      <x:c r="G1155" s="34" t="inlineStr">
        <x:is>
          <x:t xml:space="preserve">Oferendas</x:t>
        </x:is>
      </x:c>
      <x:c r="H1155" s="35" t="inlineStr">
        <x:is>
          <x:t xml:space="preserve">abrir partitura</x:t>
        </x:is>
      </x:c>
    </x:row>
    <x:row r="1156">
      <x:c r="A1156" s="36" t="inlineStr">
        <x:is>
          <x:t xml:space="preserve">Vol. 27</x:t>
        </x:is>
      </x:c>
      <x:c r="B1156" s="36" t="inlineStr">
        <x:is>
          <x:t xml:space="preserve">48</x:t>
        </x:is>
      </x:c>
      <x:c r="C1156" s="37" t="inlineStr">
        <x:is>
          <x:t xml:space="preserve">Sou feliz, Senhor, porque tu vais comigo</x:t>
        </x:is>
      </x:c>
      <x:c r="D1156" s="37" t="n"/>
      <x:c r="E1156" s="37" t="n"/>
      <x:c r="F1156" s="37" t="n"/>
      <x:c r="G1156" s="37" t="inlineStr">
        <x:is>
          <x:t xml:space="preserve">Final da celebração</x:t>
        </x:is>
      </x:c>
      <x:c r="H1156" s="38" t="inlineStr">
        <x:is>
          <x:t xml:space="preserve">abrir partitura</x:t>
        </x:is>
      </x:c>
    </x:row>
    <x:row r="1157">
      <x:c r="A1157" s="33" t="inlineStr">
        <x:is>
          <x:t xml:space="preserve">Vol. 27</x:t>
        </x:is>
      </x:c>
      <x:c r="B1157" s="33" t="inlineStr">
        <x:is>
          <x:t xml:space="preserve">49</x:t>
        </x:is>
      </x:c>
      <x:c r="C1157" s="34" t="inlineStr">
        <x:is>
          <x:t xml:space="preserve">Toda graça vem de Deus</x:t>
        </x:is>
      </x:c>
      <x:c r="D1157" s="34" t="n"/>
      <x:c r="E1157" s="34" t="n"/>
      <x:c r="F1157" s="34" t="n"/>
      <x:c r="G1157" s="34" t="inlineStr">
        <x:is>
          <x:t xml:space="preserve">Hino à Senhora Sant'Ana</x:t>
        </x:is>
      </x:c>
      <x:c r="H1157" s="35" t="inlineStr">
        <x:is>
          <x:t xml:space="preserve">abrir partitura</x:t>
        </x:is>
      </x:c>
    </x:row>
    <x:row r="1158">
      <x:c r="A1158" s="36" t="inlineStr">
        <x:is>
          <x:t xml:space="preserve">Vol. 27</x:t>
        </x:is>
      </x:c>
      <x:c r="B1158" s="36" t="inlineStr">
        <x:is>
          <x:t xml:space="preserve">50</x:t>
        </x:is>
      </x:c>
      <x:c r="C1158" s="37" t="inlineStr">
        <x:is>
          <x:t xml:space="preserve">Um só é o Senhor, uma só é nossa fé</x:t>
        </x:is>
      </x:c>
      <x:c r="D1158" s="37" t="n"/>
      <x:c r="E1158" s="37" t="inlineStr">
        <x:is>
          <x:t xml:space="preserve">Ef 4,3-6</x:t>
        </x:is>
      </x:c>
      <x:c r="F1158" s="37" t="n"/>
      <x:c r="G1158" s="37" t="inlineStr">
        <x:is>
          <x:t xml:space="preserve">Missa da Unidade · Comunhão</x:t>
        </x:is>
      </x:c>
      <x:c r="H1158" s="38" t="inlineStr">
        <x:is>
          <x:t xml:space="preserve">abrir partitura</x:t>
        </x:is>
      </x:c>
    </x:row>
    <x:row r="1159">
      <x:c r="A1159" s="33" t="inlineStr">
        <x:is>
          <x:t xml:space="preserve">Vol. 27</x:t>
        </x:is>
      </x:c>
      <x:c r="B1159" s="33" t="inlineStr">
        <x:is>
          <x:t xml:space="preserve">51</x:t>
        </x:is>
      </x:c>
      <x:c r="C1159" s="34" t="inlineStr">
        <x:is>
          <x:t xml:space="preserve">Um soldado abriu o lado de Jesus</x:t>
        </x:is>
      </x:c>
      <x:c r="D1159" s="34" t="inlineStr">
        <x:is>
          <x:t xml:space="preserve">Jo 19,34</x:t>
        </x:is>
      </x:c>
      <x:c r="E1159" s="34" t="n"/>
      <x:c r="F1159" s="34" t="inlineStr">
        <x:is>
          <x:t xml:space="preserve">Sl 102</x:t>
        </x:is>
      </x:c>
      <x:c r="G1159" s="34" t="inlineStr">
        <x:is>
          <x:t xml:space="preserve">Sagrado Coração de Jesus (C)</x:t>
        </x:is>
      </x:c>
      <x:c r="H1159" s="35" t="inlineStr">
        <x:is>
          <x:t xml:space="preserve">abrir partitura</x:t>
        </x:is>
      </x:c>
    </x:row>
    <x:row r="1160">
      <x:c r="A1160" s="36" t="inlineStr">
        <x:is>
          <x:t xml:space="preserve">Vol. 27</x:t>
        </x:is>
      </x:c>
      <x:c r="B1160" s="36" t="inlineStr">
        <x:is>
          <x:t xml:space="preserve">52</x:t>
        </x:is>
      </x:c>
      <x:c r="C1160" s="37" t="inlineStr">
        <x:is>
          <x:t xml:space="preserve">Vem a noite sobre o mundo</x:t>
        </x:is>
      </x:c>
      <x:c r="D1160" s="37" t="n"/>
      <x:c r="E1160" s="37" t="n"/>
      <x:c r="F1160" s="37" t="n"/>
      <x:c r="G1160" s="37" t="inlineStr">
        <x:is>
          <x:t xml:space="preserve">Hino da tarde</x:t>
        </x:is>
      </x:c>
      <x:c r="H1160" s="38" t="inlineStr">
        <x:is>
          <x:t xml:space="preserve">abrir partitura</x:t>
        </x:is>
      </x:c>
    </x:row>
    <x:row r="1161">
      <x:c r="A1161" s="33" t="inlineStr">
        <x:is>
          <x:t xml:space="preserve">Vol. 27</x:t>
        </x:is>
      </x:c>
      <x:c r="B1161" s="33" t="inlineStr">
        <x:is>
          <x:t xml:space="preserve">53</x:t>
        </x:is>
      </x:c>
      <x:c r="C1161" s="34" t="inlineStr">
        <x:is>
          <x:t xml:space="preserve">Você já pensou por que Deus nos criou?</x:t>
        </x:is>
      </x:c>
      <x:c r="D1161" s="34" t="n"/>
      <x:c r="E1161" s="34" t="inlineStr">
        <x:is>
          <x:t xml:space="preserve">1Jo 4,8</x:t>
        </x:is>
      </x:c>
      <x:c r="F1161" s="34" t="n"/>
      <x:c r="G1161" s="34" t="n"/>
      <x:c r="H1161" s="35" t="inlineStr">
        <x:is>
          <x:t xml:space="preserve">abrir partitura</x:t>
        </x:is>
      </x:c>
    </x:row>
    <x:row r="1162">
      <x:c r="A1162" s="36" t="inlineStr">
        <x:is>
          <x:t xml:space="preserve">Vol. 27</x:t>
        </x:is>
      </x:c>
      <x:c r="B1162" s="36" t="inlineStr">
        <x:is>
          <x:t xml:space="preserve">54</x:t>
        </x:is>
      </x:c>
      <x:c r="C1162" s="37" t="inlineStr">
        <x:is>
          <x:t xml:space="preserve">Vós sois meu Pastor, ó Senhor</x:t>
        </x:is>
      </x:c>
      <x:c r="D1162" s="37" t="n"/>
      <x:c r="E1162" s="37" t="inlineStr">
        <x:is>
          <x:t xml:space="preserve">Sl 22</x:t>
        </x:is>
      </x:c>
      <x:c r="F1162" s="37" t="n"/>
      <x:c r="G1162" s="37" t="n"/>
      <x:c r="H1162" s="38" t="inlineStr">
        <x:is>
          <x:t xml:space="preserve">abrir partitura</x:t>
        </x:is>
      </x:c>
    </x:row>
    <x:row r="1163">
      <x:c r="A1163" s="33" t="inlineStr">
        <x:is>
          <x:t xml:space="preserve">Vol. 28</x:t>
        </x:is>
      </x:c>
      <x:c r="B1163" s="33" t="inlineStr">
        <x:is>
          <x:t xml:space="preserve">1</x:t>
        </x:is>
      </x:c>
      <x:c r="C1163" s="34" t="inlineStr">
        <x:is>
          <x:t xml:space="preserve">A Bíblia é a Palavra de Deus</x:t>
        </x:is>
      </x:c>
      <x:c r="D1163" s="34" t="n"/>
      <x:c r="E1163" s="34" t="n"/>
      <x:c r="F1163" s="34" t="n"/>
      <x:c r="G1163" s="34" t="n"/>
      <x:c r="H1163" s="35" t="inlineStr">
        <x:is>
          <x:t xml:space="preserve">abrir partitura</x:t>
        </x:is>
      </x:c>
    </x:row>
    <x:row r="1164">
      <x:c r="A1164" s="36" t="inlineStr">
        <x:is>
          <x:t xml:space="preserve">Vol. 28</x:t>
        </x:is>
      </x:c>
      <x:c r="B1164" s="36" t="inlineStr">
        <x:is>
          <x:t xml:space="preserve">2</x:t>
        </x:is>
      </x:c>
      <x:c r="C1164" s="37" t="inlineStr">
        <x:is>
          <x:t xml:space="preserve">A Sagrada Escritura é inspirada por Deus</x:t>
        </x:is>
      </x:c>
      <x:c r="D1164" s="37" t="n"/>
      <x:c r="E1164" s="37" t="inlineStr">
        <x:is>
          <x:t xml:space="preserve">2Tm 3,16-17</x:t>
        </x:is>
      </x:c>
      <x:c r="F1164" s="37" t="n"/>
      <x:c r="G1164" s="37" t="n"/>
      <x:c r="H1164" s="38" t="inlineStr">
        <x:is>
          <x:t xml:space="preserve">abrir partitura</x:t>
        </x:is>
      </x:c>
    </x:row>
    <x:row r="1165">
      <x:c r="A1165" s="33" t="inlineStr">
        <x:is>
          <x:t xml:space="preserve">Vol. 28</x:t>
        </x:is>
      </x:c>
      <x:c r="B1165" s="33" t="inlineStr">
        <x:is>
          <x:t xml:space="preserve">3</x:t>
        </x:is>
      </x:c>
      <x:c r="C1165" s="34" t="inlineStr">
        <x:is>
          <x:t xml:space="preserve">A vida pra quem acredita</x:t>
        </x:is>
      </x:c>
      <x:c r="D1165" s="34" t="n"/>
      <x:c r="E1165" s="34" t="n"/>
      <x:c r="F1165" s="34" t="n"/>
      <x:c r="G1165" s="34" t="inlineStr">
        <x:is>
          <x:t xml:space="preserve">Falecidos</x:t>
        </x:is>
      </x:c>
      <x:c r="H1165" s="35" t="inlineStr">
        <x:is>
          <x:t xml:space="preserve">abrir partitura</x:t>
        </x:is>
      </x:c>
    </x:row>
    <x:row r="1166">
      <x:c r="A1166" s="36" t="inlineStr">
        <x:is>
          <x:t xml:space="preserve">Vol. 28</x:t>
        </x:is>
      </x:c>
      <x:c r="B1166" s="36" t="inlineStr">
        <x:is>
          <x:t xml:space="preserve">4</x:t>
        </x:is>
      </x:c>
      <x:c r="C1166" s="37" t="inlineStr">
        <x:is>
          <x:t xml:space="preserve">Ave, Cheia de graça!</x:t>
        </x:is>
      </x:c>
      <x:c r="D1166" s="37" t="n"/>
      <x:c r="E1166" s="37" t="n"/>
      <x:c r="F1166" s="37" t="n"/>
      <x:c r="G1166" s="37" t="inlineStr">
        <x:is>
          <x:t xml:space="preserve">Maria Santíssima</x:t>
        </x:is>
      </x:c>
      <x:c r="H1166" s="38" t="inlineStr">
        <x:is>
          <x:t xml:space="preserve">abrir partitura</x:t>
        </x:is>
      </x:c>
    </x:row>
    <x:row r="1167">
      <x:c r="A1167" s="33" t="inlineStr">
        <x:is>
          <x:t xml:space="preserve">Vol. 28</x:t>
        </x:is>
      </x:c>
      <x:c r="B1167" s="33" t="inlineStr">
        <x:is>
          <x:t xml:space="preserve">5</x:t>
        </x:is>
      </x:c>
      <x:c r="C1167" s="34" t="inlineStr">
        <x:is>
          <x:t xml:space="preserve">Celebremos com alegria nosso encontro</x:t>
        </x:is>
      </x:c>
      <x:c r="D1167" s="34" t="n"/>
      <x:c r="E1167" s="34" t="n"/>
      <x:c r="F1167" s="34" t="n"/>
      <x:c r="G1167" s="34" t="inlineStr">
        <x:is>
          <x:t xml:space="preserve">Entrada - Tempo Comum</x:t>
        </x:is>
      </x:c>
      <x:c r="H1167" s="35" t="inlineStr">
        <x:is>
          <x:t xml:space="preserve">abrir partitura</x:t>
        </x:is>
      </x:c>
    </x:row>
    <x:row r="1168">
      <x:c r="A1168" s="36" t="inlineStr">
        <x:is>
          <x:t xml:space="preserve">Vol. 28</x:t>
        </x:is>
      </x:c>
      <x:c r="B1168" s="36" t="inlineStr">
        <x:is>
          <x:t xml:space="preserve">6</x:t>
        </x:is>
      </x:c>
      <x:c r="C1168" s="37" t="inlineStr">
        <x:is>
          <x:t xml:space="preserve">Com Deus eu me deito</x:t>
        </x:is>
      </x:c>
      <x:c r="D1168" s="37" t="n"/>
      <x:c r="E1168" s="37" t="n"/>
      <x:c r="F1168" s="37" t="inlineStr">
        <x:is>
          <x:t xml:space="preserve">Sl 62</x:t>
        </x:is>
      </x:c>
      <x:c r="G1168" s="37" t="inlineStr">
        <x:is>
          <x:t xml:space="preserve">Oração da manhã ou da noite</x:t>
        </x:is>
      </x:c>
      <x:c r="H1168" s="38" t="inlineStr">
        <x:is>
          <x:t xml:space="preserve">abrir partitura</x:t>
        </x:is>
      </x:c>
    </x:row>
    <x:row r="1169">
      <x:c r="A1169" s="33" t="inlineStr">
        <x:is>
          <x:t xml:space="preserve">Vol. 28</x:t>
        </x:is>
      </x:c>
      <x:c r="B1169" s="33" t="inlineStr">
        <x:is>
          <x:t xml:space="preserve">7</x:t>
        </x:is>
      </x:c>
      <x:c r="C1169" s="34" t="inlineStr">
        <x:is>
          <x:t xml:space="preserve">Como membro dessa Igreja peregrina</x:t>
        </x:is>
      </x:c>
      <x:c r="D1169" s="34" t="inlineStr">
        <x:is>
          <x:t xml:space="preserve">Mt 9,37-38 ‖ Lc 10,2</x:t>
        </x:is>
      </x:c>
      <x:c r="E1169" s="34" t="n"/>
      <x:c r="F1169" s="34" t="n"/>
      <x:c r="G1169" s="34" t="inlineStr">
        <x:is>
          <x:t xml:space="preserve">Messe e missão</x:t>
        </x:is>
      </x:c>
      <x:c r="H1169" s="35" t="inlineStr">
        <x:is>
          <x:t xml:space="preserve">abrir partitura</x:t>
        </x:is>
      </x:c>
    </x:row>
    <x:row r="1170">
      <x:c r="A1170" s="36" t="inlineStr">
        <x:is>
          <x:t xml:space="preserve">Vol. 28</x:t>
        </x:is>
      </x:c>
      <x:c r="B1170" s="36" t="inlineStr">
        <x:is>
          <x:t xml:space="preserve">8</x:t>
        </x:is>
      </x:c>
      <x:c r="C1170" s="37" t="inlineStr">
        <x:is>
          <x:t xml:space="preserve">De onde vens, ó companheiro</x:t>
        </x:is>
      </x:c>
      <x:c r="D1170" s="37" t="n"/>
      <x:c r="E1170" s="37" t="n"/>
      <x:c r="F1170" s="37" t="n"/>
      <x:c r="G1170" s="37" t="n"/>
      <x:c r="H1170" s="38" t="inlineStr">
        <x:is>
          <x:t xml:space="preserve">abrir partitura</x:t>
        </x:is>
      </x:c>
    </x:row>
    <x:row r="1171">
      <x:c r="A1171" s="33" t="inlineStr">
        <x:is>
          <x:t xml:space="preserve">Vol. 28</x:t>
        </x:is>
      </x:c>
      <x:c r="B1171" s="33" t="inlineStr">
        <x:is>
          <x:t xml:space="preserve">9</x:t>
        </x:is>
      </x:c>
      <x:c r="C1171" s="34" t="inlineStr">
        <x:is>
          <x:t xml:space="preserve">Deus te salve</x:t>
        </x:is>
      </x:c>
      <x:c r="D1171" s="34" t="n"/>
      <x:c r="E1171" s="34" t="n"/>
      <x:c r="F1171" s="34" t="n"/>
      <x:c r="G1171" s="34" t="inlineStr">
        <x:is>
          <x:t xml:space="preserve">Saudação à natureza e ao Criador</x:t>
        </x:is>
      </x:c>
      <x:c r="H1171" s="35" t="inlineStr">
        <x:is>
          <x:t xml:space="preserve">abrir partitura</x:t>
        </x:is>
      </x:c>
    </x:row>
    <x:row r="1172">
      <x:c r="A1172" s="36" t="inlineStr">
        <x:is>
          <x:t xml:space="preserve">Vol. 28</x:t>
        </x:is>
      </x:c>
      <x:c r="B1172" s="36" t="inlineStr">
        <x:is>
          <x:t xml:space="preserve">10</x:t>
        </x:is>
      </x:c>
      <x:c r="C1172" s="37" t="inlineStr">
        <x:is>
          <x:t xml:space="preserve">Glória, louvor e honra a Ti, Cristo Rei Redentor</x:t>
        </x:is>
      </x:c>
      <x:c r="D1172" s="37" t="n"/>
      <x:c r="E1172" s="37" t="n"/>
      <x:c r="F1172" s="37" t="n"/>
      <x:c r="G1172" s="37" t="inlineStr">
        <x:is>
          <x:t xml:space="preserve">Hino a Cristo Rei</x:t>
        </x:is>
      </x:c>
      <x:c r="H1172" s="38" t="inlineStr">
        <x:is>
          <x:t xml:space="preserve">abrir partitura</x:t>
        </x:is>
      </x:c>
    </x:row>
    <x:row r="1173">
      <x:c r="A1173" s="33" t="inlineStr">
        <x:is>
          <x:t xml:space="preserve">Vol. 28</x:t>
        </x:is>
      </x:c>
      <x:c r="B1173" s="33" t="inlineStr">
        <x:is>
          <x:t xml:space="preserve">11</x:t>
        </x:is>
      </x:c>
      <x:c r="C1173" s="34" t="inlineStr">
        <x:is>
          <x:t xml:space="preserve">Glorioso mártir, São Sebastião</x:t>
        </x:is>
      </x:c>
      <x:c r="D1173" s="34" t="n"/>
      <x:c r="E1173" s="34" t="n"/>
      <x:c r="F1173" s="34" t="n"/>
      <x:c r="G1173" s="34" t="inlineStr">
        <x:is>
          <x:t xml:space="preserve">Hino a São Sebastião</x:t>
        </x:is>
      </x:c>
      <x:c r="H1173" s="35" t="inlineStr">
        <x:is>
          <x:t xml:space="preserve">abrir partitura</x:t>
        </x:is>
      </x:c>
    </x:row>
    <x:row r="1174">
      <x:c r="A1174" s="36" t="inlineStr">
        <x:is>
          <x:t xml:space="preserve">Vol. 28</x:t>
        </x:is>
      </x:c>
      <x:c r="B1174" s="36" t="inlineStr">
        <x:is>
          <x:t xml:space="preserve">12</x:t>
        </x:is>
      </x:c>
      <x:c r="C1174" s="37" t="inlineStr">
        <x:is>
          <x:t xml:space="preserve">Hóstia santa, imaculada!</x:t>
        </x:is>
      </x:c>
      <x:c r="D1174" s="37" t="n"/>
      <x:c r="E1174" s="37" t="n"/>
      <x:c r="F1174" s="37" t="n"/>
      <x:c r="G1174" s="37" t="inlineStr">
        <x:is>
          <x:t xml:space="preserve">Comunhão e bênção do Santíssimo</x:t>
        </x:is>
      </x:c>
      <x:c r="H1174" s="38" t="inlineStr">
        <x:is>
          <x:t xml:space="preserve">abrir partitura</x:t>
        </x:is>
      </x:c>
    </x:row>
    <x:row r="1175">
      <x:c r="A1175" s="33" t="inlineStr">
        <x:is>
          <x:t xml:space="preserve">Vol. 28</x:t>
        </x:is>
      </x:c>
      <x:c r="B1175" s="33" t="inlineStr">
        <x:is>
          <x:t xml:space="preserve">13</x:t>
        </x:is>
      </x:c>
      <x:c r="C1175" s="34" t="inlineStr">
        <x:is>
          <x:t xml:space="preserve">Liberdade, vem e canta</x:t>
        </x:is>
      </x:c>
      <x:c r="D1175" s="34" t="n"/>
      <x:c r="E1175" s="34" t="n"/>
      <x:c r="F1175" s="34" t="n"/>
      <x:c r="G1175" s="34" t="n"/>
      <x:c r="H1175" s="35" t="inlineStr">
        <x:is>
          <x:t xml:space="preserve">abrir partitura</x:t>
        </x:is>
      </x:c>
    </x:row>
    <x:row r="1176">
      <x:c r="A1176" s="36" t="inlineStr">
        <x:is>
          <x:t xml:space="preserve">Vol. 28</x:t>
        </x:is>
      </x:c>
      <x:c r="B1176" s="36" t="inlineStr">
        <x:is>
          <x:t xml:space="preserve">14</x:t>
        </x:is>
      </x:c>
      <x:c r="C1176" s="37" t="inlineStr">
        <x:is>
          <x:t xml:space="preserve">Morreu meu Jesus na cruz</x:t>
        </x:is>
      </x:c>
      <x:c r="D1176" s="37" t="inlineStr">
        <x:is>
          <x:t xml:space="preserve">Jo 12,32</x:t>
        </x:is>
      </x:c>
      <x:c r="E1176" s="37" t="n"/>
      <x:c r="F1176" s="37" t="n"/>
      <x:c r="G1176" s="37" t="inlineStr">
        <x:is>
          <x:t xml:space="preserve">Adoração da Santa Cruz</x:t>
        </x:is>
      </x:c>
      <x:c r="H1176" s="38" t="inlineStr">
        <x:is>
          <x:t xml:space="preserve">abrir partitura</x:t>
        </x:is>
      </x:c>
    </x:row>
    <x:row r="1177">
      <x:c r="A1177" s="33" t="inlineStr">
        <x:is>
          <x:t xml:space="preserve">Vol. 28</x:t>
        </x:is>
      </x:c>
      <x:c r="B1177" s="33" t="inlineStr">
        <x:is>
          <x:t xml:space="preserve">15</x:t>
        </x:is>
      </x:c>
      <x:c r="C1177" s="34" t="inlineStr">
        <x:is>
          <x:t xml:space="preserve">Muitas vezes e de modos diferentes</x:t>
        </x:is>
      </x:c>
      <x:c r="D1177" s="34" t="n"/>
      <x:c r="E1177" s="34" t="inlineStr">
        <x:is>
          <x:t xml:space="preserve">Hb 1,1-2</x:t>
        </x:is>
      </x:c>
      <x:c r="F1177" s="34" t="n"/>
      <x:c r="G1177" s="34" t="n"/>
      <x:c r="H1177" s="35" t="inlineStr">
        <x:is>
          <x:t xml:space="preserve">abrir partitura</x:t>
        </x:is>
      </x:c>
    </x:row>
    <x:row r="1178">
      <x:c r="A1178" s="36" t="inlineStr">
        <x:is>
          <x:t xml:space="preserve">Vol. 28</x:t>
        </x:is>
      </x:c>
      <x:c r="B1178" s="36" t="inlineStr">
        <x:is>
          <x:t xml:space="preserve">16</x:t>
        </x:is>
      </x:c>
      <x:c r="C1178" s="37" t="inlineStr">
        <x:is>
          <x:t xml:space="preserve">Nasceu em Belém</x:t>
        </x:is>
      </x:c>
      <x:c r="D1178" s="37" t="n"/>
      <x:c r="E1178" s="37" t="n"/>
      <x:c r="F1178" s="37" t="n"/>
      <x:c r="G1178" s="37" t="n"/>
      <x:c r="H1178" s="38" t="inlineStr">
        <x:is>
          <x:t xml:space="preserve">abrir partitura</x:t>
        </x:is>
      </x:c>
    </x:row>
    <x:row r="1179">
      <x:c r="A1179" s="33" t="inlineStr">
        <x:is>
          <x:t xml:space="preserve">Vol. 28</x:t>
        </x:is>
      </x:c>
      <x:c r="B1179" s="33" t="inlineStr">
        <x:is>
          <x:t xml:space="preserve">17</x:t>
        </x:is>
      </x:c>
      <x:c r="C1179" s="34" t="inlineStr">
        <x:is>
          <x:t xml:space="preserve">Ninguém pode escutar</x:t>
        </x:is>
      </x:c>
      <x:c r="D1179" s="34" t="n"/>
      <x:c r="E1179" s="34" t="n"/>
      <x:c r="F1179" s="34" t="n"/>
      <x:c r="G1179" s="34" t="n"/>
      <x:c r="H1179" s="35" t="inlineStr">
        <x:is>
          <x:t xml:space="preserve">abrir partitura</x:t>
        </x:is>
      </x:c>
    </x:row>
    <x:row r="1180">
      <x:c r="A1180" s="36" t="inlineStr">
        <x:is>
          <x:t xml:space="preserve">Vol. 28</x:t>
        </x:is>
      </x:c>
      <x:c r="B1180" s="36" t="inlineStr">
        <x:is>
          <x:t xml:space="preserve">18</x:t>
        </x:is>
      </x:c>
      <x:c r="C1180" s="37" t="inlineStr">
        <x:is>
          <x:t xml:space="preserve">Nossa alegria é saber</x:t>
        </x:is>
      </x:c>
      <x:c r="D1180" s="37" t="n"/>
      <x:c r="E1180" s="37" t="n"/>
      <x:c r="F1180" s="37" t="n"/>
      <x:c r="G1180" s="37" t="inlineStr">
        <x:is>
          <x:t xml:space="preserve">Dia do trabalhador</x:t>
        </x:is>
      </x:c>
      <x:c r="H1180" s="38" t="inlineStr">
        <x:is>
          <x:t xml:space="preserve">abrir partitura</x:t>
        </x:is>
      </x:c>
    </x:row>
    <x:row r="1181">
      <x:c r="A1181" s="33" t="inlineStr">
        <x:is>
          <x:t xml:space="preserve">Vol. 28</x:t>
        </x:is>
      </x:c>
      <x:c r="B1181" s="33" t="inlineStr">
        <x:is>
          <x:t xml:space="preserve">19</x:t>
        </x:is>
      </x:c>
      <x:c r="C1181" s="34" t="inlineStr">
        <x:is>
          <x:t xml:space="preserve">Ó Criador do universo</x:t>
        </x:is>
      </x:c>
      <x:c r="D1181" s="34" t="n"/>
      <x:c r="E1181" s="34" t="n"/>
      <x:c r="F1181" s="34" t="n"/>
      <x:c r="G1181" s="34" t="inlineStr">
        <x:is>
          <x:t xml:space="preserve">Hino da manhã</x:t>
        </x:is>
      </x:c>
      <x:c r="H1181" s="35" t="inlineStr">
        <x:is>
          <x:t xml:space="preserve">abrir partitura</x:t>
        </x:is>
      </x:c>
    </x:row>
    <x:row r="1182">
      <x:c r="A1182" s="36" t="inlineStr">
        <x:is>
          <x:t xml:space="preserve">Vol. 28</x:t>
        </x:is>
      </x:c>
      <x:c r="B1182" s="36" t="inlineStr">
        <x:is>
          <x:t xml:space="preserve">20</x:t>
        </x:is>
      </x:c>
      <x:c r="C1182" s="37" t="inlineStr">
        <x:is>
          <x:t xml:space="preserve">Ó Jesus, que ensinaste a teus discípulos</x:t>
        </x:is>
      </x:c>
      <x:c r="D1182" s="37" t="n"/>
      <x:c r="E1182" s="37" t="n"/>
      <x:c r="F1182" s="37" t="n"/>
      <x:c r="G1182" s="37" t="inlineStr">
        <x:is>
          <x:t xml:space="preserve">Hino à Nossa Senhora das Dores</x:t>
        </x:is>
      </x:c>
      <x:c r="H1182" s="38" t="inlineStr">
        <x:is>
          <x:t xml:space="preserve">abrir partitura</x:t>
        </x:is>
      </x:c>
    </x:row>
    <x:row r="1183">
      <x:c r="A1183" s="33" t="inlineStr">
        <x:is>
          <x:t xml:space="preserve">Vol. 28</x:t>
        </x:is>
      </x:c>
      <x:c r="B1183" s="33" t="inlineStr">
        <x:is>
          <x:t xml:space="preserve">21</x:t>
        </x:is>
      </x:c>
      <x:c r="C1183" s="34" t="inlineStr">
        <x:is>
          <x:t xml:space="preserve">O nosso Deus com amor sem medida</x:t>
        </x:is>
      </x:c>
      <x:c r="D1183" s="34" t="n"/>
      <x:c r="E1183" s="34" t="n"/>
      <x:c r="F1183" s="34" t="n"/>
      <x:c r="G1183" s="34" t="inlineStr">
        <x:is>
          <x:t xml:space="preserve">Oferendas</x:t>
        </x:is>
      </x:c>
      <x:c r="H1183" s="35" t="inlineStr">
        <x:is>
          <x:t xml:space="preserve">abrir partitura</x:t>
        </x:is>
      </x:c>
    </x:row>
    <x:row r="1184">
      <x:c r="A1184" s="36" t="inlineStr">
        <x:is>
          <x:t xml:space="preserve">Vol. 28</x:t>
        </x:is>
      </x:c>
      <x:c r="B1184" s="36" t="inlineStr">
        <x:is>
          <x:t xml:space="preserve">22</x:t>
        </x:is>
      </x:c>
      <x:c r="C1184" s="37" t="inlineStr">
        <x:is>
          <x:t xml:space="preserve">Ó Santíssima, ó Piíssima, doce Virgem Maria!</x:t>
        </x:is>
      </x:c>
      <x:c r="D1184" s="37" t="n"/>
      <x:c r="E1184" s="37" t="n"/>
      <x:c r="F1184" s="37" t="n"/>
      <x:c r="G1184" s="37" t="n"/>
      <x:c r="H1184" s="38" t="inlineStr">
        <x:is>
          <x:t xml:space="preserve">abrir partitura</x:t>
        </x:is>
      </x:c>
    </x:row>
    <x:row r="1185">
      <x:c r="A1185" s="33" t="inlineStr">
        <x:is>
          <x:t xml:space="preserve">Vol. 28</x:t>
        </x:is>
      </x:c>
      <x:c r="B1185" s="33" t="inlineStr">
        <x:is>
          <x:t xml:space="preserve">23</x:t>
        </x:is>
      </x:c>
      <x:c r="C1185" s="34" t="inlineStr">
        <x:is>
          <x:t xml:space="preserve">Ó Virgem pura, tão doce e pia!</x:t>
        </x:is>
      </x:c>
      <x:c r="D1185" s="34" t="n"/>
      <x:c r="E1185" s="34" t="n"/>
      <x:c r="F1185" s="34" t="n"/>
      <x:c r="G1185" s="34" t="n"/>
      <x:c r="H1185" s="35" t="inlineStr">
        <x:is>
          <x:t xml:space="preserve">abrir partitura</x:t>
        </x:is>
      </x:c>
    </x:row>
    <x:row r="1186">
      <x:c r="A1186" s="36" t="inlineStr">
        <x:is>
          <x:t xml:space="preserve">Vol. 28</x:t>
        </x:is>
      </x:c>
      <x:c r="B1186" s="36" t="inlineStr">
        <x:is>
          <x:t xml:space="preserve">24</x:t>
        </x:is>
      </x:c>
      <x:c r="C1186" s="37" t="inlineStr">
        <x:is>
          <x:t xml:space="preserve">Onde reina o Amor (Ubi caritas)</x:t>
        </x:is>
      </x:c>
      <x:c r="D1186" s="37" t="n"/>
      <x:c r="E1186" s="37" t="n"/>
      <x:c r="F1186" s="37" t="n"/>
      <x:c r="G1186" s="37" t="inlineStr">
        <x:is>
          <x:t xml:space="preserve">Para matrimônio e comunidade fraterna</x:t>
        </x:is>
      </x:c>
      <x:c r="H1186" s="38" t="inlineStr">
        <x:is>
          <x:t xml:space="preserve">abrir partitura</x:t>
        </x:is>
      </x:c>
    </x:row>
    <x:row r="1187">
      <x:c r="A1187" s="33" t="inlineStr">
        <x:is>
          <x:t xml:space="preserve">Vol. 28</x:t>
        </x:is>
      </x:c>
      <x:c r="B1187" s="33" t="inlineStr">
        <x:is>
          <x:t xml:space="preserve">25</x:t>
        </x:is>
      </x:c>
      <x:c r="C1187" s="34" t="inlineStr">
        <x:is>
          <x:t xml:space="preserve">Onipotente e bom Senhor</x:t>
        </x:is>
      </x:c>
      <x:c r="D1187" s="34" t="n"/>
      <x:c r="E1187" s="34" t="n"/>
      <x:c r="F1187" s="34" t="n"/>
      <x:c r="G1187" s="34" t="inlineStr">
        <x:is>
          <x:t xml:space="preserve">Oração de São Francisco</x:t>
        </x:is>
      </x:c>
      <x:c r="H1187" s="35" t="inlineStr">
        <x:is>
          <x:t xml:space="preserve">abrir partitura</x:t>
        </x:is>
      </x:c>
    </x:row>
    <x:row r="1188">
      <x:c r="A1188" s="36" t="inlineStr">
        <x:is>
          <x:t xml:space="preserve">Vol. 28</x:t>
        </x:is>
      </x:c>
      <x:c r="B1188" s="36" t="inlineStr">
        <x:is>
          <x:t xml:space="preserve">26</x:t>
        </x:is>
      </x:c>
      <x:c r="C1188" s="37" t="inlineStr">
        <x:is>
          <x:t xml:space="preserve">Pecador, agora é tempo</x:t>
        </x:is>
      </x:c>
      <x:c r="D1188" s="37" t="n"/>
      <x:c r="E1188" s="37" t="n"/>
      <x:c r="F1188" s="37" t="n"/>
      <x:c r="G1188" s="37" t="inlineStr">
        <x:is>
          <x:t xml:space="preserve">Quaresma e penitência</x:t>
        </x:is>
      </x:c>
      <x:c r="H1188" s="38" t="inlineStr">
        <x:is>
          <x:t xml:space="preserve">abrir partitura</x:t>
        </x:is>
      </x:c>
    </x:row>
    <x:row r="1189">
      <x:c r="A1189" s="33" t="inlineStr">
        <x:is>
          <x:t xml:space="preserve">Vol. 28</x:t>
        </x:is>
      </x:c>
      <x:c r="B1189" s="33" t="inlineStr">
        <x:is>
          <x:t xml:space="preserve">27</x:t>
        </x:is>
      </x:c>
      <x:c r="C1189" s="34" t="inlineStr">
        <x:is>
          <x:t xml:space="preserve">Pelos pecados, erros passados</x:t>
        </x:is>
      </x:c>
      <x:c r="D1189" s="34" t="n"/>
      <x:c r="E1189" s="34" t="n"/>
      <x:c r="F1189" s="34" t="n"/>
      <x:c r="G1189" s="34" t="inlineStr">
        <x:is>
          <x:t xml:space="preserve">Ato penitencial</x:t>
        </x:is>
      </x:c>
      <x:c r="H1189" s="35" t="inlineStr">
        <x:is>
          <x:t xml:space="preserve">abrir partitura</x:t>
        </x:is>
      </x:c>
    </x:row>
    <x:row r="1190">
      <x:c r="A1190" s="36" t="inlineStr">
        <x:is>
          <x:t xml:space="preserve">Vol. 28</x:t>
        </x:is>
      </x:c>
      <x:c r="B1190" s="36" t="inlineStr">
        <x:is>
          <x:t xml:space="preserve">28</x:t>
        </x:is>
      </x:c>
      <x:c r="C1190" s="37" t="inlineStr">
        <x:is>
          <x:t xml:space="preserve">Quantas estrelas fulgentes</x:t>
        </x:is>
      </x:c>
      <x:c r="D1190" s="37" t="n"/>
      <x:c r="E1190" s="37" t="n"/>
      <x:c r="F1190" s="37" t="n"/>
      <x:c r="G1190" s="37" t="n"/>
      <x:c r="H1190" s="38" t="inlineStr">
        <x:is>
          <x:t xml:space="preserve">abrir partitura</x:t>
        </x:is>
      </x:c>
    </x:row>
    <x:row r="1191">
      <x:c r="A1191" s="33" t="inlineStr">
        <x:is>
          <x:t xml:space="preserve">Vol. 28</x:t>
        </x:is>
      </x:c>
      <x:c r="B1191" s="33" t="inlineStr">
        <x:is>
          <x:t xml:space="preserve">29</x:t>
        </x:is>
      </x:c>
      <x:c r="C1191" s="34" t="inlineStr">
        <x:is>
          <x:t xml:space="preserve">Que nenhuma família comece em qualquer de repente</x:t>
        </x:is>
      </x:c>
      <x:c r="D1191" s="34" t="n"/>
      <x:c r="E1191" s="34" t="n"/>
      <x:c r="F1191" s="34" t="n"/>
      <x:c r="G1191" s="34" t="inlineStr">
        <x:is>
          <x:t xml:space="preserve">Oração pela Família</x:t>
        </x:is>
      </x:c>
      <x:c r="H1191" s="35" t="inlineStr">
        <x:is>
          <x:t xml:space="preserve">abrir partitura</x:t>
        </x:is>
      </x:c>
    </x:row>
    <x:row r="1192">
      <x:c r="A1192" s="36" t="inlineStr">
        <x:is>
          <x:t xml:space="preserve">Vol. 28</x:t>
        </x:is>
      </x:c>
      <x:c r="B1192" s="36" t="inlineStr">
        <x:is>
          <x:t xml:space="preserve">30</x:t>
        </x:is>
      </x:c>
      <x:c r="C1192" s="37" t="inlineStr">
        <x:is>
          <x:t xml:space="preserve">Senhor meu Deus, obrigado, Senhor</x:t>
        </x:is>
      </x:c>
      <x:c r="D1192" s="37" t="n"/>
      <x:c r="E1192" s="37" t="n"/>
      <x:c r="F1192" s="37" t="n"/>
      <x:c r="G1192" s="37" t="inlineStr">
        <x:is>
          <x:t xml:space="preserve">Ofertório - Tempo Comum</x:t>
        </x:is>
      </x:c>
      <x:c r="H1192" s="38" t="inlineStr">
        <x:is>
          <x:t xml:space="preserve">abrir partitura</x:t>
        </x:is>
      </x:c>
      <x:c r="I1192" s="58" t="inlineStr">
        <x:is>
          <x:t xml:space="preserve">adapt. Delphim Rezende Porto</x:t>
        </x:is>
      </x:c>
    </x:row>
    <x:row r="1193">
      <x:c r="A1193" s="33" t="inlineStr">
        <x:is>
          <x:t xml:space="preserve">Vol. 28</x:t>
        </x:is>
      </x:c>
      <x:c r="B1193" s="33" t="inlineStr">
        <x:is>
          <x:t xml:space="preserve">31</x:t>
        </x:is>
      </x:c>
      <x:c r="C1193" s="34" t="inlineStr">
        <x:is>
          <x:t xml:space="preserve">Shemá, Israel - Escuta, Israel</x:t>
        </x:is>
      </x:c>
      <x:c r="D1193" s="34" t="inlineStr">
        <x:is>
          <x:t xml:space="preserve">Mc 12,29</x:t>
        </x:is>
      </x:c>
      <x:c r="E1193" s="34" t="inlineStr">
        <x:is>
          <x:t xml:space="preserve">Dt 6,4</x:t>
        </x:is>
      </x:c>
      <x:c r="F1193" s="34" t="n"/>
      <x:c r="G1193" s="34" t="n"/>
      <x:c r="H1193" s="35" t="inlineStr">
        <x:is>
          <x:t xml:space="preserve">abrir partitura</x:t>
        </x:is>
      </x:c>
    </x:row>
    <x:row r="1194">
      <x:c r="A1194" s="36" t="inlineStr">
        <x:is>
          <x:t xml:space="preserve">Vol. 28</x:t>
        </x:is>
      </x:c>
      <x:c r="B1194" s="36" t="inlineStr">
        <x:is>
          <x:t xml:space="preserve">32</x:t>
        </x:is>
      </x:c>
      <x:c r="C1194" s="37" t="inlineStr">
        <x:is>
          <x:t xml:space="preserve">Vinde, vinde todos, todos a Jesus!</x:t>
        </x:is>
      </x:c>
      <x:c r="D1194" s="37" t="n"/>
      <x:c r="E1194" s="37" t="n"/>
      <x:c r="F1194" s="37" t="n"/>
      <x:c r="G1194" s="37" t="inlineStr">
        <x:is>
          <x:t xml:space="preserve">Quaresma, Semana Santa e Penitência</x:t>
        </x:is>
      </x:c>
      <x:c r="H1194" s="38" t="inlineStr">
        <x:is>
          <x:t xml:space="preserve">abrir partitura</x:t>
        </x:is>
      </x:c>
    </x:row>
    <x:row r="1195">
      <x:c r="A1195" s="33" t="inlineStr">
        <x:is>
          <x:t xml:space="preserve">Vol. 29</x:t>
        </x:is>
      </x:c>
      <x:c r="B1195" s="33" t="inlineStr">
        <x:is>
          <x:t xml:space="preserve">1</x:t>
        </x:is>
      </x:c>
      <x:c r="C1195" s="34" t="inlineStr">
        <x:is>
          <x:t xml:space="preserve">A Ti, meu Deus</x:t>
        </x:is>
      </x:c>
      <x:c r="D1195" s="34" t="n"/>
      <x:c r="E1195" s="34" t="n"/>
      <x:c r="F1195" s="34" t="n"/>
      <x:c r="G1195" s="34" t="n"/>
      <x:c r="H1195" s="35" t="inlineStr">
        <x:is>
          <x:t xml:space="preserve">abrir partitura</x:t>
        </x:is>
      </x:c>
    </x:row>
    <x:row r="1196">
      <x:c r="A1196" s="36" t="inlineStr">
        <x:is>
          <x:t xml:space="preserve">Vol. 29</x:t>
        </x:is>
      </x:c>
      <x:c r="B1196" s="36" t="inlineStr">
        <x:is>
          <x:t xml:space="preserve">2</x:t>
        </x:is>
      </x:c>
      <x:c r="C1196" s="37" t="inlineStr">
        <x:is>
          <x:t xml:space="preserve">A vossa Palavra, Senhor</x:t>
        </x:is>
      </x:c>
      <x:c r="D1196" s="37" t="n"/>
      <x:c r="E1196" s="37" t="n"/>
      <x:c r="F1196" s="37" t="n"/>
      <x:c r="G1196" s="37" t="inlineStr">
        <x:is>
          <x:t xml:space="preserve">Palavra de Deus</x:t>
        </x:is>
      </x:c>
      <x:c r="H1196" s="38" t="inlineStr">
        <x:is>
          <x:t xml:space="preserve">abrir partitura</x:t>
        </x:is>
      </x:c>
    </x:row>
    <x:row r="1197">
      <x:c r="A1197" s="33" t="inlineStr">
        <x:is>
          <x:t xml:space="preserve">Vol. 29</x:t>
        </x:is>
      </x:c>
      <x:c r="B1197" s="33" t="inlineStr">
        <x:is>
          <x:t xml:space="preserve">3</x:t>
        </x:is>
      </x:c>
      <x:c r="C1197" s="34" t="inlineStr">
        <x:is>
          <x:t xml:space="preserve">Aleluia! Ide pelo mundo</x:t>
        </x:is>
      </x:c>
      <x:c r="D1197" s="34" t="inlineStr">
        <x:is>
          <x:t xml:space="preserve">Mc 16,15</x:t>
        </x:is>
      </x:c>
      <x:c r="E1197" s="34" t="n"/>
      <x:c r="F1197" s="34" t="n"/>
      <x:c r="G1197" s="34" t="inlineStr">
        <x:is>
          <x:t xml:space="preserve">Missão</x:t>
        </x:is>
      </x:c>
      <x:c r="H1197" s="35" t="inlineStr">
        <x:is>
          <x:t xml:space="preserve">abrir partitura</x:t>
        </x:is>
      </x:c>
    </x:row>
    <x:row r="1198">
      <x:c r="A1198" s="36" t="inlineStr">
        <x:is>
          <x:t xml:space="preserve">Vol. 29</x:t>
        </x:is>
      </x:c>
      <x:c r="B1198" s="36" t="inlineStr">
        <x:is>
          <x:t xml:space="preserve">4</x:t>
        </x:is>
      </x:c>
      <x:c r="C1198" s="37" t="inlineStr">
        <x:is>
          <x:t xml:space="preserve">Aleluia! Vem, Espírito Santo!</x:t>
        </x:is>
      </x:c>
      <x:c r="D1198" s="37" t="n"/>
      <x:c r="E1198" s="37" t="n"/>
      <x:c r="F1198" s="37" t="n"/>
      <x:c r="G1198" s="37" t="n"/>
      <x:c r="H1198" s="38" t="inlineStr">
        <x:is>
          <x:t xml:space="preserve">abrir partitura</x:t>
        </x:is>
      </x:c>
    </x:row>
    <x:row r="1199">
      <x:c r="A1199" s="33" t="inlineStr">
        <x:is>
          <x:t xml:space="preserve">Vol. 29</x:t>
        </x:is>
      </x:c>
      <x:c r="B1199" s="33" t="inlineStr">
        <x:is>
          <x:t xml:space="preserve">5</x:t>
        </x:is>
      </x:c>
      <x:c r="C1199" s="34" t="inlineStr">
        <x:is>
          <x:t xml:space="preserve">Ao partirmos o pão reconhecemos</x:t>
        </x:is>
      </x:c>
      <x:c r="D1199" s="34" t="inlineStr">
        <x:is>
          <x:t xml:space="preserve">Lc 24,30-35</x:t>
        </x:is>
      </x:c>
      <x:c r="E1199" s="34" t="n"/>
      <x:c r="F1199" s="34" t="n"/>
      <x:c r="G1199" s="34" t="n"/>
      <x:c r="H1199" s="35" t="inlineStr">
        <x:is>
          <x:t xml:space="preserve">abrir partitura</x:t>
        </x:is>
      </x:c>
    </x:row>
    <x:row r="1200">
      <x:c r="A1200" s="36" t="inlineStr">
        <x:is>
          <x:t xml:space="preserve">Vol. 29</x:t>
        </x:is>
      </x:c>
      <x:c r="B1200" s="36" t="inlineStr">
        <x:is>
          <x:t xml:space="preserve">6</x:t>
        </x:is>
      </x:c>
      <x:c r="C1200" s="37" t="inlineStr">
        <x:is>
          <x:t xml:space="preserve">As línguas de fogo repousaram</x:t>
        </x:is>
      </x:c>
      <x:c r="D1200" s="37" t="n"/>
      <x:c r="E1200" s="37" t="inlineStr">
        <x:is>
          <x:t xml:space="preserve">At 2,3-4.11</x:t>
        </x:is>
      </x:c>
      <x:c r="F1200" s="37" t="inlineStr">
        <x:is>
          <x:t xml:space="preserve">Sl 67</x:t>
        </x:is>
      </x:c>
      <x:c r="G1200" s="37" t="n"/>
      <x:c r="H1200" s="38" t="inlineStr">
        <x:is>
          <x:t xml:space="preserve">abrir partitura</x:t>
        </x:is>
      </x:c>
    </x:row>
    <x:row r="1201">
      <x:c r="A1201" s="33" t="inlineStr">
        <x:is>
          <x:t xml:space="preserve">Vol. 29</x:t>
        </x:is>
      </x:c>
      <x:c r="B1201" s="33" t="inlineStr">
        <x:is>
          <x:t xml:space="preserve">7</x:t>
        </x:is>
      </x:c>
      <x:c r="C1201" s="34" t="inlineStr">
        <x:is>
          <x:t xml:space="preserve">Bendita e louvada seja a Paixão do Redentor!</x:t>
        </x:is>
      </x:c>
      <x:c r="D1201" s="34" t="n"/>
      <x:c r="E1201" s="34" t="n"/>
      <x:c r="F1201" s="34" t="n"/>
      <x:c r="G1201" s="34" t="n"/>
      <x:c r="H1201" s="35" t="inlineStr">
        <x:is>
          <x:t xml:space="preserve">abrir partitura</x:t>
        </x:is>
      </x:c>
    </x:row>
    <x:row r="1202">
      <x:c r="A1202" s="36" t="inlineStr">
        <x:is>
          <x:t xml:space="preserve">Vol. 29</x:t>
        </x:is>
      </x:c>
      <x:c r="B1202" s="36" t="inlineStr">
        <x:is>
          <x:t xml:space="preserve">8</x:t>
        </x:is>
      </x:c>
      <x:c r="C1202" s="37" t="inlineStr">
        <x:is>
          <x:t xml:space="preserve">Bendito sejas, ó Rei da glória</x:t>
        </x:is>
      </x:c>
      <x:c r="D1202" s="37" t="n"/>
      <x:c r="E1202" s="37" t="n"/>
      <x:c r="F1202" s="37" t="n"/>
      <x:c r="G1202" s="37" t="inlineStr">
        <x:is>
          <x:t xml:space="preserve">Oferendas · Páscoa</x:t>
        </x:is>
      </x:c>
      <x:c r="H1202" s="38" t="inlineStr">
        <x:is>
          <x:t xml:space="preserve">abrir partitura</x:t>
        </x:is>
      </x:c>
    </x:row>
    <x:row r="1203">
      <x:c r="A1203" s="33" t="inlineStr">
        <x:is>
          <x:t xml:space="preserve">Vol. 29</x:t>
        </x:is>
      </x:c>
      <x:c r="B1203" s="33" t="inlineStr">
        <x:is>
          <x:t xml:space="preserve">9</x:t>
        </x:is>
      </x:c>
      <x:c r="C1203" s="34" t="inlineStr">
        <x:is>
          <x:t xml:space="preserve">Brilhe a vossa luz</x:t>
        </x:is>
      </x:c>
      <x:c r="D1203" s="34" t="inlineStr">
        <x:is>
          <x:t xml:space="preserve">Mt 5,14-16</x:t>
        </x:is>
      </x:c>
      <x:c r="E1203" s="34" t="n"/>
      <x:c r="F1203" s="34" t="n"/>
      <x:c r="G1203" s="34" t="n"/>
      <x:c r="H1203" s="35" t="inlineStr">
        <x:is>
          <x:t xml:space="preserve">abrir partitura</x:t>
        </x:is>
      </x:c>
    </x:row>
    <x:row r="1204">
      <x:c r="A1204" s="36" t="inlineStr">
        <x:is>
          <x:t xml:space="preserve">Vol. 29</x:t>
        </x:is>
      </x:c>
      <x:c r="B1204" s="36" t="inlineStr">
        <x:is>
          <x:t xml:space="preserve">10</x:t>
        </x:is>
      </x:c>
      <x:c r="C1204" s="37" t="inlineStr">
        <x:is>
          <x:t xml:space="preserve">Buscai primeiro o Reino de Deus</x:t>
        </x:is>
      </x:c>
      <x:c r="D1204" s="37" t="inlineStr">
        <x:is>
          <x:t xml:space="preserve">Mt 6,33 ‖ Lc 12,31</x:t>
        </x:is>
      </x:c>
      <x:c r="E1204" s="37" t="n"/>
      <x:c r="F1204" s="37" t="n"/>
      <x:c r="G1204" s="37" t="n"/>
      <x:c r="H1204" s="38" t="inlineStr">
        <x:is>
          <x:t xml:space="preserve">abrir partitura</x:t>
        </x:is>
      </x:c>
    </x:row>
    <x:row r="1205">
      <x:c r="A1205" s="33" t="inlineStr">
        <x:is>
          <x:t xml:space="preserve">Vol. 29</x:t>
        </x:is>
      </x:c>
      <x:c r="B1205" s="33" t="inlineStr">
        <x:is>
          <x:t xml:space="preserve">11</x:t>
        </x:is>
      </x:c>
      <x:c r="C1205" s="34" t="inlineStr">
        <x:is>
          <x:t xml:space="preserve">Chegou a hora da alegria</x:t>
        </x:is>
      </x:c>
      <x:c r="D1205" s="34" t="n"/>
      <x:c r="E1205" s="34" t="n"/>
      <x:c r="F1205" s="34" t="inlineStr">
        <x:is>
          <x:t xml:space="preserve">Sl 18</x:t>
        </x:is>
      </x:c>
      <x:c r="G1205" s="34" t="inlineStr">
        <x:is>
          <x:t xml:space="preserve">Palavra de Deus e Bíblia</x:t>
        </x:is>
      </x:c>
      <x:c r="H1205" s="35" t="inlineStr">
        <x:is>
          <x:t xml:space="preserve">abrir partitura</x:t>
        </x:is>
      </x:c>
    </x:row>
    <x:row r="1206">
      <x:c r="A1206" s="36" t="inlineStr">
        <x:is>
          <x:t xml:space="preserve">Vol. 29</x:t>
        </x:is>
      </x:c>
      <x:c r="B1206" s="36" t="inlineStr">
        <x:is>
          <x:t xml:space="preserve">12</x:t>
        </x:is>
      </x:c>
      <x:c r="C1206" s="37" t="inlineStr">
        <x:is>
          <x:t xml:space="preserve">Convertei-nos, Senhor Deus</x:t>
        </x:is>
      </x:c>
      <x:c r="D1206" s="37" t="n"/>
      <x:c r="E1206" s="37" t="inlineStr">
        <x:is>
          <x:t xml:space="preserve">Sl 79</x:t>
        </x:is>
      </x:c>
      <x:c r="F1206" s="37" t="inlineStr">
        <x:is>
          <x:t xml:space="preserve">Sl 79</x:t>
        </x:is>
      </x:c>
      <x:c r="G1206" s="37" t="inlineStr">
        <x:is>
          <x:t xml:space="preserve">Ato penitencial</x:t>
        </x:is>
      </x:c>
      <x:c r="H1206" s="38" t="inlineStr">
        <x:is>
          <x:t xml:space="preserve">abrir partitura</x:t>
        </x:is>
      </x:c>
    </x:row>
    <x:row r="1207">
      <x:c r="A1207" s="33" t="inlineStr">
        <x:is>
          <x:t xml:space="preserve">Vol. 29</x:t>
        </x:is>
      </x:c>
      <x:c r="B1207" s="33" t="inlineStr">
        <x:is>
          <x:t xml:space="preserve">13</x:t>
        </x:is>
      </x:c>
      <x:c r="C1207" s="34" t="inlineStr">
        <x:is>
          <x:t xml:space="preserve">É bom cantar um bendito</x:t>
        </x:is>
      </x:c>
      <x:c r="D1207" s="34" t="n"/>
      <x:c r="E1207" s="34" t="inlineStr">
        <x:is>
          <x:t xml:space="preserve">1Pd 2,9</x:t>
        </x:is>
      </x:c>
      <x:c r="F1207" s="34" t="n"/>
      <x:c r="G1207" s="34" t="inlineStr">
        <x:is>
          <x:t xml:space="preserve">Louvação do tempo comum</x:t>
        </x:is>
      </x:c>
      <x:c r="H1207" s="35" t="inlineStr">
        <x:is>
          <x:t xml:space="preserve">abrir partitura</x:t>
        </x:is>
      </x:c>
    </x:row>
    <x:row r="1208">
      <x:c r="A1208" s="36" t="inlineStr">
        <x:is>
          <x:t xml:space="preserve">Vol. 29</x:t>
        </x:is>
      </x:c>
      <x:c r="B1208" s="36" t="inlineStr">
        <x:is>
          <x:t xml:space="preserve">14</x:t>
        </x:is>
      </x:c>
      <x:c r="C1208" s="37" t="inlineStr">
        <x:is>
          <x:t xml:space="preserve">Eu confesso a Deus e a vós, irmãos</x:t>
        </x:is>
      </x:c>
      <x:c r="D1208" s="37" t="n"/>
      <x:c r="E1208" s="37" t="n"/>
      <x:c r="F1208" s="37" t="n"/>
      <x:c r="G1208" s="37" t="inlineStr">
        <x:is>
          <x:t xml:space="preserve">Ato penitencial</x:t>
        </x:is>
      </x:c>
      <x:c r="H1208" s="38" t="inlineStr">
        <x:is>
          <x:t xml:space="preserve">abrir partitura</x:t>
        </x:is>
      </x:c>
    </x:row>
    <x:row r="1209">
      <x:c r="A1209" s="33" t="inlineStr">
        <x:is>
          <x:t xml:space="preserve">Vol. 29</x:t>
        </x:is>
      </x:c>
      <x:c r="B1209" s="33" t="inlineStr">
        <x:is>
          <x:t xml:space="preserve">15</x:t>
        </x:is>
      </x:c>
      <x:c r="C1209" s="34" t="inlineStr">
        <x:is>
          <x:t xml:space="preserve">Minha alegria é estar perto de Deus</x:t>
        </x:is>
      </x:c>
      <x:c r="D1209" s="34" t="n"/>
      <x:c r="E1209" s="34" t="inlineStr">
        <x:is>
          <x:t xml:space="preserve">Sl 72,23-28</x:t>
        </x:is>
      </x:c>
      <x:c r="F1209" s="34" t="n"/>
      <x:c r="G1209" s="34" t="inlineStr">
        <x:is>
          <x:t xml:space="preserve">Entrada do Tempo Comum</x:t>
        </x:is>
      </x:c>
      <x:c r="H1209" s="35" t="inlineStr">
        <x:is>
          <x:t xml:space="preserve">abrir partitura</x:t>
        </x:is>
      </x:c>
    </x:row>
    <x:row r="1210">
      <x:c r="A1210" s="36" t="inlineStr">
        <x:is>
          <x:t xml:space="preserve">Vol. 29</x:t>
        </x:is>
      </x:c>
      <x:c r="B1210" s="36" t="inlineStr">
        <x:is>
          <x:t xml:space="preserve">16</x:t>
        </x:is>
      </x:c>
      <x:c r="C1210" s="37" t="inlineStr">
        <x:is>
          <x:t xml:space="preserve">Ó Luz, ó Deus Trindade</x:t>
        </x:is>
      </x:c>
      <x:c r="D1210" s="37" t="n"/>
      <x:c r="E1210" s="37" t="n"/>
      <x:c r="F1210" s="37" t="n"/>
      <x:c r="G1210" s="37" t="inlineStr">
        <x:is>
          <x:t xml:space="preserve">Hino das Vésperas</x:t>
        </x:is>
      </x:c>
      <x:c r="H1210" s="38" t="inlineStr">
        <x:is>
          <x:t xml:space="preserve">abrir partitura</x:t>
        </x:is>
      </x:c>
    </x:row>
    <x:row r="1211">
      <x:c r="A1211" s="33" t="inlineStr">
        <x:is>
          <x:t xml:space="preserve">Vol. 29</x:t>
        </x:is>
      </x:c>
      <x:c r="B1211" s="33" t="inlineStr">
        <x:is>
          <x:t xml:space="preserve">17</x:t>
        </x:is>
      </x:c>
      <x:c r="C1211" s="34" t="inlineStr">
        <x:is>
          <x:t xml:space="preserve">O meu Espírito conduz</x:t>
        </x:is>
      </x:c>
      <x:c r="D1211" s="34" t="inlineStr">
        <x:is>
          <x:t xml:space="preserve">Mt 10,19-22 ‖ Mc 13,11-13</x:t>
        </x:is>
      </x:c>
      <x:c r="E1211" s="34" t="n"/>
      <x:c r="F1211" s="34" t="n"/>
      <x:c r="G1211" s="34" t="n"/>
      <x:c r="H1211" s="35" t="inlineStr">
        <x:is>
          <x:t xml:space="preserve">abrir partitura</x:t>
        </x:is>
      </x:c>
    </x:row>
    <x:row r="1212">
      <x:c r="A1212" s="36" t="inlineStr">
        <x:is>
          <x:t xml:space="preserve">Vol. 29</x:t>
        </x:is>
      </x:c>
      <x:c r="B1212" s="36" t="inlineStr">
        <x:is>
          <x:t xml:space="preserve">18</x:t>
        </x:is>
      </x:c>
      <x:c r="C1212" s="37" t="inlineStr">
        <x:is>
          <x:t xml:space="preserve">Que alegria: Cristo ressurgiu</x:t>
        </x:is>
      </x:c>
      <x:c r="D1212" s="37" t="n"/>
      <x:c r="E1212" s="37" t="n"/>
      <x:c r="F1212" s="37" t="n"/>
      <x:c r="G1212" s="37" t="inlineStr">
        <x:is>
          <x:t xml:space="preserve">Páscoa</x:t>
        </x:is>
      </x:c>
      <x:c r="H1212" s="38" t="inlineStr">
        <x:is>
          <x:t xml:space="preserve">abrir partitura</x:t>
        </x:is>
      </x:c>
    </x:row>
    <x:row r="1213">
      <x:c r="A1213" s="33" t="inlineStr">
        <x:is>
          <x:t xml:space="preserve">Vol. 29</x:t>
        </x:is>
      </x:c>
      <x:c r="B1213" s="33" t="inlineStr">
        <x:is>
          <x:t xml:space="preserve">19</x:t>
        </x:is>
      </x:c>
      <x:c r="C1213" s="34" t="inlineStr">
        <x:is>
          <x:t xml:space="preserve">Quem nos separará</x:t>
        </x:is>
      </x:c>
      <x:c r="D1213" s="34" t="n"/>
      <x:c r="E1213" s="34" t="inlineStr">
        <x:is>
          <x:t xml:space="preserve">Rm 8,31-39</x:t>
        </x:is>
      </x:c>
      <x:c r="F1213" s="34" t="n"/>
      <x:c r="G1213" s="34" t="n"/>
      <x:c r="H1213" s="35" t="inlineStr">
        <x:is>
          <x:t xml:space="preserve">abrir partitura</x:t>
        </x:is>
      </x:c>
      <x:c r="I1213" s="58" t="inlineStr">
        <x:is>
          <x:t xml:space="preserve">arr. Delphim Rezende Porto</x:t>
        </x:is>
      </x:c>
    </x:row>
    <x:row r="1214">
      <x:c r="A1214" s="36" t="inlineStr">
        <x:is>
          <x:t xml:space="preserve">Vol. 29</x:t>
        </x:is>
      </x:c>
      <x:c r="B1214" s="36" t="inlineStr">
        <x:is>
          <x:t xml:space="preserve">20</x:t>
        </x:is>
      </x:c>
      <x:c r="C1214" s="37" t="inlineStr">
        <x:is>
          <x:t xml:space="preserve">Salve, Cristo Jesus vencedor</x:t>
        </x:is>
      </x:c>
      <x:c r="D1214" s="37" t="n"/>
      <x:c r="E1214" s="37" t="n"/>
      <x:c r="F1214" s="37" t="n"/>
      <x:c r="G1214" s="37" t="inlineStr">
        <x:is>
          <x:t xml:space="preserve">Ressurreição e saúde</x:t>
        </x:is>
      </x:c>
      <x:c r="H1214" s="38" t="inlineStr">
        <x:is>
          <x:t xml:space="preserve">abrir partitura</x:t>
        </x:is>
      </x:c>
    </x:row>
    <x:row r="1215">
      <x:c r="A1215" s="33" t="inlineStr">
        <x:is>
          <x:t xml:space="preserve">Vol. 29</x:t>
        </x:is>
      </x:c>
      <x:c r="B1215" s="33" t="inlineStr">
        <x:is>
          <x:t xml:space="preserve">21</x:t>
        </x:is>
      </x:c>
      <x:c r="C1215" s="34" t="inlineStr">
        <x:is>
          <x:t xml:space="preserve">Tende piedade de nós, Jesus</x:t>
        </x:is>
      </x:c>
      <x:c r="D1215" s="34" t="n"/>
      <x:c r="E1215" s="34" t="n"/>
      <x:c r="F1215" s="34" t="n"/>
      <x:c r="G1215" s="34" t="inlineStr">
        <x:is>
          <x:t xml:space="preserve">Ato penitencial</x:t>
        </x:is>
      </x:c>
      <x:c r="H1215" s="35" t="inlineStr">
        <x:is>
          <x:t xml:space="preserve">abrir partitura</x:t>
        </x:is>
      </x:c>
    </x:row>
    <x:row r="1216">
      <x:c r="A1216" s="36" t="inlineStr">
        <x:is>
          <x:t xml:space="preserve">Vol. 29</x:t>
        </x:is>
      </x:c>
      <x:c r="B1216" s="36" t="inlineStr">
        <x:is>
          <x:t xml:space="preserve">22</x:t>
        </x:is>
      </x:c>
      <x:c r="C1216" s="37" t="inlineStr">
        <x:is>
          <x:t xml:space="preserve">Tende piedade, ó meu Deus, misericórdia</x:t>
        </x:is>
      </x:c>
      <x:c r="D1216" s="37" t="n"/>
      <x:c r="E1216" s="37" t="inlineStr">
        <x:is>
          <x:t xml:space="preserve">Sl 50</x:t>
        </x:is>
      </x:c>
      <x:c r="F1216" s="37" t="inlineStr">
        <x:is>
          <x:t xml:space="preserve">Sl 50</x:t>
        </x:is>
      </x:c>
      <x:c r="G1216" s="37" t="inlineStr">
        <x:is>
          <x:t xml:space="preserve">Ato penitencial</x:t>
        </x:is>
      </x:c>
      <x:c r="H1216" s="38" t="inlineStr">
        <x:is>
          <x:t xml:space="preserve">abrir partitura</x:t>
        </x:is>
      </x:c>
    </x:row>
    <x:row r="1217">
      <x:c r="A1217" s="33" t="inlineStr">
        <x:is>
          <x:t xml:space="preserve">Vol. 29</x:t>
        </x:is>
      </x:c>
      <x:c r="B1217" s="33" t="inlineStr">
        <x:is>
          <x:t xml:space="preserve">23</x:t>
        </x:is>
      </x:c>
      <x:c r="C1217" s="34" t="inlineStr">
        <x:is>
          <x:t xml:space="preserve">Tu me conheces quando estou sentado</x:t>
        </x:is>
      </x:c>
      <x:c r="D1217" s="34" t="n"/>
      <x:c r="E1217" s="34" t="inlineStr">
        <x:is>
          <x:t xml:space="preserve">Sl 138</x:t>
        </x:is>
      </x:c>
      <x:c r="F1217" s="34" t="n"/>
      <x:c r="G1217" s="34" t="n"/>
      <x:c r="H1217" s="35" t="inlineStr">
        <x:is>
          <x:t xml:space="preserve">abrir partitura</x:t>
        </x:is>
      </x:c>
    </x:row>
    <x:row r="1218">
      <x:c r="A1218" s="36" t="inlineStr">
        <x:is>
          <x:t xml:space="preserve">Vol. 29</x:t>
        </x:is>
      </x:c>
      <x:c r="B1218" s="36" t="inlineStr">
        <x:is>
          <x:t xml:space="preserve">24</x:t>
        </x:is>
      </x:c>
      <x:c r="C1218" s="37" t="inlineStr">
        <x:is>
          <x:t xml:space="preserve">Vem e segue-me</x:t>
        </x:is>
      </x:c>
      <x:c r="D1218" s="37" t="inlineStr">
        <x:is>
          <x:t xml:space="preserve">Mt 4,19 ‖ Mc 1,17</x:t>
        </x:is>
      </x:c>
      <x:c r="E1218" s="37" t="inlineStr">
        <x:is>
          <x:t xml:space="preserve">Jr 1,6-10</x:t>
        </x:is>
      </x:c>
      <x:c r="F1218" s="37" t="n"/>
      <x:c r="G1218" s="37" t="inlineStr">
        <x:is>
          <x:t xml:space="preserve">Vocacional</x:t>
        </x:is>
      </x:c>
      <x:c r="H1218" s="38" t="inlineStr">
        <x:is>
          <x:t xml:space="preserve">abrir partitura</x:t>
        </x:is>
      </x:c>
    </x:row>
    <x:row r="1219">
      <x:c r="A1219" s="33" t="inlineStr">
        <x:is>
          <x:t xml:space="preserve">Vol. 29</x:t>
        </x:is>
      </x:c>
      <x:c r="B1219" s="33" t="inlineStr">
        <x:is>
          <x:t xml:space="preserve">25</x:t>
        </x:is>
      </x:c>
      <x:c r="C1219" s="34" t="inlineStr">
        <x:is>
          <x:t xml:space="preserve">Vendo Jesus aparecer</x:t>
        </x:is>
      </x:c>
      <x:c r="D1219" s="34" t="inlineStr">
        <x:is>
          <x:t xml:space="preserve">Lc 24,36-48 ‖ Jo 20,19-21</x:t>
        </x:is>
      </x:c>
      <x:c r="E1219" s="34" t="n"/>
      <x:c r="F1219" s="34" t="n"/>
      <x:c r="G1219" s="34" t="inlineStr">
        <x:is>
          <x:t xml:space="preserve">Entrada ou Comunhão · Páscoa</x:t>
        </x:is>
      </x:c>
      <x:c r="H1219" s="35" t="inlineStr">
        <x:is>
          <x:t xml:space="preserve">abrir partitura</x:t>
        </x:is>
      </x:c>
    </x:row>
    <x:row r="1220">
      <x:c r="A1220" s="36" t="inlineStr">
        <x:is>
          <x:t xml:space="preserve">Vol. 29</x:t>
        </x:is>
      </x:c>
      <x:c r="B1220" s="36" t="inlineStr">
        <x:is>
          <x:t xml:space="preserve">26</x:t>
        </x:is>
      </x:c>
      <x:c r="C1220" s="37" t="inlineStr">
        <x:is>
          <x:t xml:space="preserve">Virgem Mãe Aparecida</x:t>
        </x:is>
      </x:c>
      <x:c r="D1220" s="37" t="n"/>
      <x:c r="E1220" s="37" t="n"/>
      <x:c r="F1220" s="37" t="n"/>
      <x:c r="G1220" s="37" t="inlineStr">
        <x:is>
          <x:t xml:space="preserve">Hino a Nossa Senhora Aparecida</x:t>
        </x:is>
      </x:c>
      <x:c r="H1220" s="38" t="inlineStr">
        <x:is>
          <x:t xml:space="preserve">abrir partitura</x:t>
        </x:is>
      </x:c>
    </x:row>
    <x:row r="1221">
      <x:c r="A1221" s="33" t="inlineStr">
        <x:is>
          <x:t xml:space="preserve">Vol. 30</x:t>
        </x:is>
      </x:c>
      <x:c r="B1221" s="33" t="inlineStr">
        <x:is>
          <x:t xml:space="preserve">1</x:t>
        </x:is>
      </x:c>
      <x:c r="C1221" s="34" t="inlineStr">
        <x:is>
          <x:t xml:space="preserve">A Ceia do Senhor, quando termina</x:t>
        </x:is>
      </x:c>
      <x:c r="D1221" s="34" t="n"/>
      <x:c r="E1221" s="34" t="n"/>
      <x:c r="F1221" s="34" t="n"/>
      <x:c r="G1221" s="34" t="inlineStr">
        <x:is>
          <x:t xml:space="preserve">Recessional · Saída</x:t>
        </x:is>
      </x:c>
      <x:c r="H1221" s="35" t="inlineStr">
        <x:is>
          <x:t xml:space="preserve">abrir partitura</x:t>
        </x:is>
      </x:c>
    </x:row>
    <x:row r="1222">
      <x:c r="A1222" s="36" t="inlineStr">
        <x:is>
          <x:t xml:space="preserve">Vol. 30</x:t>
        </x:is>
      </x:c>
      <x:c r="B1222" s="36" t="inlineStr">
        <x:is>
          <x:t xml:space="preserve">2</x:t>
        </x:is>
      </x:c>
      <x:c r="C1222" s="37" t="inlineStr">
        <x:is>
          <x:t xml:space="preserve">A fé é compromisso que é preciso repartir</x:t>
        </x:is>
      </x:c>
      <x:c r="D1222" s="37" t="n"/>
      <x:c r="E1222" s="37" t="n"/>
      <x:c r="F1222" s="37" t="n"/>
      <x:c r="G1222" s="37" t="inlineStr">
        <x:is>
          <x:t xml:space="preserve">Missão · Oferendas</x:t>
        </x:is>
      </x:c>
      <x:c r="H1222" s="38" t="inlineStr">
        <x:is>
          <x:t xml:space="preserve">abrir partitura</x:t>
        </x:is>
      </x:c>
    </x:row>
    <x:row r="1223">
      <x:c r="A1223" s="33" t="inlineStr">
        <x:is>
          <x:t xml:space="preserve">Vol. 30</x:t>
        </x:is>
      </x:c>
      <x:c r="B1223" s="33" t="inlineStr">
        <x:is>
          <x:t xml:space="preserve">3</x:t>
        </x:is>
      </x:c>
      <x:c r="C1223" s="34" t="inlineStr">
        <x:is>
          <x:t xml:space="preserve">Abre as portas, deixa entrar</x:t>
        </x:is>
      </x:c>
      <x:c r="D1223" s="34" t="n"/>
      <x:c r="E1223" s="34" t="inlineStr">
        <x:is>
          <x:t xml:space="preserve">Sl 23</x:t>
        </x:is>
      </x:c>
      <x:c r="F1223" s="34" t="inlineStr">
        <x:is>
          <x:t xml:space="preserve">Sl 23</x:t>
        </x:is>
      </x:c>
      <x:c r="G1223" s="34" t="inlineStr">
        <x:is>
          <x:t xml:space="preserve">Advento</x:t>
        </x:is>
      </x:c>
      <x:c r="H1223" s="35" t="inlineStr">
        <x:is>
          <x:t xml:space="preserve">abrir partitura</x:t>
        </x:is>
      </x:c>
    </x:row>
    <x:row r="1224">
      <x:c r="A1224" s="36" t="inlineStr">
        <x:is>
          <x:t xml:space="preserve">Vol. 30</x:t>
        </x:is>
      </x:c>
      <x:c r="B1224" s="36" t="inlineStr">
        <x:is>
          <x:t xml:space="preserve">4</x:t>
        </x:is>
      </x:c>
      <x:c r="C1224" s="37" t="inlineStr">
        <x:is>
          <x:t xml:space="preserve">Antes da morte e ressurreição</x:t>
        </x:is>
      </x:c>
      <x:c r="D1224" s="37" t="n"/>
      <x:c r="E1224" s="37" t="n"/>
      <x:c r="F1224" s="37" t="n"/>
      <x:c r="G1224" s="37" t="inlineStr">
        <x:is>
          <x:t xml:space="preserve">Páscoa e ressurreição</x:t>
        </x:is>
      </x:c>
      <x:c r="H1224" s="38" t="inlineStr">
        <x:is>
          <x:t xml:space="preserve">abrir partitura</x:t>
        </x:is>
      </x:c>
      <x:c r="I1224" s="58" t="inlineStr">
        <x:is>
          <x:t xml:space="preserve">arr. Delphim Rezende Porto</x:t>
        </x:is>
      </x:c>
    </x:row>
    <x:row r="1225">
      <x:c r="A1225" s="33" t="inlineStr">
        <x:is>
          <x:t xml:space="preserve">Vol. 30</x:t>
        </x:is>
      </x:c>
      <x:c r="B1225" s="33" t="inlineStr">
        <x:is>
          <x:t xml:space="preserve">5</x:t>
        </x:is>
      </x:c>
      <x:c r="C1225" s="34" t="inlineStr">
        <x:is>
          <x:t xml:space="preserve">Ao Rei dos séculos</x:t>
        </x:is>
      </x:c>
      <x:c r="D1225" s="34" t="n"/>
      <x:c r="E1225" s="34" t="inlineStr">
        <x:is>
          <x:t xml:space="preserve">1Tm 1,17</x:t>
        </x:is>
      </x:c>
      <x:c r="F1225" s="34" t="n"/>
      <x:c r="G1225" s="34" t="inlineStr">
        <x:is>
          <x:t xml:space="preserve">Doxologia</x:t>
        </x:is>
      </x:c>
      <x:c r="H1225" s="35" t="inlineStr">
        <x:is>
          <x:t xml:space="preserve">abrir partitura</x:t>
        </x:is>
      </x:c>
    </x:row>
    <x:row r="1226">
      <x:c r="A1226" s="36" t="inlineStr">
        <x:is>
          <x:t xml:space="preserve">Vol. 30</x:t>
        </x:is>
      </x:c>
      <x:c r="B1226" s="36" t="inlineStr">
        <x:is>
          <x:t xml:space="preserve">6</x:t>
        </x:is>
      </x:c>
      <x:c r="C1226" s="37" t="inlineStr">
        <x:is>
          <x:t xml:space="preserve">Bendito, louvado seja</x:t>
        </x:is>
      </x:c>
      <x:c r="D1226" s="37" t="n"/>
      <x:c r="E1226" s="37" t="n"/>
      <x:c r="F1226" s="37" t="n"/>
      <x:c r="G1226" s="37" t="n"/>
      <x:c r="H1226" s="38" t="inlineStr">
        <x:is>
          <x:t xml:space="preserve">abrir partitura</x:t>
        </x:is>
      </x:c>
    </x:row>
    <x:row r="1227">
      <x:c r="A1227" s="33" t="inlineStr">
        <x:is>
          <x:t xml:space="preserve">Vol. 30</x:t>
        </x:is>
      </x:c>
      <x:c r="B1227" s="33" t="inlineStr">
        <x:is>
          <x:t xml:space="preserve">7</x:t>
        </x:is>
      </x:c>
      <x:c r="C1227" s="34" t="inlineStr">
        <x:is>
          <x:t xml:space="preserve">Bendize, ó minh'alma, ao Senhor!</x:t>
        </x:is>
      </x:c>
      <x:c r="D1227" s="34" t="n"/>
      <x:c r="E1227" s="34" t="inlineStr">
        <x:is>
          <x:t xml:space="preserve">Sl 103</x:t>
        </x:is>
      </x:c>
      <x:c r="F1227" s="34" t="inlineStr">
        <x:is>
          <x:t xml:space="preserve">Sl 103</x:t>
        </x:is>
      </x:c>
      <x:c r="G1227" s="34" t="inlineStr">
        <x:is>
          <x:t xml:space="preserve">Hino ao Criador do universo</x:t>
        </x:is>
      </x:c>
      <x:c r="H1227" s="35" t="inlineStr">
        <x:is>
          <x:t xml:space="preserve">abrir partitura</x:t>
        </x:is>
      </x:c>
    </x:row>
    <x:row r="1228">
      <x:c r="A1228" s="36" t="inlineStr">
        <x:is>
          <x:t xml:space="preserve">Vol. 30</x:t>
        </x:is>
      </x:c>
      <x:c r="B1228" s="36" t="inlineStr">
        <x:is>
          <x:t xml:space="preserve">8</x:t>
        </x:is>
      </x:c>
      <x:c r="C1228" s="37" t="inlineStr">
        <x:is>
          <x:t xml:space="preserve">Cantai louvores ao Senhor, todas as gentes</x:t>
        </x:is>
      </x:c>
      <x:c r="D1228" s="37" t="n"/>
      <x:c r="E1228" s="37" t="inlineStr">
        <x:is>
          <x:t xml:space="preserve">Sl 116</x:t>
        </x:is>
      </x:c>
      <x:c r="F1228" s="37" t="n"/>
      <x:c r="G1228" s="37" t="inlineStr">
        <x:is>
          <x:t xml:space="preserve">Salmo de todos os povos</x:t>
        </x:is>
      </x:c>
      <x:c r="H1228" s="38" t="inlineStr">
        <x:is>
          <x:t xml:space="preserve">abrir partitura</x:t>
        </x:is>
      </x:c>
    </x:row>
    <x:row r="1229">
      <x:c r="A1229" s="33" t="inlineStr">
        <x:is>
          <x:t xml:space="preserve">Vol. 30</x:t>
        </x:is>
      </x:c>
      <x:c r="B1229" s="33" t="inlineStr">
        <x:is>
          <x:t xml:space="preserve">9</x:t>
        </x:is>
      </x:c>
      <x:c r="C1229" s="34" t="inlineStr">
        <x:is>
          <x:t xml:space="preserve">Cordeiro (Missa Pastoral)</x:t>
        </x:is>
      </x:c>
      <x:c r="D1229" s="34" t="n"/>
      <x:c r="E1229" s="34" t="n"/>
      <x:c r="F1229" s="34" t="n"/>
      <x:c r="G1229" s="34" t="n"/>
      <x:c r="H1229" s="35" t="inlineStr">
        <x:is>
          <x:t xml:space="preserve">abrir partitura</x:t>
        </x:is>
      </x:c>
    </x:row>
    <x:row r="1230">
      <x:c r="A1230" s="36" t="inlineStr">
        <x:is>
          <x:t xml:space="preserve">Vol. 30</x:t>
        </x:is>
      </x:c>
      <x:c r="B1230" s="36" t="inlineStr">
        <x:is>
          <x:t xml:space="preserve">10</x:t>
        </x:is>
      </x:c>
      <x:c r="C1230" s="37" t="inlineStr">
        <x:is>
          <x:t xml:space="preserve">Glória a Deus Trindade</x:t>
        </x:is>
      </x:c>
      <x:c r="D1230" s="37" t="n"/>
      <x:c r="E1230" s="37" t="n"/>
      <x:c r="F1230" s="37" t="n"/>
      <x:c r="G1230" s="37" t="n"/>
      <x:c r="H1230" s="38" t="inlineStr">
        <x:is>
          <x:t xml:space="preserve">abrir partitura</x:t>
        </x:is>
      </x:c>
    </x:row>
    <x:row r="1231">
      <x:c r="A1231" s="33" t="inlineStr">
        <x:is>
          <x:t xml:space="preserve">Vol. 30</x:t>
        </x:is>
      </x:c>
      <x:c r="B1231" s="33" t="inlineStr">
        <x:is>
          <x:t xml:space="preserve">11</x:t>
        </x:is>
      </x:c>
      <x:c r="C1231" s="34" t="inlineStr">
        <x:is>
          <x:t xml:space="preserve">Protegei o vosso povo, terna Mãe</x:t>
        </x:is>
      </x:c>
      <x:c r="D1231" s="34" t="n"/>
      <x:c r="E1231" s="34" t="n"/>
      <x:c r="F1231" s="34" t="n"/>
      <x:c r="G1231" s="34" t="n"/>
      <x:c r="H1231" s="35" t="inlineStr">
        <x:is>
          <x:t xml:space="preserve">abrir partitura</x:t>
        </x:is>
      </x:c>
    </x:row>
    <x:row r="1232">
      <x:c r="A1232" s="36" t="inlineStr">
        <x:is>
          <x:t xml:space="preserve">Vol. 30</x:t>
        </x:is>
      </x:c>
      <x:c r="B1232" s="36" t="inlineStr">
        <x:is>
          <x:t xml:space="preserve">12</x:t>
        </x:is>
      </x:c>
      <x:c r="C1232" s="37" t="inlineStr">
        <x:is>
          <x:t xml:space="preserve">Quando bem cedo venho a Ti</x:t>
        </x:is>
      </x:c>
      <x:c r="D1232" s="37" t="n"/>
      <x:c r="E1232" s="37" t="n"/>
      <x:c r="F1232" s="37" t="n"/>
      <x:c r="G1232" s="37" t="inlineStr">
        <x:is>
          <x:t xml:space="preserve">Fonte de Amor, de Vida e de Paz</x:t>
        </x:is>
      </x:c>
      <x:c r="H1232" s="38" t="inlineStr">
        <x:is>
          <x:t xml:space="preserve">abrir partitura</x:t>
        </x:is>
      </x:c>
    </x:row>
    <x:row r="1233">
      <x:c r="A1233" s="33" t="inlineStr">
        <x:is>
          <x:t xml:space="preserve">Vol. 30</x:t>
        </x:is>
      </x:c>
      <x:c r="B1233" s="33" t="inlineStr">
        <x:is>
          <x:t xml:space="preserve">13</x:t>
        </x:is>
      </x:c>
      <x:c r="C1233" s="34" t="inlineStr">
        <x:is>
          <x:t xml:space="preserve">Quem me dera morar sempre em vossa casa</x:t>
        </x:is>
      </x:c>
      <x:c r="D1233" s="34" t="n"/>
      <x:c r="E1233" s="34" t="inlineStr">
        <x:is>
          <x:t xml:space="preserve">Sl 60</x:t>
        </x:is>
      </x:c>
      <x:c r="F1233" s="34" t="inlineStr">
        <x:is>
          <x:t xml:space="preserve">Sl 60</x:t>
        </x:is>
      </x:c>
      <x:c r="G1233" s="34" t="inlineStr">
        <x:is>
          <x:t xml:space="preserve">Comunhão ou saída</x:t>
        </x:is>
      </x:c>
      <x:c r="H1233" s="35" t="inlineStr">
        <x:is>
          <x:t xml:space="preserve">abrir partitura</x:t>
        </x:is>
      </x:c>
    </x:row>
    <x:row r="1234">
      <x:c r="A1234" s="36" t="inlineStr">
        <x:is>
          <x:t xml:space="preserve">Vol. 30</x:t>
        </x:is>
      </x:c>
      <x:c r="B1234" s="36" t="inlineStr">
        <x:is>
          <x:t xml:space="preserve">14</x:t>
        </x:is>
      </x:c>
      <x:c r="C1234" s="37" t="inlineStr">
        <x:is>
          <x:t xml:space="preserve">Quem, ó Senhor, em tua casa habitará</x:t>
        </x:is>
      </x:c>
      <x:c r="D1234" s="37" t="n"/>
      <x:c r="E1234" s="37" t="inlineStr">
        <x:is>
          <x:t xml:space="preserve">Sl 14</x:t>
        </x:is>
      </x:c>
      <x:c r="F1234" s="37" t="n"/>
      <x:c r="G1234" s="37" t="n"/>
      <x:c r="H1234" s="38" t="inlineStr">
        <x:is>
          <x:t xml:space="preserve">abrir partitura</x:t>
        </x:is>
      </x:c>
    </x:row>
    <x:row r="1235">
      <x:c r="A1235" s="33" t="inlineStr">
        <x:is>
          <x:t xml:space="preserve">Vol. 30</x:t>
        </x:is>
      </x:c>
      <x:c r="B1235" s="33" t="inlineStr">
        <x:is>
          <x:t xml:space="preserve">15</x:t>
        </x:is>
      </x:c>
      <x:c r="C1235" s="34" t="inlineStr">
        <x:is>
          <x:t xml:space="preserve">Santo (Missa Pastoral)</x:t>
        </x:is>
      </x:c>
      <x:c r="D1235" s="34" t="n"/>
      <x:c r="E1235" s="34" t="n"/>
      <x:c r="F1235" s="34" t="n"/>
      <x:c r="G1235" s="34" t="n"/>
      <x:c r="H1235" s="35" t="inlineStr">
        <x:is>
          <x:t xml:space="preserve">abrir partitura</x:t>
        </x:is>
      </x:c>
    </x:row>
    <x:row r="1236">
      <x:c r="A1236" s="36" t="inlineStr">
        <x:is>
          <x:t xml:space="preserve">Vol. 30</x:t>
        </x:is>
      </x:c>
      <x:c r="B1236" s="36" t="inlineStr">
        <x:is>
          <x:t xml:space="preserve">16</x:t>
        </x:is>
      </x:c>
      <x:c r="C1236" s="37" t="inlineStr">
        <x:is>
          <x:t xml:space="preserve">Senhor, tende piedade de nós (Missa Pastoral)</x:t>
        </x:is>
      </x:c>
      <x:c r="D1236" s="37" t="n"/>
      <x:c r="E1236" s="37" t="n"/>
      <x:c r="F1236" s="37" t="n"/>
      <x:c r="G1236" s="37" t="n"/>
      <x:c r="H1236" s="38" t="inlineStr">
        <x:is>
          <x:t xml:space="preserve">abrir partitura</x:t>
        </x:is>
      </x:c>
    </x:row>
    <x:row r="1237">
      <x:c r="A1237" s="33" t="inlineStr">
        <x:is>
          <x:t xml:space="preserve">Vol. 30</x:t>
        </x:is>
      </x:c>
      <x:c r="B1237" s="33" t="inlineStr">
        <x:is>
          <x:t xml:space="preserve">17</x:t>
        </x:is>
      </x:c>
      <x:c r="C1237" s="34" t="inlineStr">
        <x:is>
          <x:t xml:space="preserve">Senhor, tende piedade e perdoai a nossa culpa</x:t>
        </x:is>
      </x:c>
      <x:c r="D1237" s="34" t="n"/>
      <x:c r="E1237" s="34" t="n"/>
      <x:c r="F1237" s="34" t="n"/>
      <x:c r="G1237" s="34" t="inlineStr">
        <x:is>
          <x:t xml:space="preserve">Ato penitencial</x:t>
        </x:is>
      </x:c>
      <x:c r="H1237" s="35" t="inlineStr">
        <x:is>
          <x:t xml:space="preserve">abrir partitura</x:t>
        </x:is>
      </x:c>
    </x:row>
    <x:row r="1238">
      <x:c r="A1238" s="36" t="inlineStr">
        <x:is>
          <x:t xml:space="preserve">Vol. 30</x:t>
        </x:is>
      </x:c>
      <x:c r="B1238" s="36" t="inlineStr">
        <x:is>
          <x:t xml:space="preserve">18</x:t>
        </x:is>
      </x:c>
      <x:c r="C1238" s="37" t="inlineStr">
        <x:is>
          <x:t xml:space="preserve">Um Anjo à Virgem Santa</x:t>
        </x:is>
      </x:c>
      <x:c r="D1238" s="37" t="inlineStr">
        <x:is>
          <x:t xml:space="preserve">Lc 1,26-38</x:t>
        </x:is>
      </x:c>
      <x:c r="E1238" s="37" t="n"/>
      <x:c r="F1238" s="37" t="n"/>
      <x:c r="G1238" s="37" t="inlineStr">
        <x:is>
          <x:t xml:space="preserve">Advento · Anunciação</x:t>
        </x:is>
      </x:c>
      <x:c r="H1238" s="38" t="inlineStr">
        <x:is>
          <x:t xml:space="preserve">abrir partitura</x:t>
        </x:is>
      </x:c>
    </x:row>
    <x:row r="1239">
      <x:c r="A1239" s="33" t="inlineStr">
        <x:is>
          <x:t xml:space="preserve">Vol. 30</x:t>
        </x:is>
      </x:c>
      <x:c r="B1239" s="33" t="inlineStr">
        <x:is>
          <x:t xml:space="preserve">19</x:t>
        </x:is>
      </x:c>
      <x:c r="C1239" s="34" t="inlineStr">
        <x:is>
          <x:t xml:space="preserve">Vamos caminhar a caminho do Senhor</x:t>
        </x:is>
      </x:c>
      <x:c r="D1239" s="34" t="n"/>
      <x:c r="E1239" s="34" t="n"/>
      <x:c r="F1239" s="34" t="n"/>
      <x:c r="G1239" s="34" t="n"/>
      <x:c r="H1239" s="35" t="inlineStr">
        <x:is>
          <x:t xml:space="preserve">abrir partitura</x:t>
        </x:is>
      </x:c>
    </x:row>
    <x:row r="1240">
      <x:c r="A1240" s="36" t="inlineStr">
        <x:is>
          <x:t xml:space="preserve">Vol. 30</x:t>
        </x:is>
      </x:c>
      <x:c r="B1240" s="36" t="inlineStr">
        <x:is>
          <x:t xml:space="preserve">20</x:t>
        </x:is>
      </x:c>
      <x:c r="C1240" s="37" t="inlineStr">
        <x:is>
          <x:t xml:space="preserve">Vamos em paz</x:t>
        </x:is>
      </x:c>
      <x:c r="D1240" s="37" t="n"/>
      <x:c r="E1240" s="37" t="n"/>
      <x:c r="F1240" s="37" t="n"/>
      <x:c r="G1240" s="37" t="inlineStr">
        <x:is>
          <x:t xml:space="preserve">Final da celebração</x:t>
        </x:is>
      </x:c>
      <x:c r="H1240" s="38" t="inlineStr">
        <x:is>
          <x:t xml:space="preserve">abrir partitura</x:t>
        </x:is>
      </x:c>
    </x:row>
    <x:row r="1241">
      <x:c r="A1241" s="33" t="inlineStr">
        <x:is>
          <x:t xml:space="preserve">Vol. 30</x:t>
        </x:is>
      </x:c>
      <x:c r="B1241" s="33" t="inlineStr">
        <x:is>
          <x:t xml:space="preserve">21</x:t>
        </x:is>
      </x:c>
      <x:c r="C1241" s="34" t="inlineStr">
        <x:is>
          <x:t xml:space="preserve">Virgem puríssima, Mãe do Senhor</x:t>
        </x:is>
      </x:c>
      <x:c r="D1241" s="34" t="n"/>
      <x:c r="E1241" s="34" t="n"/>
      <x:c r="F1241" s="34" t="n"/>
      <x:c r="G1241" s="34" t="n"/>
      <x:c r="H1241" s="35" t="inlineStr">
        <x:is>
          <x:t xml:space="preserve">abrir partitura</x:t>
        </x:is>
      </x:c>
    </x:row>
    <x:row r="1242">
      <x:c r="A1242" s="36" t="inlineStr">
        <x:is>
          <x:t xml:space="preserve">Vol. 31</x:t>
        </x:is>
      </x:c>
      <x:c r="B1242" s="36" t="inlineStr">
        <x:is>
          <x:t xml:space="preserve">1</x:t>
        </x:is>
      </x:c>
      <x:c r="C1242" s="37" t="inlineStr">
        <x:is>
          <x:t xml:space="preserve">A gente tem um mundo pra celebrar</x:t>
        </x:is>
      </x:c>
      <x:c r="D1242" s="37" t="n"/>
      <x:c r="E1242" s="37" t="n"/>
      <x:c r="F1242" s="37" t="n"/>
      <x:c r="G1242" s="37" t="inlineStr">
        <x:is>
          <x:t xml:space="preserve">Formatura, 15 anos e Ação de Graças</x:t>
        </x:is>
      </x:c>
      <x:c r="H1242" s="38" t="inlineStr">
        <x:is>
          <x:t xml:space="preserve">abrir partitura</x:t>
        </x:is>
      </x:c>
    </x:row>
    <x:row r="1243">
      <x:c r="A1243" s="33" t="inlineStr">
        <x:is>
          <x:t xml:space="preserve">Vol. 31</x:t>
        </x:is>
      </x:c>
      <x:c r="B1243" s="33" t="inlineStr">
        <x:is>
          <x:t xml:space="preserve">2</x:t>
        </x:is>
      </x:c>
      <x:c r="C1243" s="34" t="inlineStr">
        <x:is>
          <x:t xml:space="preserve">Aceita, Senhor, e recebe</x:t>
        </x:is>
      </x:c>
      <x:c r="D1243" s="34" t="n"/>
      <x:c r="E1243" s="34" t="n"/>
      <x:c r="F1243" s="34" t="n"/>
      <x:c r="G1243" s="34" t="inlineStr">
        <x:is>
          <x:t xml:space="preserve">Oferta da vida, renovação do Batismo, Votos religiosos, 15 anos, formatura</x:t>
        </x:is>
      </x:c>
      <x:c r="H1243" s="35" t="inlineStr">
        <x:is>
          <x:t xml:space="preserve">abrir partitura</x:t>
        </x:is>
      </x:c>
    </x:row>
    <x:row r="1244">
      <x:c r="A1244" s="36" t="inlineStr">
        <x:is>
          <x:t xml:space="preserve">Vol. 31</x:t>
        </x:is>
      </x:c>
      <x:c r="B1244" s="36" t="inlineStr">
        <x:is>
          <x:t xml:space="preserve">3</x:t>
        </x:is>
      </x:c>
      <x:c r="C1244" s="37" t="inlineStr">
        <x:is>
          <x:t xml:space="preserve">Chegou a hora da alegria</x:t>
        </x:is>
      </x:c>
      <x:c r="D1244" s="37" t="n"/>
      <x:c r="E1244" s="37" t="inlineStr">
        <x:is>
          <x:t xml:space="preserve">Sl 18</x:t>
        </x:is>
      </x:c>
      <x:c r="F1244" s="37" t="inlineStr">
        <x:is>
          <x:t xml:space="preserve">Sl 18</x:t>
        </x:is>
      </x:c>
      <x:c r="G1244" s="37" t="inlineStr">
        <x:is>
          <x:t xml:space="preserve">Antes da proclamação da Palavra</x:t>
        </x:is>
      </x:c>
      <x:c r="H1244" s="38" t="inlineStr">
        <x:is>
          <x:t xml:space="preserve">abrir partitura</x:t>
        </x:is>
      </x:c>
    </x:row>
    <x:row r="1245">
      <x:c r="A1245" s="33" t="inlineStr">
        <x:is>
          <x:t xml:space="preserve">Vol. 31</x:t>
        </x:is>
      </x:c>
      <x:c r="B1245" s="33" t="inlineStr">
        <x:is>
          <x:t xml:space="preserve">4</x:t>
        </x:is>
      </x:c>
      <x:c r="C1245" s="34" t="inlineStr">
        <x:is>
          <x:t xml:space="preserve">Cristo luz, luz do mundo</x:t>
        </x:is>
      </x:c>
      <x:c r="D1245" s="34" t="inlineStr">
        <x:is>
          <x:t xml:space="preserve">Jo 8,12</x:t>
        </x:is>
      </x:c>
      <x:c r="E1245" s="34" t="n"/>
      <x:c r="F1245" s="34" t="inlineStr">
        <x:is>
          <x:t xml:space="preserve">Sl 26</x:t>
        </x:is>
      </x:c>
      <x:c r="G1245" s="34" t="n"/>
      <x:c r="H1245" s="35" t="inlineStr">
        <x:is>
          <x:t xml:space="preserve">abrir partitura</x:t>
        </x:is>
      </x:c>
    </x:row>
    <x:row r="1246">
      <x:c r="A1246" s="36" t="inlineStr">
        <x:is>
          <x:t xml:space="preserve">Vol. 31</x:t>
        </x:is>
      </x:c>
      <x:c r="B1246" s="36" t="inlineStr">
        <x:is>
          <x:t xml:space="preserve">5</x:t>
        </x:is>
      </x:c>
      <x:c r="C1246" s="37" t="inlineStr">
        <x:is>
          <x:t xml:space="preserve">De um Deus que por nós morreu</x:t>
        </x:is>
      </x:c>
      <x:c r="D1246" s="37" t="n"/>
      <x:c r="E1246" s="37" t="n"/>
      <x:c r="F1246" s="37" t="n"/>
      <x:c r="G1246" s="37" t="inlineStr">
        <x:is>
          <x:t xml:space="preserve">Quaresma e penitência</x:t>
        </x:is>
      </x:c>
      <x:c r="H1246" s="38" t="inlineStr">
        <x:is>
          <x:t xml:space="preserve">abrir partitura</x:t>
        </x:is>
      </x:c>
    </x:row>
    <x:row r="1247">
      <x:c r="A1247" s="33" t="inlineStr">
        <x:is>
          <x:t xml:space="preserve">Vol. 31</x:t>
        </x:is>
      </x:c>
      <x:c r="B1247" s="33" t="inlineStr">
        <x:is>
          <x:t xml:space="preserve">6</x:t>
        </x:is>
      </x:c>
      <x:c r="C1247" s="34" t="inlineStr">
        <x:is>
          <x:t xml:space="preserve">Deus de amor, nós te adoramos</x:t>
        </x:is>
      </x:c>
      <x:c r="D1247" s="34" t="n"/>
      <x:c r="E1247" s="34" t="n"/>
      <x:c r="F1247" s="34" t="n"/>
      <x:c r="G1247" s="34" t="n"/>
      <x:c r="H1247" s="35" t="inlineStr">
        <x:is>
          <x:t xml:space="preserve">abrir partitura</x:t>
        </x:is>
      </x:c>
    </x:row>
    <x:row r="1248">
      <x:c r="A1248" s="36" t="inlineStr">
        <x:is>
          <x:t xml:space="preserve">Vol. 31</x:t>
        </x:is>
      </x:c>
      <x:c r="B1248" s="36" t="inlineStr">
        <x:is>
          <x:t xml:space="preserve">7</x:t>
        </x:is>
      </x:c>
      <x:c r="C1248" s="37" t="inlineStr">
        <x:is>
          <x:t xml:space="preserve">É como a chuva que lava</x:t>
        </x:is>
      </x:c>
      <x:c r="D1248" s="37" t="n"/>
      <x:c r="E1248" s="37" t="inlineStr">
        <x:is>
          <x:t xml:space="preserve">Is 45,23</x:t>
        </x:is>
      </x:c>
      <x:c r="F1248" s="37" t="n"/>
      <x:c r="G1248" s="37" t="inlineStr">
        <x:is>
          <x:t xml:space="preserve">Palavra de Deus</x:t>
        </x:is>
      </x:c>
      <x:c r="H1248" s="38" t="inlineStr">
        <x:is>
          <x:t xml:space="preserve">abrir partitura</x:t>
        </x:is>
      </x:c>
    </x:row>
    <x:row r="1249">
      <x:c r="A1249" s="33" t="inlineStr">
        <x:is>
          <x:t xml:space="preserve">Vol. 31</x:t>
        </x:is>
      </x:c>
      <x:c r="B1249" s="33" t="inlineStr">
        <x:is>
          <x:t xml:space="preserve">8</x:t>
        </x:is>
      </x:c>
      <x:c r="C1249" s="34" t="inlineStr">
        <x:is>
          <x:t xml:space="preserve">Envia teu Espírito, Senhor!</x:t>
        </x:is>
      </x:c>
      <x:c r="D1249" s="34" t="n"/>
      <x:c r="E1249" s="34" t="inlineStr">
        <x:is>
          <x:t xml:space="preserve">Sl 103</x:t>
        </x:is>
      </x:c>
      <x:c r="F1249" s="34" t="inlineStr">
        <x:is>
          <x:t xml:space="preserve">Sl 103</x:t>
        </x:is>
      </x:c>
      <x:c r="G1249" s="34" t="inlineStr">
        <x:is>
          <x:t xml:space="preserve">Pentecostes · Espírito Santo</x:t>
        </x:is>
      </x:c>
      <x:c r="H1249" s="35" t="inlineStr">
        <x:is>
          <x:t xml:space="preserve">abrir partitura</x:t>
        </x:is>
      </x:c>
    </x:row>
    <x:row r="1250">
      <x:c r="A1250" s="36" t="inlineStr">
        <x:is>
          <x:t xml:space="preserve">Vol. 31</x:t>
        </x:is>
      </x:c>
      <x:c r="B1250" s="36" t="inlineStr">
        <x:is>
          <x:t xml:space="preserve">9</x:t>
        </x:is>
      </x:c>
      <x:c r="C1250" s="37" t="inlineStr">
        <x:is>
          <x:t xml:space="preserve">Enviai, Senhor, sobre os vossos filhos</x:t>
        </x:is>
      </x:c>
      <x:c r="D1250" s="37" t="n"/>
      <x:c r="E1250" s="37" t="n"/>
      <x:c r="F1250" s="37" t="n"/>
      <x:c r="G1250" s="37" t="inlineStr">
        <x:is>
          <x:t xml:space="preserve">Espírito Santo · Confirmação</x:t>
        </x:is>
      </x:c>
      <x:c r="H1250" s="38" t="inlineStr">
        <x:is>
          <x:t xml:space="preserve">abrir partitura</x:t>
        </x:is>
      </x:c>
    </x:row>
    <x:row r="1251">
      <x:c r="A1251" s="33" t="inlineStr">
        <x:is>
          <x:t xml:space="preserve">Vol. 31</x:t>
        </x:is>
      </x:c>
      <x:c r="B1251" s="33" t="inlineStr">
        <x:is>
          <x:t xml:space="preserve">10</x:t>
        </x:is>
      </x:c>
      <x:c r="C1251" s="34" t="inlineStr">
        <x:is>
          <x:t xml:space="preserve">Ó Deus, fonte de todas as coisas</x:t>
        </x:is>
      </x:c>
      <x:c r="D1251" s="34" t="n"/>
      <x:c r="E1251" s="34" t="n"/>
      <x:c r="F1251" s="34" t="n"/>
      <x:c r="G1251" s="34" t="inlineStr">
        <x:is>
          <x:t xml:space="preserve">2ª Semana - Domingo: Hino das Vésperas</x:t>
        </x:is>
      </x:c>
      <x:c r="H1251" s="35" t="inlineStr">
        <x:is>
          <x:t xml:space="preserve">abrir partitura</x:t>
        </x:is>
      </x:c>
    </x:row>
    <x:row r="1252">
      <x:c r="A1252" s="36" t="inlineStr">
        <x:is>
          <x:t xml:space="preserve">Vol. 31</x:t>
        </x:is>
      </x:c>
      <x:c r="B1252" s="36" t="inlineStr">
        <x:is>
          <x:t xml:space="preserve">11</x:t>
        </x:is>
      </x:c>
      <x:c r="C1252" s="37" t="inlineStr">
        <x:is>
          <x:t xml:space="preserve">Ó Luz radiosa</x:t>
        </x:is>
      </x:c>
      <x:c r="D1252" s="37" t="n"/>
      <x:c r="E1252" s="37" t="inlineStr">
        <x:is>
          <x:t xml:space="preserve">Col 1,15-20</x:t>
        </x:is>
      </x:c>
      <x:c r="F1252" s="37" t="inlineStr">
        <x:is>
          <x:t xml:space="preserve">Col 1,15-20</x:t>
        </x:is>
      </x:c>
      <x:c r="G1252" s="37" t="inlineStr">
        <x:is>
          <x:t xml:space="preserve">Cristo, Luz do mundo</x:t>
        </x:is>
      </x:c>
      <x:c r="H1252" s="38" t="inlineStr">
        <x:is>
          <x:t xml:space="preserve">abrir partitura</x:t>
        </x:is>
      </x:c>
    </x:row>
    <x:row r="1253">
      <x:c r="A1253" s="33" t="inlineStr">
        <x:is>
          <x:t xml:space="preserve">Vol. 31</x:t>
        </x:is>
      </x:c>
      <x:c r="B1253" s="33" t="inlineStr">
        <x:is>
          <x:t xml:space="preserve">12</x:t>
        </x:is>
      </x:c>
      <x:c r="C1253" s="34" t="inlineStr">
        <x:is>
          <x:t xml:space="preserve">Ó Messias prometido</x:t>
        </x:is>
      </x:c>
      <x:c r="D1253" s="34" t="n"/>
      <x:c r="E1253" s="34" t="n"/>
      <x:c r="F1253" s="34" t="n"/>
      <x:c r="G1253" s="34" t="inlineStr">
        <x:is>
          <x:t xml:space="preserve">Advento</x:t>
        </x:is>
      </x:c>
      <x:c r="H1253" s="35" t="inlineStr">
        <x:is>
          <x:t xml:space="preserve">abrir partitura</x:t>
        </x:is>
      </x:c>
    </x:row>
    <x:row r="1254">
      <x:c r="A1254" s="36" t="inlineStr">
        <x:is>
          <x:t xml:space="preserve">Vol. 31</x:t>
        </x:is>
      </x:c>
      <x:c r="B1254" s="36" t="inlineStr">
        <x:is>
          <x:t xml:space="preserve">13</x:t>
        </x:is>
      </x:c>
      <x:c r="C1254" s="37" t="inlineStr">
        <x:is>
          <x:t xml:space="preserve">O Senhor foi preparar</x:t>
        </x:is>
      </x:c>
      <x:c r="D1254" s="37" t="inlineStr">
        <x:is>
          <x:t xml:space="preserve">Jo 14,2-3</x:t>
        </x:is>
      </x:c>
      <x:c r="E1254" s="37" t="inlineStr">
        <x:is>
          <x:t xml:space="preserve">At 1,11</x:t>
        </x:is>
      </x:c>
      <x:c r="F1254" s="37" t="n"/>
      <x:c r="G1254" s="37" t="inlineStr">
        <x:is>
          <x:t xml:space="preserve">Ascensão do Senhor</x:t>
        </x:is>
      </x:c>
      <x:c r="H1254" s="38" t="inlineStr">
        <x:is>
          <x:t xml:space="preserve">abrir partitura</x:t>
        </x:is>
      </x:c>
    </x:row>
    <x:row r="1255">
      <x:c r="A1255" s="33" t="inlineStr">
        <x:is>
          <x:t xml:space="preserve">Vol. 31</x:t>
        </x:is>
      </x:c>
      <x:c r="B1255" s="33" t="inlineStr">
        <x:is>
          <x:t xml:space="preserve">14</x:t>
        </x:is>
      </x:c>
      <x:c r="C1255" s="34" t="inlineStr">
        <x:is>
          <x:t xml:space="preserve">Oferecei-vos a Deus</x:t>
        </x:is>
      </x:c>
      <x:c r="D1255" s="34" t="n"/>
      <x:c r="E1255" s="34" t="inlineStr">
        <x:is>
          <x:t xml:space="preserve">Rm 6,13</x:t>
        </x:is>
      </x:c>
      <x:c r="F1255" s="34" t="inlineStr">
        <x:is>
          <x:t xml:space="preserve">Sl 126</x:t>
        </x:is>
      </x:c>
      <x:c r="G1255" s="34" t="n"/>
      <x:c r="H1255" s="35" t="inlineStr">
        <x:is>
          <x:t xml:space="preserve">abrir partitura</x:t>
        </x:is>
      </x:c>
    </x:row>
    <x:row r="1256">
      <x:c r="A1256" s="36" t="inlineStr">
        <x:is>
          <x:t xml:space="preserve">Vol. 31</x:t>
        </x:is>
      </x:c>
      <x:c r="B1256" s="36" t="inlineStr">
        <x:is>
          <x:t xml:space="preserve">15</x:t>
        </x:is>
      </x:c>
      <x:c r="C1256" s="37" t="inlineStr">
        <x:is>
          <x:t xml:space="preserve">Por sua morte, a morte viu o fim</x:t>
        </x:is>
      </x:c>
      <x:c r="D1256" s="37" t="n"/>
      <x:c r="E1256" s="37" t="inlineStr">
        <x:is>
          <x:t xml:space="preserve">Gl 2,20</x:t>
        </x:is>
      </x:c>
      <x:c r="F1256" s="37" t="n"/>
      <x:c r="G1256" s="37" t="n"/>
      <x:c r="H1256" s="38" t="inlineStr">
        <x:is>
          <x:t xml:space="preserve">abrir partitura</x:t>
        </x:is>
      </x:c>
    </x:row>
    <x:row r="1257">
      <x:c r="A1257" s="33" t="inlineStr">
        <x:is>
          <x:t xml:space="preserve">Vol. 31</x:t>
        </x:is>
      </x:c>
      <x:c r="B1257" s="33" t="inlineStr">
        <x:is>
          <x:t xml:space="preserve">16</x:t>
        </x:is>
      </x:c>
      <x:c r="C1257" s="34" t="inlineStr">
        <x:is>
          <x:t xml:space="preserve">Que os povos louvem, ó Deus</x:t>
        </x:is>
      </x:c>
      <x:c r="D1257" s="34" t="n"/>
      <x:c r="E1257" s="34" t="inlineStr">
        <x:is>
          <x:t xml:space="preserve">Sl 66</x:t>
        </x:is>
      </x:c>
      <x:c r="F1257" s="34" t="inlineStr">
        <x:is>
          <x:t xml:space="preserve">Sl 66</x:t>
        </x:is>
      </x:c>
      <x:c r="G1257" s="34" t="n"/>
      <x:c r="H1257" s="35" t="inlineStr">
        <x:is>
          <x:t xml:space="preserve">abrir partitura</x:t>
        </x:is>
      </x:c>
    </x:row>
    <x:row r="1258">
      <x:c r="A1258" s="36" t="inlineStr">
        <x:is>
          <x:t xml:space="preserve">Vol. 31</x:t>
        </x:is>
      </x:c>
      <x:c r="B1258" s="36" t="inlineStr">
        <x:is>
          <x:t xml:space="preserve">17</x:t>
        </x:is>
      </x:c>
      <x:c r="C1258" s="37" t="inlineStr">
        <x:is>
          <x:t xml:space="preserve">Quem me julga é o Senhor</x:t>
        </x:is>
      </x:c>
      <x:c r="D1258" s="37" t="n"/>
      <x:c r="E1258" s="37" t="inlineStr">
        <x:is>
          <x:t xml:space="preserve">1Cor 4,4-5</x:t>
        </x:is>
      </x:c>
      <x:c r="F1258" s="37" t="inlineStr">
        <x:is>
          <x:t xml:space="preserve">Sl 71</x:t>
        </x:is>
      </x:c>
      <x:c r="G1258" s="37" t="n"/>
      <x:c r="H1258" s="38" t="inlineStr">
        <x:is>
          <x:t xml:space="preserve">abrir partitura</x:t>
        </x:is>
      </x:c>
    </x:row>
    <x:row r="1259">
      <x:c r="A1259" s="33" t="inlineStr">
        <x:is>
          <x:t xml:space="preserve">Vol. 31</x:t>
        </x:is>
      </x:c>
      <x:c r="B1259" s="33" t="inlineStr">
        <x:is>
          <x:t xml:space="preserve">18</x:t>
        </x:is>
      </x:c>
      <x:c r="C1259" s="34" t="inlineStr">
        <x:is>
          <x:t xml:space="preserve">Quem nos separará</x:t>
        </x:is>
      </x:c>
      <x:c r="D1259" s="34" t="n"/>
      <x:c r="E1259" s="34" t="inlineStr">
        <x:is>
          <x:t xml:space="preserve">Rm 8,35</x:t>
        </x:is>
      </x:c>
      <x:c r="F1259" s="34" t="n"/>
      <x:c r="G1259" s="34" t="n"/>
      <x:c r="H1259" s="35" t="inlineStr">
        <x:is>
          <x:t xml:space="preserve">abrir partitura</x:t>
        </x:is>
      </x:c>
    </x:row>
    <x:row r="1260">
      <x:c r="A1260" s="36" t="inlineStr">
        <x:is>
          <x:t xml:space="preserve">Vol. 31</x:t>
        </x:is>
      </x:c>
      <x:c r="B1260" s="36" t="inlineStr">
        <x:is>
          <x:t xml:space="preserve">19</x:t>
        </x:is>
      </x:c>
      <x:c r="C1260" s="37" t="inlineStr">
        <x:is>
          <x:t xml:space="preserve">Quero levar esta Bíblia</x:t>
        </x:is>
      </x:c>
      <x:c r="D1260" s="37" t="n"/>
      <x:c r="E1260" s="37" t="n"/>
      <x:c r="F1260" s="37" t="n"/>
      <x:c r="G1260" s="37" t="n"/>
      <x:c r="H1260" s="38" t="inlineStr">
        <x:is>
          <x:t xml:space="preserve">abrir partitura</x:t>
        </x:is>
      </x:c>
    </x:row>
    <x:row r="1261">
      <x:c r="A1261" s="33" t="inlineStr">
        <x:is>
          <x:t xml:space="preserve">Vol. 31</x:t>
        </x:is>
      </x:c>
      <x:c r="B1261" s="33" t="inlineStr">
        <x:is>
          <x:t xml:space="preserve">20</x:t>
        </x:is>
      </x:c>
      <x:c r="C1261" s="34" t="inlineStr">
        <x:is>
          <x:t xml:space="preserve">Recordai-vos, Mãe piedosa</x:t>
        </x:is>
      </x:c>
      <x:c r="D1261" s="34" t="n"/>
      <x:c r="E1261" s="34" t="n"/>
      <x:c r="F1261" s="34" t="n"/>
      <x:c r="G1261" s="34" t="n"/>
      <x:c r="H1261" s="35" t="inlineStr">
        <x:is>
          <x:t xml:space="preserve">abrir partitura</x:t>
        </x:is>
      </x:c>
    </x:row>
    <x:row r="1262">
      <x:c r="A1262" s="36" t="inlineStr">
        <x:is>
          <x:t xml:space="preserve">Vol. 31</x:t>
        </x:is>
      </x:c>
      <x:c r="B1262" s="36" t="inlineStr">
        <x:is>
          <x:t xml:space="preserve">21</x:t>
        </x:is>
      </x:c>
      <x:c r="C1262" s="37" t="inlineStr">
        <x:is>
          <x:t xml:space="preserve">Salve, Mãe Imaculada</x:t>
        </x:is>
      </x:c>
      <x:c r="D1262" s="37" t="n"/>
      <x:c r="E1262" s="37" t="n"/>
      <x:c r="F1262" s="37" t="n"/>
      <x:c r="G1262" s="37" t="n"/>
      <x:c r="H1262" s="38" t="inlineStr">
        <x:is>
          <x:t xml:space="preserve">abrir partitura</x:t>
        </x:is>
      </x:c>
    </x:row>
    <x:row r="1263">
      <x:c r="A1263" s="33" t="inlineStr">
        <x:is>
          <x:t xml:space="preserve">Vol. 31</x:t>
        </x:is>
      </x:c>
      <x:c r="B1263" s="33" t="inlineStr">
        <x:is>
          <x:t xml:space="preserve">22</x:t>
        </x:is>
      </x:c>
      <x:c r="C1263" s="34" t="inlineStr">
        <x:is>
          <x:t xml:space="preserve">Senhor, que a tua Palavra</x:t>
        </x:is>
      </x:c>
      <x:c r="D1263" s="34" t="n"/>
      <x:c r="E1263" s="34" t="n"/>
      <x:c r="F1263" s="34" t="n"/>
      <x:c r="G1263" s="34" t="n"/>
      <x:c r="H1263" s="35" t="inlineStr">
        <x:is>
          <x:t xml:space="preserve">abrir partitura</x:t>
        </x:is>
      </x:c>
    </x:row>
    <x:row r="1264">
      <x:c r="A1264" s="36" t="inlineStr">
        <x:is>
          <x:t xml:space="preserve">Vol. 31</x:t>
        </x:is>
      </x:c>
      <x:c r="B1264" s="36" t="inlineStr">
        <x:is>
          <x:t xml:space="preserve">23</x:t>
        </x:is>
      </x:c>
      <x:c r="C1264" s="37" t="inlineStr">
        <x:is>
          <x:t xml:space="preserve">Tu te abeiraste da praia</x:t>
        </x:is>
      </x:c>
      <x:c r="D1264" s="37" t="inlineStr">
        <x:is>
          <x:t xml:space="preserve">Lc 5,1-11 ‖ Mt 4,18-22 ‖ Mc 1,16-20</x:t>
        </x:is>
      </x:c>
      <x:c r="E1264" s="37" t="n"/>
      <x:c r="F1264" s="37" t="n"/>
      <x:c r="G1264" s="37" t="inlineStr">
        <x:is>
          <x:t xml:space="preserve">Vocacional</x:t>
        </x:is>
      </x:c>
      <x:c r="H1264" s="38" t="inlineStr">
        <x:is>
          <x:t xml:space="preserve">abrir partitura</x:t>
        </x:is>
      </x:c>
    </x:row>
    <x:row r="1265">
      <x:c r="A1265" s="33" t="inlineStr">
        <x:is>
          <x:t xml:space="preserve">Vol. 31</x:t>
        </x:is>
      </x:c>
      <x:c r="B1265" s="33" t="inlineStr">
        <x:is>
          <x:t xml:space="preserve">24</x:t>
        </x:is>
      </x:c>
      <x:c r="C1265" s="34" t="inlineStr">
        <x:is>
          <x:t xml:space="preserve">Vem, caminheiro, caminho é caminhar</x:t>
        </x:is>
      </x:c>
      <x:c r="D1265" s="34" t="n"/>
      <x:c r="E1265" s="34" t="n"/>
      <x:c r="F1265" s="34" t="n"/>
      <x:c r="G1265" s="34" t="inlineStr">
        <x:is>
          <x:t xml:space="preserve">Romaria, vocação, final</x:t>
        </x:is>
      </x:c>
      <x:c r="H1265" s="35" t="inlineStr">
        <x:is>
          <x:t xml:space="preserve">abrir partitura</x:t>
        </x:is>
      </x:c>
    </x:row>
    <x:row r="1266">
      <x:c r="A1266" s="36" t="inlineStr">
        <x:is>
          <x:t xml:space="preserve">Vol. 31</x:t>
        </x:is>
      </x:c>
      <x:c r="B1266" s="36" t="inlineStr">
        <x:is>
          <x:t xml:space="preserve">25</x:t>
        </x:is>
      </x:c>
      <x:c r="C1266" s="37" t="inlineStr">
        <x:is>
          <x:t xml:space="preserve">Vencendo o pecado vem</x:t>
        </x:is>
      </x:c>
      <x:c r="D1266" s="37" t="n"/>
      <x:c r="E1266" s="37" t="n"/>
      <x:c r="F1266" s="37" t="n"/>
      <x:c r="G1266" s="37" t="n"/>
      <x:c r="H1266" s="38" t="inlineStr">
        <x:is>
          <x:t xml:space="preserve">abrir partitura</x:t>
        </x:is>
      </x:c>
    </x:row>
    <x:row r="1267">
      <x:c r="A1267" s="33" t="inlineStr">
        <x:is>
          <x:t xml:space="preserve">Vol. 31</x:t>
        </x:is>
      </x:c>
      <x:c r="B1267" s="33" t="inlineStr">
        <x:is>
          <x:t xml:space="preserve">26</x:t>
        </x:is>
      </x:c>
      <x:c r="C1267" s="34" t="inlineStr">
        <x:is>
          <x:t xml:space="preserve">Venha, povo de Deus, celebrar</x:t>
        </x:is>
      </x:c>
      <x:c r="D1267" s="34" t="n"/>
      <x:c r="E1267" s="34" t="n"/>
      <x:c r="F1267" s="34" t="n"/>
      <x:c r="G1267" s="34" t="inlineStr">
        <x:is>
          <x:t xml:space="preserve">Educação e formação</x:t>
        </x:is>
      </x:c>
      <x:c r="H1267" s="35" t="inlineStr">
        <x:is>
          <x:t xml:space="preserve">abrir partitura</x:t>
        </x:is>
      </x:c>
    </x:row>
    <x:row r="1268">
      <x:c r="A1268" s="36" t="inlineStr">
        <x:is>
          <x:t xml:space="preserve">Vol. 31</x:t>
        </x:is>
      </x:c>
      <x:c r="B1268" s="36" t="inlineStr">
        <x:is>
          <x:t xml:space="preserve">27</x:t>
        </x:is>
      </x:c>
      <x:c r="C1268" s="37" t="inlineStr">
        <x:is>
          <x:t xml:space="preserve">Vou te oferecer a vida</x:t>
        </x:is>
      </x:c>
      <x:c r="D1268" s="37" t="n"/>
      <x:c r="E1268" s="37" t="n"/>
      <x:c r="F1268" s="37" t="n"/>
      <x:c r="G1268" s="37" t="inlineStr">
        <x:is>
          <x:t xml:space="preserve">Ofertório, formatura, 15 anos</x:t>
        </x:is>
      </x:c>
      <x:c r="H1268" s="38" t="inlineStr">
        <x:is>
          <x:t xml:space="preserve">abrir partitura</x:t>
        </x:is>
      </x:c>
    </x:row>
  </x:sheetData>
  <x:hyperlinks>
    <x:hyperlink xmlns:r="http://schemas.openxmlformats.org/officeDocument/2006/relationships" ref="H5" r:id="R4d95ac045212418e"/>
    <x:hyperlink xmlns:r="http://schemas.openxmlformats.org/officeDocument/2006/relationships" ref="H6" r:id="R753bf9163e7048bf"/>
    <x:hyperlink xmlns:r="http://schemas.openxmlformats.org/officeDocument/2006/relationships" ref="H7" r:id="R60a08286a98342f5"/>
    <x:hyperlink xmlns:r="http://schemas.openxmlformats.org/officeDocument/2006/relationships" ref="H8" r:id="R59c2d265ff0c4f5c"/>
    <x:hyperlink xmlns:r="http://schemas.openxmlformats.org/officeDocument/2006/relationships" ref="H9" r:id="Rbc49c01a08ae416a"/>
    <x:hyperlink xmlns:r="http://schemas.openxmlformats.org/officeDocument/2006/relationships" ref="H10" r:id="R3f6181911eb04ef4"/>
    <x:hyperlink xmlns:r="http://schemas.openxmlformats.org/officeDocument/2006/relationships" ref="H11" r:id="R5b08b631caa44bb2"/>
    <x:hyperlink xmlns:r="http://schemas.openxmlformats.org/officeDocument/2006/relationships" ref="H12" r:id="R77b06f3bb77b45a2"/>
    <x:hyperlink xmlns:r="http://schemas.openxmlformats.org/officeDocument/2006/relationships" ref="H13" r:id="Rf1755f5732e34465"/>
    <x:hyperlink xmlns:r="http://schemas.openxmlformats.org/officeDocument/2006/relationships" ref="H14" r:id="Rb570892a15f64a3e"/>
    <x:hyperlink xmlns:r="http://schemas.openxmlformats.org/officeDocument/2006/relationships" ref="H15" r:id="Re03d3bafe84c4e7a"/>
    <x:hyperlink xmlns:r="http://schemas.openxmlformats.org/officeDocument/2006/relationships" ref="H16" r:id="R230bb22416f54686"/>
    <x:hyperlink xmlns:r="http://schemas.openxmlformats.org/officeDocument/2006/relationships" ref="H17" r:id="Rb83228d5dc744278"/>
    <x:hyperlink xmlns:r="http://schemas.openxmlformats.org/officeDocument/2006/relationships" ref="H18" r:id="Ra195561f698943a0"/>
    <x:hyperlink xmlns:r="http://schemas.openxmlformats.org/officeDocument/2006/relationships" ref="H19" r:id="R638aa92b0e0e4cbe"/>
    <x:hyperlink xmlns:r="http://schemas.openxmlformats.org/officeDocument/2006/relationships" ref="H20" r:id="R1a9f1bad8b74456b"/>
    <x:hyperlink xmlns:r="http://schemas.openxmlformats.org/officeDocument/2006/relationships" ref="H21" r:id="R14b18f2c08aa458f"/>
    <x:hyperlink xmlns:r="http://schemas.openxmlformats.org/officeDocument/2006/relationships" ref="H22" r:id="R2b23c71a583b4d24"/>
    <x:hyperlink xmlns:r="http://schemas.openxmlformats.org/officeDocument/2006/relationships" ref="H23" r:id="Recf0946e0b43407f"/>
    <x:hyperlink xmlns:r="http://schemas.openxmlformats.org/officeDocument/2006/relationships" ref="H24" r:id="R5eb09681a988436c"/>
    <x:hyperlink xmlns:r="http://schemas.openxmlformats.org/officeDocument/2006/relationships" ref="H25" r:id="R2a9fe3ccd26f4484"/>
    <x:hyperlink xmlns:r="http://schemas.openxmlformats.org/officeDocument/2006/relationships" ref="H26" r:id="R32ba371d98b04cb4"/>
    <x:hyperlink xmlns:r="http://schemas.openxmlformats.org/officeDocument/2006/relationships" ref="H27" r:id="R95a0459f06d04637"/>
    <x:hyperlink xmlns:r="http://schemas.openxmlformats.org/officeDocument/2006/relationships" ref="H28" r:id="R24a23ba720a14ba0"/>
    <x:hyperlink xmlns:r="http://schemas.openxmlformats.org/officeDocument/2006/relationships" ref="H29" r:id="R9ba31a2932f14266"/>
    <x:hyperlink xmlns:r="http://schemas.openxmlformats.org/officeDocument/2006/relationships" ref="H30" r:id="Rfafe38663c17441c"/>
    <x:hyperlink xmlns:r="http://schemas.openxmlformats.org/officeDocument/2006/relationships" ref="H31" r:id="R01fdc2408a26454c"/>
    <x:hyperlink xmlns:r="http://schemas.openxmlformats.org/officeDocument/2006/relationships" ref="H32" r:id="R4ea5c02f84324532"/>
    <x:hyperlink xmlns:r="http://schemas.openxmlformats.org/officeDocument/2006/relationships" ref="H33" r:id="R67f5b12a3fda42ad"/>
    <x:hyperlink xmlns:r="http://schemas.openxmlformats.org/officeDocument/2006/relationships" ref="H34" r:id="Rdb50993f8d564a73"/>
    <x:hyperlink xmlns:r="http://schemas.openxmlformats.org/officeDocument/2006/relationships" ref="H35" r:id="Rb9f773b8134c4e1a"/>
    <x:hyperlink xmlns:r="http://schemas.openxmlformats.org/officeDocument/2006/relationships" ref="H36" r:id="Rd8415c5313ef45c8"/>
    <x:hyperlink xmlns:r="http://schemas.openxmlformats.org/officeDocument/2006/relationships" ref="H37" r:id="R9264780255e74bb0"/>
    <x:hyperlink xmlns:r="http://schemas.openxmlformats.org/officeDocument/2006/relationships" ref="H38" r:id="R965837143d654648"/>
    <x:hyperlink xmlns:r="http://schemas.openxmlformats.org/officeDocument/2006/relationships" ref="H39" r:id="R5292c6954f704a4e"/>
    <x:hyperlink xmlns:r="http://schemas.openxmlformats.org/officeDocument/2006/relationships" ref="H40" r:id="R927ab1d3239f4c8d"/>
    <x:hyperlink xmlns:r="http://schemas.openxmlformats.org/officeDocument/2006/relationships" ref="H41" r:id="R27d7c348a531408c"/>
    <x:hyperlink xmlns:r="http://schemas.openxmlformats.org/officeDocument/2006/relationships" ref="H42" r:id="Rc03bc13567274c3f"/>
    <x:hyperlink xmlns:r="http://schemas.openxmlformats.org/officeDocument/2006/relationships" ref="H43" r:id="R47481175069548f1"/>
    <x:hyperlink xmlns:r="http://schemas.openxmlformats.org/officeDocument/2006/relationships" ref="H44" r:id="Re8b5d7cec31c44e9"/>
    <x:hyperlink xmlns:r="http://schemas.openxmlformats.org/officeDocument/2006/relationships" ref="H45" r:id="R24c250d4eb0a42ad"/>
    <x:hyperlink xmlns:r="http://schemas.openxmlformats.org/officeDocument/2006/relationships" ref="H46" r:id="R0c34095a612d48f2"/>
    <x:hyperlink xmlns:r="http://schemas.openxmlformats.org/officeDocument/2006/relationships" ref="H47" r:id="R1b4e0f9de90549a4"/>
    <x:hyperlink xmlns:r="http://schemas.openxmlformats.org/officeDocument/2006/relationships" ref="H48" r:id="R029ed8644ec645a5"/>
    <x:hyperlink xmlns:r="http://schemas.openxmlformats.org/officeDocument/2006/relationships" ref="H49" r:id="R7e9eac33697c40f8"/>
    <x:hyperlink xmlns:r="http://schemas.openxmlformats.org/officeDocument/2006/relationships" ref="H50" r:id="R8acb1db5bff54987"/>
    <x:hyperlink xmlns:r="http://schemas.openxmlformats.org/officeDocument/2006/relationships" ref="H51" r:id="Rf3b8606083764c60"/>
    <x:hyperlink xmlns:r="http://schemas.openxmlformats.org/officeDocument/2006/relationships" ref="H52" r:id="R6e2d77dfa3974999"/>
    <x:hyperlink xmlns:r="http://schemas.openxmlformats.org/officeDocument/2006/relationships" ref="H53" r:id="Raab6539d62b046ba"/>
    <x:hyperlink xmlns:r="http://schemas.openxmlformats.org/officeDocument/2006/relationships" ref="H54" r:id="R8338ac3ea4314d8f"/>
    <x:hyperlink xmlns:r="http://schemas.openxmlformats.org/officeDocument/2006/relationships" ref="H55" r:id="Rc4940fb2004847c2"/>
    <x:hyperlink xmlns:r="http://schemas.openxmlformats.org/officeDocument/2006/relationships" ref="H56" r:id="R9a91a98f2bc44904"/>
    <x:hyperlink xmlns:r="http://schemas.openxmlformats.org/officeDocument/2006/relationships" ref="H57" r:id="R940da6705fa0418e"/>
    <x:hyperlink xmlns:r="http://schemas.openxmlformats.org/officeDocument/2006/relationships" ref="H58" r:id="Rb7cb3841c0b84d6f"/>
    <x:hyperlink xmlns:r="http://schemas.openxmlformats.org/officeDocument/2006/relationships" ref="H59" r:id="R1204a2395ea24e21"/>
    <x:hyperlink xmlns:r="http://schemas.openxmlformats.org/officeDocument/2006/relationships" ref="H60" r:id="R0772bc8946a54a49"/>
    <x:hyperlink xmlns:r="http://schemas.openxmlformats.org/officeDocument/2006/relationships" ref="H61" r:id="R4e5903954ffe47a6"/>
    <x:hyperlink xmlns:r="http://schemas.openxmlformats.org/officeDocument/2006/relationships" ref="H62" r:id="R37c9d6e3956949b7"/>
    <x:hyperlink xmlns:r="http://schemas.openxmlformats.org/officeDocument/2006/relationships" ref="H63" r:id="Rdc995da8f4eb438a"/>
    <x:hyperlink xmlns:r="http://schemas.openxmlformats.org/officeDocument/2006/relationships" ref="H64" r:id="R4ae7b7a11ac14166"/>
    <x:hyperlink xmlns:r="http://schemas.openxmlformats.org/officeDocument/2006/relationships" ref="H65" r:id="R26890d12fe134fe0"/>
    <x:hyperlink xmlns:r="http://schemas.openxmlformats.org/officeDocument/2006/relationships" ref="H66" r:id="Rb4bfd00fb10c42cc"/>
    <x:hyperlink xmlns:r="http://schemas.openxmlformats.org/officeDocument/2006/relationships" ref="H67" r:id="Ra96b362e3b484d78"/>
    <x:hyperlink xmlns:r="http://schemas.openxmlformats.org/officeDocument/2006/relationships" ref="H68" r:id="Re5b750a43e124b8a"/>
    <x:hyperlink xmlns:r="http://schemas.openxmlformats.org/officeDocument/2006/relationships" ref="H69" r:id="Rabee41a2ded641a8"/>
    <x:hyperlink xmlns:r="http://schemas.openxmlformats.org/officeDocument/2006/relationships" ref="H70" r:id="R683735e8e9604bf0"/>
    <x:hyperlink xmlns:r="http://schemas.openxmlformats.org/officeDocument/2006/relationships" ref="H71" r:id="R01daa183c52040f0"/>
    <x:hyperlink xmlns:r="http://schemas.openxmlformats.org/officeDocument/2006/relationships" ref="H72" r:id="R7dfebc88e7594077"/>
    <x:hyperlink xmlns:r="http://schemas.openxmlformats.org/officeDocument/2006/relationships" ref="H73" r:id="R5c8f2e6579c6496a"/>
    <x:hyperlink xmlns:r="http://schemas.openxmlformats.org/officeDocument/2006/relationships" ref="H74" r:id="Rc3b8cb8014044621"/>
    <x:hyperlink xmlns:r="http://schemas.openxmlformats.org/officeDocument/2006/relationships" ref="H75" r:id="R2119d988d908457e"/>
    <x:hyperlink xmlns:r="http://schemas.openxmlformats.org/officeDocument/2006/relationships" ref="H76" r:id="Reca2d19fe5114544"/>
    <x:hyperlink xmlns:r="http://schemas.openxmlformats.org/officeDocument/2006/relationships" ref="H77" r:id="Raebebc26bc2e4551"/>
    <x:hyperlink xmlns:r="http://schemas.openxmlformats.org/officeDocument/2006/relationships" ref="H78" r:id="R05b155540a9943d1"/>
    <x:hyperlink xmlns:r="http://schemas.openxmlformats.org/officeDocument/2006/relationships" ref="H79" r:id="Rcb1c6db858ed419e"/>
    <x:hyperlink xmlns:r="http://schemas.openxmlformats.org/officeDocument/2006/relationships" ref="H80" r:id="R94b1c0fdfb92477b"/>
    <x:hyperlink xmlns:r="http://schemas.openxmlformats.org/officeDocument/2006/relationships" ref="H81" r:id="R679968beb7dc4ee9"/>
    <x:hyperlink xmlns:r="http://schemas.openxmlformats.org/officeDocument/2006/relationships" ref="H82" r:id="R9cd9caac06954d3a"/>
    <x:hyperlink xmlns:r="http://schemas.openxmlformats.org/officeDocument/2006/relationships" ref="H83" r:id="Re28e922fe1e643a5"/>
    <x:hyperlink xmlns:r="http://schemas.openxmlformats.org/officeDocument/2006/relationships" ref="H84" r:id="Rb3202255d53241c3"/>
    <x:hyperlink xmlns:r="http://schemas.openxmlformats.org/officeDocument/2006/relationships" ref="H85" r:id="Raacc858868b346eb"/>
    <x:hyperlink xmlns:r="http://schemas.openxmlformats.org/officeDocument/2006/relationships" ref="H86" r:id="Rf7080c210dfd4bb1"/>
    <x:hyperlink xmlns:r="http://schemas.openxmlformats.org/officeDocument/2006/relationships" ref="H87" r:id="R2f59c5b08f5c4a64"/>
    <x:hyperlink xmlns:r="http://schemas.openxmlformats.org/officeDocument/2006/relationships" ref="H88" r:id="Rcfca92956c9c406d"/>
    <x:hyperlink xmlns:r="http://schemas.openxmlformats.org/officeDocument/2006/relationships" ref="H89" r:id="R4cf64472cbfc4b47"/>
    <x:hyperlink xmlns:r="http://schemas.openxmlformats.org/officeDocument/2006/relationships" ref="H90" r:id="R1735892965ee4c43"/>
    <x:hyperlink xmlns:r="http://schemas.openxmlformats.org/officeDocument/2006/relationships" ref="H91" r:id="R4679ea673ead47de"/>
    <x:hyperlink xmlns:r="http://schemas.openxmlformats.org/officeDocument/2006/relationships" ref="H92" r:id="R31c87a2f52754acb"/>
    <x:hyperlink xmlns:r="http://schemas.openxmlformats.org/officeDocument/2006/relationships" ref="H93" r:id="R41e4d29803484733"/>
    <x:hyperlink xmlns:r="http://schemas.openxmlformats.org/officeDocument/2006/relationships" ref="H94" r:id="R37223869e9f246c0"/>
    <x:hyperlink xmlns:r="http://schemas.openxmlformats.org/officeDocument/2006/relationships" ref="H95" r:id="R53da3fb57c2d43ce"/>
    <x:hyperlink xmlns:r="http://schemas.openxmlformats.org/officeDocument/2006/relationships" ref="H96" r:id="R48d048bb6b7e4c31"/>
    <x:hyperlink xmlns:r="http://schemas.openxmlformats.org/officeDocument/2006/relationships" ref="H97" r:id="R5cb99ee2f6a741e1"/>
    <x:hyperlink xmlns:r="http://schemas.openxmlformats.org/officeDocument/2006/relationships" ref="H98" r:id="Refbe3f4ba34d444a"/>
    <x:hyperlink xmlns:r="http://schemas.openxmlformats.org/officeDocument/2006/relationships" ref="H99" r:id="R45e370e23578404a"/>
    <x:hyperlink xmlns:r="http://schemas.openxmlformats.org/officeDocument/2006/relationships" ref="H100" r:id="R253ae07d4b484259"/>
    <x:hyperlink xmlns:r="http://schemas.openxmlformats.org/officeDocument/2006/relationships" ref="H101" r:id="R7c6f6d492a2544b9"/>
    <x:hyperlink xmlns:r="http://schemas.openxmlformats.org/officeDocument/2006/relationships" ref="H102" r:id="Rcdf72b85a8b54f9a"/>
    <x:hyperlink xmlns:r="http://schemas.openxmlformats.org/officeDocument/2006/relationships" ref="H103" r:id="R6521cecd75fa49c9"/>
    <x:hyperlink xmlns:r="http://schemas.openxmlformats.org/officeDocument/2006/relationships" ref="H104" r:id="R9db053ec9ff04fa4"/>
    <x:hyperlink xmlns:r="http://schemas.openxmlformats.org/officeDocument/2006/relationships" ref="H105" r:id="Ree2c2a007b4445f2"/>
    <x:hyperlink xmlns:r="http://schemas.openxmlformats.org/officeDocument/2006/relationships" ref="H106" r:id="R5ae990f6a37640c7"/>
    <x:hyperlink xmlns:r="http://schemas.openxmlformats.org/officeDocument/2006/relationships" ref="H107" r:id="Rd16daf7952a74302"/>
    <x:hyperlink xmlns:r="http://schemas.openxmlformats.org/officeDocument/2006/relationships" ref="H108" r:id="R10829f621f1c4b37"/>
    <x:hyperlink xmlns:r="http://schemas.openxmlformats.org/officeDocument/2006/relationships" ref="H109" r:id="R61b74ed976494835"/>
    <x:hyperlink xmlns:r="http://schemas.openxmlformats.org/officeDocument/2006/relationships" ref="H110" r:id="R2922a663a4c54b83"/>
    <x:hyperlink xmlns:r="http://schemas.openxmlformats.org/officeDocument/2006/relationships" ref="H111" r:id="R8dcea0e70be74503"/>
    <x:hyperlink xmlns:r="http://schemas.openxmlformats.org/officeDocument/2006/relationships" ref="H112" r:id="Rb595ad71f6174457"/>
    <x:hyperlink xmlns:r="http://schemas.openxmlformats.org/officeDocument/2006/relationships" ref="H113" r:id="Rcaf2c7aeb99a4b5a"/>
    <x:hyperlink xmlns:r="http://schemas.openxmlformats.org/officeDocument/2006/relationships" ref="H114" r:id="Rb0c41df754484bc7"/>
    <x:hyperlink xmlns:r="http://schemas.openxmlformats.org/officeDocument/2006/relationships" ref="H115" r:id="Rd5f0f98053dc4ebf"/>
    <x:hyperlink xmlns:r="http://schemas.openxmlformats.org/officeDocument/2006/relationships" ref="H116" r:id="R71b10f466fe549d5"/>
    <x:hyperlink xmlns:r="http://schemas.openxmlformats.org/officeDocument/2006/relationships" ref="H117" r:id="R5c6ba855a2884ffe"/>
    <x:hyperlink xmlns:r="http://schemas.openxmlformats.org/officeDocument/2006/relationships" ref="H118" r:id="R31b5d7193a714b05"/>
    <x:hyperlink xmlns:r="http://schemas.openxmlformats.org/officeDocument/2006/relationships" ref="H119" r:id="Rc2b8e854226043eb"/>
    <x:hyperlink xmlns:r="http://schemas.openxmlformats.org/officeDocument/2006/relationships" ref="H120" r:id="R098002b0417c4f07"/>
    <x:hyperlink xmlns:r="http://schemas.openxmlformats.org/officeDocument/2006/relationships" ref="H121" r:id="R268390a5b1374480"/>
    <x:hyperlink xmlns:r="http://schemas.openxmlformats.org/officeDocument/2006/relationships" ref="H122" r:id="Rd80c15e8a80b4f74"/>
    <x:hyperlink xmlns:r="http://schemas.openxmlformats.org/officeDocument/2006/relationships" ref="H123" r:id="R801c28349aaf4b50"/>
    <x:hyperlink xmlns:r="http://schemas.openxmlformats.org/officeDocument/2006/relationships" ref="H124" r:id="R8f05201fcfcc4411"/>
    <x:hyperlink xmlns:r="http://schemas.openxmlformats.org/officeDocument/2006/relationships" ref="H125" r:id="R1e25b076b19c4f39"/>
    <x:hyperlink xmlns:r="http://schemas.openxmlformats.org/officeDocument/2006/relationships" ref="H126" r:id="Rf3b5303c95214294"/>
    <x:hyperlink xmlns:r="http://schemas.openxmlformats.org/officeDocument/2006/relationships" ref="H127" r:id="Rffb580d0db1c4ba7"/>
    <x:hyperlink xmlns:r="http://schemas.openxmlformats.org/officeDocument/2006/relationships" ref="H128" r:id="Rb31575d2a1d445b6"/>
    <x:hyperlink xmlns:r="http://schemas.openxmlformats.org/officeDocument/2006/relationships" ref="H129" r:id="Re5261f11e4d54aa0"/>
    <x:hyperlink xmlns:r="http://schemas.openxmlformats.org/officeDocument/2006/relationships" ref="H130" r:id="R0d1494eb623c4758"/>
    <x:hyperlink xmlns:r="http://schemas.openxmlformats.org/officeDocument/2006/relationships" ref="H131" r:id="Rf69e2237bccd42ea"/>
    <x:hyperlink xmlns:r="http://schemas.openxmlformats.org/officeDocument/2006/relationships" ref="H132" r:id="Rf0454ab60a394a5f"/>
    <x:hyperlink xmlns:r="http://schemas.openxmlformats.org/officeDocument/2006/relationships" ref="H133" r:id="R14c98b7b3e8345e6"/>
    <x:hyperlink xmlns:r="http://schemas.openxmlformats.org/officeDocument/2006/relationships" ref="H134" r:id="Rf43ad4723f304c76"/>
    <x:hyperlink xmlns:r="http://schemas.openxmlformats.org/officeDocument/2006/relationships" ref="H135" r:id="R24b1405b34a9426f"/>
    <x:hyperlink xmlns:r="http://schemas.openxmlformats.org/officeDocument/2006/relationships" ref="H136" r:id="R15b192952513489d"/>
    <x:hyperlink xmlns:r="http://schemas.openxmlformats.org/officeDocument/2006/relationships" ref="H137" r:id="R7aad95300c814309"/>
    <x:hyperlink xmlns:r="http://schemas.openxmlformats.org/officeDocument/2006/relationships" ref="H138" r:id="Rd106319553ba4def"/>
    <x:hyperlink xmlns:r="http://schemas.openxmlformats.org/officeDocument/2006/relationships" ref="H139" r:id="R023ee918d30d47d6"/>
    <x:hyperlink xmlns:r="http://schemas.openxmlformats.org/officeDocument/2006/relationships" ref="H140" r:id="R012be929304e43d8"/>
    <x:hyperlink xmlns:r="http://schemas.openxmlformats.org/officeDocument/2006/relationships" ref="H141" r:id="R759475ca712f4a19"/>
    <x:hyperlink xmlns:r="http://schemas.openxmlformats.org/officeDocument/2006/relationships" ref="H142" r:id="Rddfdaa684bb84de5"/>
    <x:hyperlink xmlns:r="http://schemas.openxmlformats.org/officeDocument/2006/relationships" ref="H143" r:id="Re7524b8c782746d0"/>
    <x:hyperlink xmlns:r="http://schemas.openxmlformats.org/officeDocument/2006/relationships" ref="H144" r:id="R138cd18bb2ff4213"/>
    <x:hyperlink xmlns:r="http://schemas.openxmlformats.org/officeDocument/2006/relationships" ref="H145" r:id="R1e7d9ff78b7040da"/>
    <x:hyperlink xmlns:r="http://schemas.openxmlformats.org/officeDocument/2006/relationships" ref="H146" r:id="R2e0efb4331c94376"/>
    <x:hyperlink xmlns:r="http://schemas.openxmlformats.org/officeDocument/2006/relationships" ref="H147" r:id="Rbca9026dbc9f4fc7"/>
    <x:hyperlink xmlns:r="http://schemas.openxmlformats.org/officeDocument/2006/relationships" ref="H148" r:id="R5d841ddaded1480e"/>
    <x:hyperlink xmlns:r="http://schemas.openxmlformats.org/officeDocument/2006/relationships" ref="H149" r:id="R592e021169014df6"/>
    <x:hyperlink xmlns:r="http://schemas.openxmlformats.org/officeDocument/2006/relationships" ref="H150" r:id="R41eed2013f894d9a"/>
    <x:hyperlink xmlns:r="http://schemas.openxmlformats.org/officeDocument/2006/relationships" ref="H151" r:id="R234ae39564724253"/>
    <x:hyperlink xmlns:r="http://schemas.openxmlformats.org/officeDocument/2006/relationships" ref="H152" r:id="R563ea3402a724cb3"/>
    <x:hyperlink xmlns:r="http://schemas.openxmlformats.org/officeDocument/2006/relationships" ref="H153" r:id="R826ec7cc709d4e12"/>
    <x:hyperlink xmlns:r="http://schemas.openxmlformats.org/officeDocument/2006/relationships" ref="H154" r:id="Ra2149f387ef84311"/>
    <x:hyperlink xmlns:r="http://schemas.openxmlformats.org/officeDocument/2006/relationships" ref="H155" r:id="R5427fb37b20049eb"/>
    <x:hyperlink xmlns:r="http://schemas.openxmlformats.org/officeDocument/2006/relationships" ref="H156" r:id="Rfbc3dfb1be354871"/>
    <x:hyperlink xmlns:r="http://schemas.openxmlformats.org/officeDocument/2006/relationships" ref="H157" r:id="Rbe4ae80f96394bac"/>
    <x:hyperlink xmlns:r="http://schemas.openxmlformats.org/officeDocument/2006/relationships" ref="H158" r:id="Rd5e76193e255475d"/>
    <x:hyperlink xmlns:r="http://schemas.openxmlformats.org/officeDocument/2006/relationships" ref="H159" r:id="R0a21d4be16d44995"/>
    <x:hyperlink xmlns:r="http://schemas.openxmlformats.org/officeDocument/2006/relationships" ref="H160" r:id="R1d74a067f8d3401b"/>
    <x:hyperlink xmlns:r="http://schemas.openxmlformats.org/officeDocument/2006/relationships" ref="H161" r:id="R75fd6f7c06614674"/>
    <x:hyperlink xmlns:r="http://schemas.openxmlformats.org/officeDocument/2006/relationships" ref="H162" r:id="R7ef39e0eab9c4580"/>
    <x:hyperlink xmlns:r="http://schemas.openxmlformats.org/officeDocument/2006/relationships" ref="H163" r:id="R032b649fb32f4905"/>
    <x:hyperlink xmlns:r="http://schemas.openxmlformats.org/officeDocument/2006/relationships" ref="H164" r:id="R423b3729600c41fb"/>
    <x:hyperlink xmlns:r="http://schemas.openxmlformats.org/officeDocument/2006/relationships" ref="H165" r:id="R29fc9a9f0ad14756"/>
    <x:hyperlink xmlns:r="http://schemas.openxmlformats.org/officeDocument/2006/relationships" ref="H166" r:id="Rac69e37dfac94fec"/>
    <x:hyperlink xmlns:r="http://schemas.openxmlformats.org/officeDocument/2006/relationships" ref="H167" r:id="R486ffc5c7d354a27"/>
    <x:hyperlink xmlns:r="http://schemas.openxmlformats.org/officeDocument/2006/relationships" ref="H168" r:id="Rc3929787369247e9"/>
    <x:hyperlink xmlns:r="http://schemas.openxmlformats.org/officeDocument/2006/relationships" ref="H169" r:id="R75f7e97dacfa4e71"/>
    <x:hyperlink xmlns:r="http://schemas.openxmlformats.org/officeDocument/2006/relationships" ref="H170" r:id="R3db72324bff34bf9"/>
    <x:hyperlink xmlns:r="http://schemas.openxmlformats.org/officeDocument/2006/relationships" ref="H171" r:id="Rbf7e5ee90bf64126"/>
    <x:hyperlink xmlns:r="http://schemas.openxmlformats.org/officeDocument/2006/relationships" ref="H172" r:id="R262a8080ad424619"/>
    <x:hyperlink xmlns:r="http://schemas.openxmlformats.org/officeDocument/2006/relationships" ref="H173" r:id="R15283a02908745cf"/>
    <x:hyperlink xmlns:r="http://schemas.openxmlformats.org/officeDocument/2006/relationships" ref="H174" r:id="R7d12f23442b24a96"/>
    <x:hyperlink xmlns:r="http://schemas.openxmlformats.org/officeDocument/2006/relationships" ref="H175" r:id="R04d28d0fbdd8402f"/>
    <x:hyperlink xmlns:r="http://schemas.openxmlformats.org/officeDocument/2006/relationships" ref="H176" r:id="Rdeba9153ab1544a1"/>
    <x:hyperlink xmlns:r="http://schemas.openxmlformats.org/officeDocument/2006/relationships" ref="H177" r:id="R8ca6667be62240a9"/>
    <x:hyperlink xmlns:r="http://schemas.openxmlformats.org/officeDocument/2006/relationships" ref="H178" r:id="R2e27616ed73444b5"/>
    <x:hyperlink xmlns:r="http://schemas.openxmlformats.org/officeDocument/2006/relationships" ref="H179" r:id="Rbdf6d1a8f2ba40ff"/>
    <x:hyperlink xmlns:r="http://schemas.openxmlformats.org/officeDocument/2006/relationships" ref="H180" r:id="Rc36351658a6f4ce6"/>
    <x:hyperlink xmlns:r="http://schemas.openxmlformats.org/officeDocument/2006/relationships" ref="H181" r:id="Rb7f09f5e0bf84dbb"/>
    <x:hyperlink xmlns:r="http://schemas.openxmlformats.org/officeDocument/2006/relationships" ref="H182" r:id="R74652c07dbdc4b44"/>
    <x:hyperlink xmlns:r="http://schemas.openxmlformats.org/officeDocument/2006/relationships" ref="H183" r:id="R1f858c12693d4a8c"/>
    <x:hyperlink xmlns:r="http://schemas.openxmlformats.org/officeDocument/2006/relationships" ref="H184" r:id="R1dfe58cd92cf4ec7"/>
    <x:hyperlink xmlns:r="http://schemas.openxmlformats.org/officeDocument/2006/relationships" ref="H185" r:id="Rd5b2499b0d0b4798"/>
    <x:hyperlink xmlns:r="http://schemas.openxmlformats.org/officeDocument/2006/relationships" ref="H186" r:id="R26101b2477b84170"/>
    <x:hyperlink xmlns:r="http://schemas.openxmlformats.org/officeDocument/2006/relationships" ref="H187" r:id="R0e9d3dcab87f41e3"/>
    <x:hyperlink xmlns:r="http://schemas.openxmlformats.org/officeDocument/2006/relationships" ref="H188" r:id="Rd3983ae0a82345b4"/>
    <x:hyperlink xmlns:r="http://schemas.openxmlformats.org/officeDocument/2006/relationships" ref="H189" r:id="Rfce717b4eade4d08"/>
    <x:hyperlink xmlns:r="http://schemas.openxmlformats.org/officeDocument/2006/relationships" ref="H190" r:id="Rb030c137d8ac44ac"/>
    <x:hyperlink xmlns:r="http://schemas.openxmlformats.org/officeDocument/2006/relationships" ref="H191" r:id="Ra2b6fbb782684368"/>
    <x:hyperlink xmlns:r="http://schemas.openxmlformats.org/officeDocument/2006/relationships" ref="H192" r:id="R5a2fbfd085cd4f7d"/>
    <x:hyperlink xmlns:r="http://schemas.openxmlformats.org/officeDocument/2006/relationships" ref="H193" r:id="Re64fb45467b341f4"/>
    <x:hyperlink xmlns:r="http://schemas.openxmlformats.org/officeDocument/2006/relationships" ref="H194" r:id="Reeca5be2b0a14c53"/>
    <x:hyperlink xmlns:r="http://schemas.openxmlformats.org/officeDocument/2006/relationships" ref="H195" r:id="R214e5c383a124214"/>
    <x:hyperlink xmlns:r="http://schemas.openxmlformats.org/officeDocument/2006/relationships" ref="H196" r:id="R489dcdb97ff34c6c"/>
    <x:hyperlink xmlns:r="http://schemas.openxmlformats.org/officeDocument/2006/relationships" ref="H197" r:id="R5f06f2a2632d4d33"/>
    <x:hyperlink xmlns:r="http://schemas.openxmlformats.org/officeDocument/2006/relationships" ref="H198" r:id="Rb6c6347ce47a477b"/>
    <x:hyperlink xmlns:r="http://schemas.openxmlformats.org/officeDocument/2006/relationships" ref="H199" r:id="R0fad34a2377746a5"/>
    <x:hyperlink xmlns:r="http://schemas.openxmlformats.org/officeDocument/2006/relationships" ref="H200" r:id="R4732c2cace8047e2"/>
    <x:hyperlink xmlns:r="http://schemas.openxmlformats.org/officeDocument/2006/relationships" ref="H201" r:id="Rbc329da4a4624419"/>
    <x:hyperlink xmlns:r="http://schemas.openxmlformats.org/officeDocument/2006/relationships" ref="H202" r:id="R3a0d06165cdb49ff"/>
    <x:hyperlink xmlns:r="http://schemas.openxmlformats.org/officeDocument/2006/relationships" ref="H203" r:id="Rbd75733f0fba429d"/>
    <x:hyperlink xmlns:r="http://schemas.openxmlformats.org/officeDocument/2006/relationships" ref="H204" r:id="R135efa0da6e449e4"/>
    <x:hyperlink xmlns:r="http://schemas.openxmlformats.org/officeDocument/2006/relationships" ref="H205" r:id="R81e42be8bb1c4800"/>
    <x:hyperlink xmlns:r="http://schemas.openxmlformats.org/officeDocument/2006/relationships" ref="H206" r:id="R22aa2eac921548a6"/>
    <x:hyperlink xmlns:r="http://schemas.openxmlformats.org/officeDocument/2006/relationships" ref="H207" r:id="R1d748f87144e45b7"/>
    <x:hyperlink xmlns:r="http://schemas.openxmlformats.org/officeDocument/2006/relationships" ref="H208" r:id="R3040f59e433c4f29"/>
    <x:hyperlink xmlns:r="http://schemas.openxmlformats.org/officeDocument/2006/relationships" ref="H209" r:id="R42b370530fc84e29"/>
    <x:hyperlink xmlns:r="http://schemas.openxmlformats.org/officeDocument/2006/relationships" ref="H210" r:id="R66cd9149cb494adf"/>
    <x:hyperlink xmlns:r="http://schemas.openxmlformats.org/officeDocument/2006/relationships" ref="H211" r:id="R11495d98b9f24d2b"/>
    <x:hyperlink xmlns:r="http://schemas.openxmlformats.org/officeDocument/2006/relationships" ref="H212" r:id="Rb793764495394d9c"/>
    <x:hyperlink xmlns:r="http://schemas.openxmlformats.org/officeDocument/2006/relationships" ref="H213" r:id="R7b3edc568f0c4072"/>
    <x:hyperlink xmlns:r="http://schemas.openxmlformats.org/officeDocument/2006/relationships" ref="H214" r:id="R19d4135155ec4c9f"/>
    <x:hyperlink xmlns:r="http://schemas.openxmlformats.org/officeDocument/2006/relationships" ref="H215" r:id="R6420263001814efd"/>
    <x:hyperlink xmlns:r="http://schemas.openxmlformats.org/officeDocument/2006/relationships" ref="H216" r:id="R3e40a57af23543be"/>
    <x:hyperlink xmlns:r="http://schemas.openxmlformats.org/officeDocument/2006/relationships" ref="H217" r:id="R9944ca7dcb944216"/>
    <x:hyperlink xmlns:r="http://schemas.openxmlformats.org/officeDocument/2006/relationships" ref="H218" r:id="R41d5b21d6c384314"/>
    <x:hyperlink xmlns:r="http://schemas.openxmlformats.org/officeDocument/2006/relationships" ref="H219" r:id="Re31b9d91141a4832"/>
    <x:hyperlink xmlns:r="http://schemas.openxmlformats.org/officeDocument/2006/relationships" ref="H220" r:id="Re12f00db15814014"/>
    <x:hyperlink xmlns:r="http://schemas.openxmlformats.org/officeDocument/2006/relationships" ref="H221" r:id="R732067418adf40b7"/>
    <x:hyperlink xmlns:r="http://schemas.openxmlformats.org/officeDocument/2006/relationships" ref="H222" r:id="R508889c74f834e0b"/>
    <x:hyperlink xmlns:r="http://schemas.openxmlformats.org/officeDocument/2006/relationships" ref="H223" r:id="R1052dbbaa9da4ec3"/>
    <x:hyperlink xmlns:r="http://schemas.openxmlformats.org/officeDocument/2006/relationships" ref="H224" r:id="R41a6ad7e609f45cf"/>
    <x:hyperlink xmlns:r="http://schemas.openxmlformats.org/officeDocument/2006/relationships" ref="H225" r:id="R631b23c819854de4"/>
    <x:hyperlink xmlns:r="http://schemas.openxmlformats.org/officeDocument/2006/relationships" ref="H226" r:id="R661b23b83daf46e9"/>
    <x:hyperlink xmlns:r="http://schemas.openxmlformats.org/officeDocument/2006/relationships" ref="H227" r:id="Rfcc49129bbab4879"/>
    <x:hyperlink xmlns:r="http://schemas.openxmlformats.org/officeDocument/2006/relationships" ref="H228" r:id="Rb01c3ce3c1d8483f"/>
    <x:hyperlink xmlns:r="http://schemas.openxmlformats.org/officeDocument/2006/relationships" ref="H229" r:id="R957b6b6591754d9a"/>
    <x:hyperlink xmlns:r="http://schemas.openxmlformats.org/officeDocument/2006/relationships" ref="H230" r:id="R9e7dd483aa72438d"/>
    <x:hyperlink xmlns:r="http://schemas.openxmlformats.org/officeDocument/2006/relationships" ref="H231" r:id="R909ab4d53eda47a3"/>
    <x:hyperlink xmlns:r="http://schemas.openxmlformats.org/officeDocument/2006/relationships" ref="H232" r:id="Rb2419c20ad6b4148"/>
    <x:hyperlink xmlns:r="http://schemas.openxmlformats.org/officeDocument/2006/relationships" ref="H233" r:id="R8acb0d8cfacf4094"/>
    <x:hyperlink xmlns:r="http://schemas.openxmlformats.org/officeDocument/2006/relationships" ref="H234" r:id="Rf1f5b4421459436b"/>
    <x:hyperlink xmlns:r="http://schemas.openxmlformats.org/officeDocument/2006/relationships" ref="H235" r:id="R3439358922094a05"/>
    <x:hyperlink xmlns:r="http://schemas.openxmlformats.org/officeDocument/2006/relationships" ref="H236" r:id="R7ed63a246f3e4741"/>
    <x:hyperlink xmlns:r="http://schemas.openxmlformats.org/officeDocument/2006/relationships" ref="H237" r:id="Rf0c6213aadba447b"/>
    <x:hyperlink xmlns:r="http://schemas.openxmlformats.org/officeDocument/2006/relationships" ref="H238" r:id="R70a0b533f63247a4"/>
    <x:hyperlink xmlns:r="http://schemas.openxmlformats.org/officeDocument/2006/relationships" ref="H239" r:id="R9aa075e848be45d3"/>
    <x:hyperlink xmlns:r="http://schemas.openxmlformats.org/officeDocument/2006/relationships" ref="H240" r:id="R176a8df3dee64913"/>
    <x:hyperlink xmlns:r="http://schemas.openxmlformats.org/officeDocument/2006/relationships" ref="H241" r:id="R68edf9e7f94143ea"/>
    <x:hyperlink xmlns:r="http://schemas.openxmlformats.org/officeDocument/2006/relationships" ref="H242" r:id="Readc3ca5672c4089"/>
    <x:hyperlink xmlns:r="http://schemas.openxmlformats.org/officeDocument/2006/relationships" ref="H243" r:id="R5d47abd3497d48fa"/>
    <x:hyperlink xmlns:r="http://schemas.openxmlformats.org/officeDocument/2006/relationships" ref="H244" r:id="R9cea9af44d264b3c"/>
    <x:hyperlink xmlns:r="http://schemas.openxmlformats.org/officeDocument/2006/relationships" ref="H245" r:id="Red9b6d51042b4238"/>
    <x:hyperlink xmlns:r="http://schemas.openxmlformats.org/officeDocument/2006/relationships" ref="H246" r:id="R177d09b2e0eb4061"/>
    <x:hyperlink xmlns:r="http://schemas.openxmlformats.org/officeDocument/2006/relationships" ref="H247" r:id="Rec36fbd750a04298"/>
    <x:hyperlink xmlns:r="http://schemas.openxmlformats.org/officeDocument/2006/relationships" ref="H248" r:id="Ra861ef32f80f436a"/>
    <x:hyperlink xmlns:r="http://schemas.openxmlformats.org/officeDocument/2006/relationships" ref="H249" r:id="Rae176ae741e9464c"/>
    <x:hyperlink xmlns:r="http://schemas.openxmlformats.org/officeDocument/2006/relationships" ref="H250" r:id="R2d57570823ed4787"/>
    <x:hyperlink xmlns:r="http://schemas.openxmlformats.org/officeDocument/2006/relationships" ref="H251" r:id="Rd0b9f76536634df6"/>
    <x:hyperlink xmlns:r="http://schemas.openxmlformats.org/officeDocument/2006/relationships" ref="H252" r:id="R298661639b1b4c61"/>
    <x:hyperlink xmlns:r="http://schemas.openxmlformats.org/officeDocument/2006/relationships" ref="H253" r:id="R8b718a45e88a4e98"/>
    <x:hyperlink xmlns:r="http://schemas.openxmlformats.org/officeDocument/2006/relationships" ref="H254" r:id="R066d3029d2814a2c"/>
    <x:hyperlink xmlns:r="http://schemas.openxmlformats.org/officeDocument/2006/relationships" ref="H255" r:id="R8128785a48074ee4"/>
    <x:hyperlink xmlns:r="http://schemas.openxmlformats.org/officeDocument/2006/relationships" ref="H256" r:id="R9308f861aba94f29"/>
    <x:hyperlink xmlns:r="http://schemas.openxmlformats.org/officeDocument/2006/relationships" ref="H257" r:id="Rc10a0d3dd88e492b"/>
    <x:hyperlink xmlns:r="http://schemas.openxmlformats.org/officeDocument/2006/relationships" ref="H258" r:id="R12988248633f4b3d"/>
    <x:hyperlink xmlns:r="http://schemas.openxmlformats.org/officeDocument/2006/relationships" ref="H259" r:id="R2e4a26a731454b37"/>
    <x:hyperlink xmlns:r="http://schemas.openxmlformats.org/officeDocument/2006/relationships" ref="H260" r:id="R0010e867f40843b5"/>
    <x:hyperlink xmlns:r="http://schemas.openxmlformats.org/officeDocument/2006/relationships" ref="H261" r:id="Rd6b18bbf15c644da"/>
    <x:hyperlink xmlns:r="http://schemas.openxmlformats.org/officeDocument/2006/relationships" ref="H262" r:id="R28564bdff5124bc7"/>
    <x:hyperlink xmlns:r="http://schemas.openxmlformats.org/officeDocument/2006/relationships" ref="H263" r:id="R305abf333d124d22"/>
    <x:hyperlink xmlns:r="http://schemas.openxmlformats.org/officeDocument/2006/relationships" ref="H264" r:id="R858cbde5418b41c4"/>
    <x:hyperlink xmlns:r="http://schemas.openxmlformats.org/officeDocument/2006/relationships" ref="H265" r:id="R8ce67bc1136a49fe"/>
    <x:hyperlink xmlns:r="http://schemas.openxmlformats.org/officeDocument/2006/relationships" ref="H266" r:id="R6e56d2506896480f"/>
    <x:hyperlink xmlns:r="http://schemas.openxmlformats.org/officeDocument/2006/relationships" ref="H267" r:id="R040f7e31993840cd"/>
    <x:hyperlink xmlns:r="http://schemas.openxmlformats.org/officeDocument/2006/relationships" ref="H268" r:id="Rffb92413c77a4038"/>
    <x:hyperlink xmlns:r="http://schemas.openxmlformats.org/officeDocument/2006/relationships" ref="H269" r:id="R20a05f1e9e19493d"/>
    <x:hyperlink xmlns:r="http://schemas.openxmlformats.org/officeDocument/2006/relationships" ref="H270" r:id="Rd100dc6b5a2e42db"/>
    <x:hyperlink xmlns:r="http://schemas.openxmlformats.org/officeDocument/2006/relationships" ref="H271" r:id="R5eebf7465a854b45"/>
    <x:hyperlink xmlns:r="http://schemas.openxmlformats.org/officeDocument/2006/relationships" ref="H272" r:id="Rd228eed6af304eba"/>
    <x:hyperlink xmlns:r="http://schemas.openxmlformats.org/officeDocument/2006/relationships" ref="H273" r:id="R981357698f5f4762"/>
    <x:hyperlink xmlns:r="http://schemas.openxmlformats.org/officeDocument/2006/relationships" ref="H274" r:id="R99df87b4de6a4897"/>
    <x:hyperlink xmlns:r="http://schemas.openxmlformats.org/officeDocument/2006/relationships" ref="H275" r:id="Rd218b69084fd4065"/>
    <x:hyperlink xmlns:r="http://schemas.openxmlformats.org/officeDocument/2006/relationships" ref="H276" r:id="Rd8434113cad3490a"/>
    <x:hyperlink xmlns:r="http://schemas.openxmlformats.org/officeDocument/2006/relationships" ref="H277" r:id="R55dc6e0d8319439d"/>
    <x:hyperlink xmlns:r="http://schemas.openxmlformats.org/officeDocument/2006/relationships" ref="H278" r:id="Rd0d4688cb5084100"/>
    <x:hyperlink xmlns:r="http://schemas.openxmlformats.org/officeDocument/2006/relationships" ref="H279" r:id="R7e8a3e5464374453"/>
    <x:hyperlink xmlns:r="http://schemas.openxmlformats.org/officeDocument/2006/relationships" ref="H280" r:id="Re4cae35849554c5e"/>
    <x:hyperlink xmlns:r="http://schemas.openxmlformats.org/officeDocument/2006/relationships" ref="H281" r:id="R36ae2aedfe8749fd"/>
    <x:hyperlink xmlns:r="http://schemas.openxmlformats.org/officeDocument/2006/relationships" ref="H282" r:id="R28becb9315f94023"/>
    <x:hyperlink xmlns:r="http://schemas.openxmlformats.org/officeDocument/2006/relationships" ref="H283" r:id="Rfacbf27c31064d00"/>
    <x:hyperlink xmlns:r="http://schemas.openxmlformats.org/officeDocument/2006/relationships" ref="H284" r:id="R83729024afcf478a"/>
    <x:hyperlink xmlns:r="http://schemas.openxmlformats.org/officeDocument/2006/relationships" ref="H285" r:id="R4c7ef1f67744425b"/>
    <x:hyperlink xmlns:r="http://schemas.openxmlformats.org/officeDocument/2006/relationships" ref="H286" r:id="R9853267c857c419b"/>
    <x:hyperlink xmlns:r="http://schemas.openxmlformats.org/officeDocument/2006/relationships" ref="H287" r:id="R2a48c9954d0f4da9"/>
    <x:hyperlink xmlns:r="http://schemas.openxmlformats.org/officeDocument/2006/relationships" ref="H288" r:id="Raa76e6d7e8e94c7d"/>
    <x:hyperlink xmlns:r="http://schemas.openxmlformats.org/officeDocument/2006/relationships" ref="H289" r:id="R2311ff1b7bb043c4"/>
    <x:hyperlink xmlns:r="http://schemas.openxmlformats.org/officeDocument/2006/relationships" ref="H290" r:id="R8b7d14102ff84d3c"/>
    <x:hyperlink xmlns:r="http://schemas.openxmlformats.org/officeDocument/2006/relationships" ref="H291" r:id="Ra447bde39db7438b"/>
    <x:hyperlink xmlns:r="http://schemas.openxmlformats.org/officeDocument/2006/relationships" ref="H292" r:id="R25ab889a3d1d413b"/>
    <x:hyperlink xmlns:r="http://schemas.openxmlformats.org/officeDocument/2006/relationships" ref="H293" r:id="Rd3f1ac1af27e4224"/>
    <x:hyperlink xmlns:r="http://schemas.openxmlformats.org/officeDocument/2006/relationships" ref="H294" r:id="R8d9fc12e697143da"/>
    <x:hyperlink xmlns:r="http://schemas.openxmlformats.org/officeDocument/2006/relationships" ref="H295" r:id="R25394279ede9473d"/>
    <x:hyperlink xmlns:r="http://schemas.openxmlformats.org/officeDocument/2006/relationships" ref="H296" r:id="R43d5657a2c8148a7"/>
    <x:hyperlink xmlns:r="http://schemas.openxmlformats.org/officeDocument/2006/relationships" ref="H297" r:id="Rcd588fcdf0894686"/>
    <x:hyperlink xmlns:r="http://schemas.openxmlformats.org/officeDocument/2006/relationships" ref="H298" r:id="R54e3ccd575b84c4e"/>
    <x:hyperlink xmlns:r="http://schemas.openxmlformats.org/officeDocument/2006/relationships" ref="H299" r:id="R79099539768a4ba3"/>
    <x:hyperlink xmlns:r="http://schemas.openxmlformats.org/officeDocument/2006/relationships" ref="H300" r:id="Rc1cc9073ec5748b3"/>
    <x:hyperlink xmlns:r="http://schemas.openxmlformats.org/officeDocument/2006/relationships" ref="H301" r:id="Rcec9745ab6ce4c2f"/>
    <x:hyperlink xmlns:r="http://schemas.openxmlformats.org/officeDocument/2006/relationships" ref="H302" r:id="Rcba84ecb113446ae"/>
    <x:hyperlink xmlns:r="http://schemas.openxmlformats.org/officeDocument/2006/relationships" ref="H303" r:id="Rd0f146a145b241c4"/>
    <x:hyperlink xmlns:r="http://schemas.openxmlformats.org/officeDocument/2006/relationships" ref="H304" r:id="Ra20a3c0b3898423b"/>
    <x:hyperlink xmlns:r="http://schemas.openxmlformats.org/officeDocument/2006/relationships" ref="H305" r:id="Red7eac1751f94014"/>
    <x:hyperlink xmlns:r="http://schemas.openxmlformats.org/officeDocument/2006/relationships" ref="H306" r:id="R27057032a453469c"/>
    <x:hyperlink xmlns:r="http://schemas.openxmlformats.org/officeDocument/2006/relationships" ref="H307" r:id="Rd889e42ce9c446e2"/>
    <x:hyperlink xmlns:r="http://schemas.openxmlformats.org/officeDocument/2006/relationships" ref="H308" r:id="R7730887f7c27400c"/>
    <x:hyperlink xmlns:r="http://schemas.openxmlformats.org/officeDocument/2006/relationships" ref="H309" r:id="R1bac0fe6f5f44731"/>
    <x:hyperlink xmlns:r="http://schemas.openxmlformats.org/officeDocument/2006/relationships" ref="H310" r:id="R4a5ef9729bb74734"/>
    <x:hyperlink xmlns:r="http://schemas.openxmlformats.org/officeDocument/2006/relationships" ref="H311" r:id="R73c7826214ee4c9a"/>
    <x:hyperlink xmlns:r="http://schemas.openxmlformats.org/officeDocument/2006/relationships" ref="H312" r:id="Rce2be9d5d82a4e4e"/>
    <x:hyperlink xmlns:r="http://schemas.openxmlformats.org/officeDocument/2006/relationships" ref="H313" r:id="R6a60f3642c6a412b"/>
    <x:hyperlink xmlns:r="http://schemas.openxmlformats.org/officeDocument/2006/relationships" ref="H314" r:id="R34425ebbcc5048e9"/>
    <x:hyperlink xmlns:r="http://schemas.openxmlformats.org/officeDocument/2006/relationships" ref="H315" r:id="Rd5d615afff404420"/>
    <x:hyperlink xmlns:r="http://schemas.openxmlformats.org/officeDocument/2006/relationships" ref="H316" r:id="R909d779caa5e4039"/>
    <x:hyperlink xmlns:r="http://schemas.openxmlformats.org/officeDocument/2006/relationships" ref="H317" r:id="Ra23dc49b01704b11"/>
    <x:hyperlink xmlns:r="http://schemas.openxmlformats.org/officeDocument/2006/relationships" ref="H318" r:id="Re7e17795714642da"/>
    <x:hyperlink xmlns:r="http://schemas.openxmlformats.org/officeDocument/2006/relationships" ref="H319" r:id="R3d15582838924d99"/>
    <x:hyperlink xmlns:r="http://schemas.openxmlformats.org/officeDocument/2006/relationships" ref="H320" r:id="Rdf2a1739c2194617"/>
    <x:hyperlink xmlns:r="http://schemas.openxmlformats.org/officeDocument/2006/relationships" ref="H321" r:id="Rcdf22d53e9674874"/>
    <x:hyperlink xmlns:r="http://schemas.openxmlformats.org/officeDocument/2006/relationships" ref="H322" r:id="R1d95594ac6f84b67"/>
    <x:hyperlink xmlns:r="http://schemas.openxmlformats.org/officeDocument/2006/relationships" ref="H323" r:id="R0a365453cd184cf5"/>
    <x:hyperlink xmlns:r="http://schemas.openxmlformats.org/officeDocument/2006/relationships" ref="H324" r:id="R257321cc853c4b3e"/>
    <x:hyperlink xmlns:r="http://schemas.openxmlformats.org/officeDocument/2006/relationships" ref="H325" r:id="R3283206516d6471d"/>
    <x:hyperlink xmlns:r="http://schemas.openxmlformats.org/officeDocument/2006/relationships" ref="H326" r:id="Ra920f841a7d4407f"/>
    <x:hyperlink xmlns:r="http://schemas.openxmlformats.org/officeDocument/2006/relationships" ref="H327" r:id="R6ef5605b412f42e2"/>
    <x:hyperlink xmlns:r="http://schemas.openxmlformats.org/officeDocument/2006/relationships" ref="H328" r:id="Rae9db04e3ef84868"/>
    <x:hyperlink xmlns:r="http://schemas.openxmlformats.org/officeDocument/2006/relationships" ref="H329" r:id="R2dd1988b6f9f4e63"/>
    <x:hyperlink xmlns:r="http://schemas.openxmlformats.org/officeDocument/2006/relationships" ref="H330" r:id="R8cdc207b8e0c402f"/>
    <x:hyperlink xmlns:r="http://schemas.openxmlformats.org/officeDocument/2006/relationships" ref="H331" r:id="R0ff60b0efe464850"/>
    <x:hyperlink xmlns:r="http://schemas.openxmlformats.org/officeDocument/2006/relationships" ref="H332" r:id="R4866eeb1edde444f"/>
    <x:hyperlink xmlns:r="http://schemas.openxmlformats.org/officeDocument/2006/relationships" ref="H333" r:id="R9bfcf5ce52134804"/>
    <x:hyperlink xmlns:r="http://schemas.openxmlformats.org/officeDocument/2006/relationships" ref="H334" r:id="Rc4176d7efba541e3"/>
    <x:hyperlink xmlns:r="http://schemas.openxmlformats.org/officeDocument/2006/relationships" ref="H335" r:id="R8660aef2b09f4d0d"/>
    <x:hyperlink xmlns:r="http://schemas.openxmlformats.org/officeDocument/2006/relationships" ref="H336" r:id="R31a083d953b34903"/>
    <x:hyperlink xmlns:r="http://schemas.openxmlformats.org/officeDocument/2006/relationships" ref="H337" r:id="Re6340786aa104f96"/>
    <x:hyperlink xmlns:r="http://schemas.openxmlformats.org/officeDocument/2006/relationships" ref="H338" r:id="R2dcb1896f5834186"/>
    <x:hyperlink xmlns:r="http://schemas.openxmlformats.org/officeDocument/2006/relationships" ref="H339" r:id="R31b3c739c6d84242"/>
    <x:hyperlink xmlns:r="http://schemas.openxmlformats.org/officeDocument/2006/relationships" ref="H340" r:id="R944a4d7376c34ae6"/>
    <x:hyperlink xmlns:r="http://schemas.openxmlformats.org/officeDocument/2006/relationships" ref="H341" r:id="R3ebcebc6630147fa"/>
    <x:hyperlink xmlns:r="http://schemas.openxmlformats.org/officeDocument/2006/relationships" ref="H342" r:id="R1200f1e15f9d454a"/>
    <x:hyperlink xmlns:r="http://schemas.openxmlformats.org/officeDocument/2006/relationships" ref="H343" r:id="Rcf633c32917a4b35"/>
    <x:hyperlink xmlns:r="http://schemas.openxmlformats.org/officeDocument/2006/relationships" ref="H344" r:id="Rc05e540d6ca44e84"/>
    <x:hyperlink xmlns:r="http://schemas.openxmlformats.org/officeDocument/2006/relationships" ref="H345" r:id="R4b6cf2c0c3054178"/>
    <x:hyperlink xmlns:r="http://schemas.openxmlformats.org/officeDocument/2006/relationships" ref="H346" r:id="R905b308b57da4be0"/>
    <x:hyperlink xmlns:r="http://schemas.openxmlformats.org/officeDocument/2006/relationships" ref="H347" r:id="Rb7a9486a9f974708"/>
    <x:hyperlink xmlns:r="http://schemas.openxmlformats.org/officeDocument/2006/relationships" ref="H348" r:id="R17286ed92f61440a"/>
    <x:hyperlink xmlns:r="http://schemas.openxmlformats.org/officeDocument/2006/relationships" ref="H349" r:id="Rcc0b0787703a4cd2"/>
    <x:hyperlink xmlns:r="http://schemas.openxmlformats.org/officeDocument/2006/relationships" ref="H350" r:id="Rd46d9fa882af46c3"/>
    <x:hyperlink xmlns:r="http://schemas.openxmlformats.org/officeDocument/2006/relationships" ref="H351" r:id="R7096ed3a3fad4ed5"/>
    <x:hyperlink xmlns:r="http://schemas.openxmlformats.org/officeDocument/2006/relationships" ref="H352" r:id="R113765081de24bd6"/>
    <x:hyperlink xmlns:r="http://schemas.openxmlformats.org/officeDocument/2006/relationships" ref="H353" r:id="R290ee87683984d9b"/>
    <x:hyperlink xmlns:r="http://schemas.openxmlformats.org/officeDocument/2006/relationships" ref="H354" r:id="R79c16b935a134606"/>
    <x:hyperlink xmlns:r="http://schemas.openxmlformats.org/officeDocument/2006/relationships" ref="H355" r:id="R9f2d3a7e70004530"/>
    <x:hyperlink xmlns:r="http://schemas.openxmlformats.org/officeDocument/2006/relationships" ref="H356" r:id="R640bc78cf43842a8"/>
    <x:hyperlink xmlns:r="http://schemas.openxmlformats.org/officeDocument/2006/relationships" ref="H357" r:id="R6bc8f9ed2c14463c"/>
    <x:hyperlink xmlns:r="http://schemas.openxmlformats.org/officeDocument/2006/relationships" ref="H358" r:id="R831064401faf4ba4"/>
    <x:hyperlink xmlns:r="http://schemas.openxmlformats.org/officeDocument/2006/relationships" ref="H359" r:id="R64a28d94cdc543ff"/>
    <x:hyperlink xmlns:r="http://schemas.openxmlformats.org/officeDocument/2006/relationships" ref="H360" r:id="Rca12ee2a0b1348a0"/>
    <x:hyperlink xmlns:r="http://schemas.openxmlformats.org/officeDocument/2006/relationships" ref="H361" r:id="Rbd59a543c1e149a0"/>
    <x:hyperlink xmlns:r="http://schemas.openxmlformats.org/officeDocument/2006/relationships" ref="H362" r:id="R7518e9ccbb84499b"/>
    <x:hyperlink xmlns:r="http://schemas.openxmlformats.org/officeDocument/2006/relationships" ref="H363" r:id="R21b4602d61324f44"/>
    <x:hyperlink xmlns:r="http://schemas.openxmlformats.org/officeDocument/2006/relationships" ref="H364" r:id="R5f65aeacf3b14354"/>
    <x:hyperlink xmlns:r="http://schemas.openxmlformats.org/officeDocument/2006/relationships" ref="H365" r:id="R008f2698d4754b32"/>
    <x:hyperlink xmlns:r="http://schemas.openxmlformats.org/officeDocument/2006/relationships" ref="H366" r:id="R55ec180b21ed479c"/>
    <x:hyperlink xmlns:r="http://schemas.openxmlformats.org/officeDocument/2006/relationships" ref="H367" r:id="Rc0e9cede893a42b1"/>
    <x:hyperlink xmlns:r="http://schemas.openxmlformats.org/officeDocument/2006/relationships" ref="H368" r:id="R4c053ec46ca149fa"/>
    <x:hyperlink xmlns:r="http://schemas.openxmlformats.org/officeDocument/2006/relationships" ref="H369" r:id="R8d5c386a7e964c3f"/>
    <x:hyperlink xmlns:r="http://schemas.openxmlformats.org/officeDocument/2006/relationships" ref="H370" r:id="R6ecb5587644f46c0"/>
    <x:hyperlink xmlns:r="http://schemas.openxmlformats.org/officeDocument/2006/relationships" ref="H371" r:id="Ra1d750f7b8b84b38"/>
    <x:hyperlink xmlns:r="http://schemas.openxmlformats.org/officeDocument/2006/relationships" ref="H372" r:id="Rdb674e19713f4fa5"/>
    <x:hyperlink xmlns:r="http://schemas.openxmlformats.org/officeDocument/2006/relationships" ref="H373" r:id="Rfbe6decc796e4406"/>
    <x:hyperlink xmlns:r="http://schemas.openxmlformats.org/officeDocument/2006/relationships" ref="H374" r:id="Ra94432a4602742de"/>
    <x:hyperlink xmlns:r="http://schemas.openxmlformats.org/officeDocument/2006/relationships" ref="H375" r:id="Rb61ce1f363a04a5d"/>
    <x:hyperlink xmlns:r="http://schemas.openxmlformats.org/officeDocument/2006/relationships" ref="H376" r:id="R08ac70bbd06a4bba"/>
    <x:hyperlink xmlns:r="http://schemas.openxmlformats.org/officeDocument/2006/relationships" ref="H377" r:id="R51d116dc7de6490d"/>
    <x:hyperlink xmlns:r="http://schemas.openxmlformats.org/officeDocument/2006/relationships" ref="H378" r:id="Rfe8ae3cdbcfc4ac0"/>
    <x:hyperlink xmlns:r="http://schemas.openxmlformats.org/officeDocument/2006/relationships" ref="H379" r:id="Rd7053507082f4a3e"/>
    <x:hyperlink xmlns:r="http://schemas.openxmlformats.org/officeDocument/2006/relationships" ref="H380" r:id="R9b384aabfcdd4caa"/>
    <x:hyperlink xmlns:r="http://schemas.openxmlformats.org/officeDocument/2006/relationships" ref="H381" r:id="R374025da96c949c0"/>
    <x:hyperlink xmlns:r="http://schemas.openxmlformats.org/officeDocument/2006/relationships" ref="H382" r:id="R874f1b3199ee48d1"/>
    <x:hyperlink xmlns:r="http://schemas.openxmlformats.org/officeDocument/2006/relationships" ref="H383" r:id="R77d8d30307184e77"/>
    <x:hyperlink xmlns:r="http://schemas.openxmlformats.org/officeDocument/2006/relationships" ref="H384" r:id="R5e359160d6f442a4"/>
    <x:hyperlink xmlns:r="http://schemas.openxmlformats.org/officeDocument/2006/relationships" ref="H385" r:id="R044121f693e4453e"/>
    <x:hyperlink xmlns:r="http://schemas.openxmlformats.org/officeDocument/2006/relationships" ref="H386" r:id="R4899d94166f04493"/>
    <x:hyperlink xmlns:r="http://schemas.openxmlformats.org/officeDocument/2006/relationships" ref="H387" r:id="R83a86c476d424095"/>
    <x:hyperlink xmlns:r="http://schemas.openxmlformats.org/officeDocument/2006/relationships" ref="H388" r:id="R1347329d21764bd6"/>
    <x:hyperlink xmlns:r="http://schemas.openxmlformats.org/officeDocument/2006/relationships" ref="H389" r:id="Rd63ae44f4f334d9d"/>
    <x:hyperlink xmlns:r="http://schemas.openxmlformats.org/officeDocument/2006/relationships" ref="H390" r:id="Rd1947e2d0bd44d10"/>
    <x:hyperlink xmlns:r="http://schemas.openxmlformats.org/officeDocument/2006/relationships" ref="H391" r:id="R779cb1c461174c87"/>
    <x:hyperlink xmlns:r="http://schemas.openxmlformats.org/officeDocument/2006/relationships" ref="H392" r:id="R042ade6c5a7f4de5"/>
    <x:hyperlink xmlns:r="http://schemas.openxmlformats.org/officeDocument/2006/relationships" ref="H393" r:id="Re58606427a794848"/>
    <x:hyperlink xmlns:r="http://schemas.openxmlformats.org/officeDocument/2006/relationships" ref="H394" r:id="Rb6977e444c124819"/>
    <x:hyperlink xmlns:r="http://schemas.openxmlformats.org/officeDocument/2006/relationships" ref="H395" r:id="R3b832aae512a44b4"/>
    <x:hyperlink xmlns:r="http://schemas.openxmlformats.org/officeDocument/2006/relationships" ref="H396" r:id="R06b7ffdce38c4057"/>
    <x:hyperlink xmlns:r="http://schemas.openxmlformats.org/officeDocument/2006/relationships" ref="H397" r:id="Ra80d28c56bd04a3d"/>
    <x:hyperlink xmlns:r="http://schemas.openxmlformats.org/officeDocument/2006/relationships" ref="H398" r:id="R857d33fff668426d"/>
    <x:hyperlink xmlns:r="http://schemas.openxmlformats.org/officeDocument/2006/relationships" ref="H399" r:id="Re24f04a55cde486b"/>
    <x:hyperlink xmlns:r="http://schemas.openxmlformats.org/officeDocument/2006/relationships" ref="H400" r:id="R4edb256ef6b44662"/>
    <x:hyperlink xmlns:r="http://schemas.openxmlformats.org/officeDocument/2006/relationships" ref="H401" r:id="R5b7a1edc64e84bcf"/>
    <x:hyperlink xmlns:r="http://schemas.openxmlformats.org/officeDocument/2006/relationships" ref="H402" r:id="R972a7a768bb54beb"/>
    <x:hyperlink xmlns:r="http://schemas.openxmlformats.org/officeDocument/2006/relationships" ref="H403" r:id="Rd471684ad1af4d61"/>
    <x:hyperlink xmlns:r="http://schemas.openxmlformats.org/officeDocument/2006/relationships" ref="H404" r:id="R41d4def6556d4ad5"/>
    <x:hyperlink xmlns:r="http://schemas.openxmlformats.org/officeDocument/2006/relationships" ref="H405" r:id="Rfc314a36de904baa"/>
    <x:hyperlink xmlns:r="http://schemas.openxmlformats.org/officeDocument/2006/relationships" ref="H406" r:id="Rd0373739260447ef"/>
    <x:hyperlink xmlns:r="http://schemas.openxmlformats.org/officeDocument/2006/relationships" ref="H407" r:id="R48082581e05d4bab"/>
    <x:hyperlink xmlns:r="http://schemas.openxmlformats.org/officeDocument/2006/relationships" ref="H408" r:id="R62a8a63c1354491c"/>
    <x:hyperlink xmlns:r="http://schemas.openxmlformats.org/officeDocument/2006/relationships" ref="H409" r:id="R609136a134984465"/>
    <x:hyperlink xmlns:r="http://schemas.openxmlformats.org/officeDocument/2006/relationships" ref="H410" r:id="R00be1ce8cc314114"/>
    <x:hyperlink xmlns:r="http://schemas.openxmlformats.org/officeDocument/2006/relationships" ref="H411" r:id="Re32362fcdaf246a6"/>
    <x:hyperlink xmlns:r="http://schemas.openxmlformats.org/officeDocument/2006/relationships" ref="H412" r:id="Rb613ccfa39ce407a"/>
    <x:hyperlink xmlns:r="http://schemas.openxmlformats.org/officeDocument/2006/relationships" ref="H413" r:id="Reb6d34a57f31408c"/>
    <x:hyperlink xmlns:r="http://schemas.openxmlformats.org/officeDocument/2006/relationships" ref="H414" r:id="Ra9fb449d5ac44521"/>
    <x:hyperlink xmlns:r="http://schemas.openxmlformats.org/officeDocument/2006/relationships" ref="H415" r:id="Rfb9c5426be134767"/>
    <x:hyperlink xmlns:r="http://schemas.openxmlformats.org/officeDocument/2006/relationships" ref="H416" r:id="R3fa03c7b6043417c"/>
    <x:hyperlink xmlns:r="http://schemas.openxmlformats.org/officeDocument/2006/relationships" ref="H417" r:id="R29e2392064854687"/>
    <x:hyperlink xmlns:r="http://schemas.openxmlformats.org/officeDocument/2006/relationships" ref="H418" r:id="Rd1e49636a5df4a95"/>
    <x:hyperlink xmlns:r="http://schemas.openxmlformats.org/officeDocument/2006/relationships" ref="H419" r:id="Rbc4bb18d71c6496c"/>
    <x:hyperlink xmlns:r="http://schemas.openxmlformats.org/officeDocument/2006/relationships" ref="H420" r:id="R054e7cd2a57e4058"/>
    <x:hyperlink xmlns:r="http://schemas.openxmlformats.org/officeDocument/2006/relationships" ref="H421" r:id="R32e7ebf6a4ad4976"/>
    <x:hyperlink xmlns:r="http://schemas.openxmlformats.org/officeDocument/2006/relationships" ref="H422" r:id="Rc03e074e41f44e73"/>
    <x:hyperlink xmlns:r="http://schemas.openxmlformats.org/officeDocument/2006/relationships" ref="H423" r:id="Ra9b18523465b4569"/>
    <x:hyperlink xmlns:r="http://schemas.openxmlformats.org/officeDocument/2006/relationships" ref="H424" r:id="Rbec4cc1c61df4749"/>
    <x:hyperlink xmlns:r="http://schemas.openxmlformats.org/officeDocument/2006/relationships" ref="H425" r:id="Rb56626abac53477c"/>
    <x:hyperlink xmlns:r="http://schemas.openxmlformats.org/officeDocument/2006/relationships" ref="H426" r:id="R0ecf43063ed44ea8"/>
    <x:hyperlink xmlns:r="http://schemas.openxmlformats.org/officeDocument/2006/relationships" ref="H427" r:id="R7d48a707602e4a42"/>
    <x:hyperlink xmlns:r="http://schemas.openxmlformats.org/officeDocument/2006/relationships" ref="H428" r:id="R5250c04bb7b9419d"/>
    <x:hyperlink xmlns:r="http://schemas.openxmlformats.org/officeDocument/2006/relationships" ref="H429" r:id="Rd6435791c2c143e7"/>
    <x:hyperlink xmlns:r="http://schemas.openxmlformats.org/officeDocument/2006/relationships" ref="H430" r:id="R14936510758e445e"/>
    <x:hyperlink xmlns:r="http://schemas.openxmlformats.org/officeDocument/2006/relationships" ref="H431" r:id="R6c2f69cc12484cf1"/>
    <x:hyperlink xmlns:r="http://schemas.openxmlformats.org/officeDocument/2006/relationships" ref="H432" r:id="R7acf0b39952e4ecd"/>
    <x:hyperlink xmlns:r="http://schemas.openxmlformats.org/officeDocument/2006/relationships" ref="H433" r:id="Rc870ea456f294be4"/>
    <x:hyperlink xmlns:r="http://schemas.openxmlformats.org/officeDocument/2006/relationships" ref="H434" r:id="Rd7a60fdefff841af"/>
    <x:hyperlink xmlns:r="http://schemas.openxmlformats.org/officeDocument/2006/relationships" ref="H435" r:id="R42784e6bdb50409b"/>
    <x:hyperlink xmlns:r="http://schemas.openxmlformats.org/officeDocument/2006/relationships" ref="H436" r:id="R608536592bee4d95"/>
    <x:hyperlink xmlns:r="http://schemas.openxmlformats.org/officeDocument/2006/relationships" ref="H437" r:id="R56f58ab49b8b4228"/>
    <x:hyperlink xmlns:r="http://schemas.openxmlformats.org/officeDocument/2006/relationships" ref="H438" r:id="R13f03eeda1ea4664"/>
    <x:hyperlink xmlns:r="http://schemas.openxmlformats.org/officeDocument/2006/relationships" ref="H439" r:id="Rda1034cb1aa946e2"/>
    <x:hyperlink xmlns:r="http://schemas.openxmlformats.org/officeDocument/2006/relationships" ref="H440" r:id="Rc3c8797c7a8b4fff"/>
    <x:hyperlink xmlns:r="http://schemas.openxmlformats.org/officeDocument/2006/relationships" ref="H441" r:id="Ref6b924d5e2449d4"/>
    <x:hyperlink xmlns:r="http://schemas.openxmlformats.org/officeDocument/2006/relationships" ref="H442" r:id="R8997479d51644e7f"/>
    <x:hyperlink xmlns:r="http://schemas.openxmlformats.org/officeDocument/2006/relationships" ref="H443" r:id="R977315bb454d4deb"/>
    <x:hyperlink xmlns:r="http://schemas.openxmlformats.org/officeDocument/2006/relationships" ref="H444" r:id="R30ed43ea3dcd4510"/>
    <x:hyperlink xmlns:r="http://schemas.openxmlformats.org/officeDocument/2006/relationships" ref="H445" r:id="R3177200821a84fc1"/>
    <x:hyperlink xmlns:r="http://schemas.openxmlformats.org/officeDocument/2006/relationships" ref="H446" r:id="Rcdaa560b38a549b5"/>
    <x:hyperlink xmlns:r="http://schemas.openxmlformats.org/officeDocument/2006/relationships" ref="H447" r:id="R0097e84dac854afd"/>
    <x:hyperlink xmlns:r="http://schemas.openxmlformats.org/officeDocument/2006/relationships" ref="H448" r:id="Rfa47c22e916c4c8f"/>
    <x:hyperlink xmlns:r="http://schemas.openxmlformats.org/officeDocument/2006/relationships" ref="H449" r:id="R2cdbb5d8b72d41c7"/>
    <x:hyperlink xmlns:r="http://schemas.openxmlformats.org/officeDocument/2006/relationships" ref="H450" r:id="R52307434a95b4fef"/>
    <x:hyperlink xmlns:r="http://schemas.openxmlformats.org/officeDocument/2006/relationships" ref="H451" r:id="Rd394da52f9f34d7a"/>
    <x:hyperlink xmlns:r="http://schemas.openxmlformats.org/officeDocument/2006/relationships" ref="H452" r:id="Reac3766aaea14599"/>
    <x:hyperlink xmlns:r="http://schemas.openxmlformats.org/officeDocument/2006/relationships" ref="H453" r:id="Re596c7b14bcb4624"/>
    <x:hyperlink xmlns:r="http://schemas.openxmlformats.org/officeDocument/2006/relationships" ref="H454" r:id="Rd92bcddd4cfe4b92"/>
    <x:hyperlink xmlns:r="http://schemas.openxmlformats.org/officeDocument/2006/relationships" ref="H455" r:id="R8ccf1e1c9a514c73"/>
    <x:hyperlink xmlns:r="http://schemas.openxmlformats.org/officeDocument/2006/relationships" ref="H456" r:id="R56aeb9900cec4f14"/>
    <x:hyperlink xmlns:r="http://schemas.openxmlformats.org/officeDocument/2006/relationships" ref="H457" r:id="R78bf08e3f2ce454d"/>
    <x:hyperlink xmlns:r="http://schemas.openxmlformats.org/officeDocument/2006/relationships" ref="H458" r:id="R9e20bf8a6e574496"/>
    <x:hyperlink xmlns:r="http://schemas.openxmlformats.org/officeDocument/2006/relationships" ref="H459" r:id="R16aae8f650424d1d"/>
    <x:hyperlink xmlns:r="http://schemas.openxmlformats.org/officeDocument/2006/relationships" ref="I459" r:id="R6e6feac530324a0d"/>
    <x:hyperlink xmlns:r="http://schemas.openxmlformats.org/officeDocument/2006/relationships" ref="H460" r:id="R1a8dc0a4624b45a0"/>
    <x:hyperlink xmlns:r="http://schemas.openxmlformats.org/officeDocument/2006/relationships" ref="H461" r:id="Rac1c3753a7f249ed"/>
    <x:hyperlink xmlns:r="http://schemas.openxmlformats.org/officeDocument/2006/relationships" ref="H462" r:id="R0610ae36fb04491e"/>
    <x:hyperlink xmlns:r="http://schemas.openxmlformats.org/officeDocument/2006/relationships" ref="H463" r:id="R54a3312283e74614"/>
    <x:hyperlink xmlns:r="http://schemas.openxmlformats.org/officeDocument/2006/relationships" ref="H464" r:id="R9b517fafa8f64cf1"/>
    <x:hyperlink xmlns:r="http://schemas.openxmlformats.org/officeDocument/2006/relationships" ref="H465" r:id="Rb2a5fc34d51648e3"/>
    <x:hyperlink xmlns:r="http://schemas.openxmlformats.org/officeDocument/2006/relationships" ref="H466" r:id="R1e3d9f4cd2f344c0"/>
    <x:hyperlink xmlns:r="http://schemas.openxmlformats.org/officeDocument/2006/relationships" ref="H467" r:id="R466ef9be36d04b11"/>
    <x:hyperlink xmlns:r="http://schemas.openxmlformats.org/officeDocument/2006/relationships" ref="H468" r:id="Rb6e0126b0c1c4138"/>
    <x:hyperlink xmlns:r="http://schemas.openxmlformats.org/officeDocument/2006/relationships" ref="H469" r:id="R104eef08d61a46ac"/>
    <x:hyperlink xmlns:r="http://schemas.openxmlformats.org/officeDocument/2006/relationships" ref="H470" r:id="R9affe76c1d024e63"/>
    <x:hyperlink xmlns:r="http://schemas.openxmlformats.org/officeDocument/2006/relationships" ref="H471" r:id="Rfee2d7d848174cfb"/>
    <x:hyperlink xmlns:r="http://schemas.openxmlformats.org/officeDocument/2006/relationships" ref="I471" r:id="Rc9d0ed8005774601"/>
    <x:hyperlink xmlns:r="http://schemas.openxmlformats.org/officeDocument/2006/relationships" ref="H472" r:id="R5b655d03b1594c82"/>
    <x:hyperlink xmlns:r="http://schemas.openxmlformats.org/officeDocument/2006/relationships" ref="H473" r:id="Rf5e24be4e32042ec"/>
    <x:hyperlink xmlns:r="http://schemas.openxmlformats.org/officeDocument/2006/relationships" ref="H474" r:id="Rfd2fb199258044ae"/>
    <x:hyperlink xmlns:r="http://schemas.openxmlformats.org/officeDocument/2006/relationships" ref="H475" r:id="Rfcf68edab71e4728"/>
    <x:hyperlink xmlns:r="http://schemas.openxmlformats.org/officeDocument/2006/relationships" ref="H476" r:id="Rdbedb47bd9514755"/>
    <x:hyperlink xmlns:r="http://schemas.openxmlformats.org/officeDocument/2006/relationships" ref="H477" r:id="R3e93e0525d22405a"/>
    <x:hyperlink xmlns:r="http://schemas.openxmlformats.org/officeDocument/2006/relationships" ref="H478" r:id="R22f4c36c5cec425d"/>
    <x:hyperlink xmlns:r="http://schemas.openxmlformats.org/officeDocument/2006/relationships" ref="H479" r:id="R7fdf4c9be40f4d3d"/>
    <x:hyperlink xmlns:r="http://schemas.openxmlformats.org/officeDocument/2006/relationships" ref="H480" r:id="R907a98a5b9034704"/>
    <x:hyperlink xmlns:r="http://schemas.openxmlformats.org/officeDocument/2006/relationships" ref="H481" r:id="Rdf7e64a96b1d4aaf"/>
    <x:hyperlink xmlns:r="http://schemas.openxmlformats.org/officeDocument/2006/relationships" ref="H482" r:id="Rd2aac159d9044202"/>
    <x:hyperlink xmlns:r="http://schemas.openxmlformats.org/officeDocument/2006/relationships" ref="H483" r:id="Re935f2bbcee04304"/>
    <x:hyperlink xmlns:r="http://schemas.openxmlformats.org/officeDocument/2006/relationships" ref="H484" r:id="R1044f6bcc7154376"/>
    <x:hyperlink xmlns:r="http://schemas.openxmlformats.org/officeDocument/2006/relationships" ref="H485" r:id="R155ab27732da4cd5"/>
    <x:hyperlink xmlns:r="http://schemas.openxmlformats.org/officeDocument/2006/relationships" ref="H486" r:id="R5117fde20bf54d11"/>
    <x:hyperlink xmlns:r="http://schemas.openxmlformats.org/officeDocument/2006/relationships" ref="H487" r:id="R068402093343442a"/>
    <x:hyperlink xmlns:r="http://schemas.openxmlformats.org/officeDocument/2006/relationships" ref="H488" r:id="Rcc57eb13812948c3"/>
    <x:hyperlink xmlns:r="http://schemas.openxmlformats.org/officeDocument/2006/relationships" ref="H489" r:id="Re160479768ea4d5c"/>
    <x:hyperlink xmlns:r="http://schemas.openxmlformats.org/officeDocument/2006/relationships" ref="H490" r:id="Rd89b3d1f6ca64b36"/>
    <x:hyperlink xmlns:r="http://schemas.openxmlformats.org/officeDocument/2006/relationships" ref="H491" r:id="Rfe1dc6a8624f4039"/>
    <x:hyperlink xmlns:r="http://schemas.openxmlformats.org/officeDocument/2006/relationships" ref="H492" r:id="Raa33f28af2de4132"/>
    <x:hyperlink xmlns:r="http://schemas.openxmlformats.org/officeDocument/2006/relationships" ref="H493" r:id="Ra979182182374fb8"/>
    <x:hyperlink xmlns:r="http://schemas.openxmlformats.org/officeDocument/2006/relationships" ref="H494" r:id="R0fbaf3b2ac19439a"/>
    <x:hyperlink xmlns:r="http://schemas.openxmlformats.org/officeDocument/2006/relationships" ref="H495" r:id="R2379db16ac5c4607"/>
    <x:hyperlink xmlns:r="http://schemas.openxmlformats.org/officeDocument/2006/relationships" ref="H496" r:id="R3a277369502e4d0d"/>
    <x:hyperlink xmlns:r="http://schemas.openxmlformats.org/officeDocument/2006/relationships" ref="H497" r:id="R29b7bc5ab8624694"/>
    <x:hyperlink xmlns:r="http://schemas.openxmlformats.org/officeDocument/2006/relationships" ref="H498" r:id="R216a35dfdf1a4b4b"/>
    <x:hyperlink xmlns:r="http://schemas.openxmlformats.org/officeDocument/2006/relationships" ref="H499" r:id="Rdd317f20317d44a2"/>
    <x:hyperlink xmlns:r="http://schemas.openxmlformats.org/officeDocument/2006/relationships" ref="H500" r:id="R99c2312d5b334e8d"/>
    <x:hyperlink xmlns:r="http://schemas.openxmlformats.org/officeDocument/2006/relationships" ref="H501" r:id="R4b43e6e16c8f40e6"/>
    <x:hyperlink xmlns:r="http://schemas.openxmlformats.org/officeDocument/2006/relationships" ref="H502" r:id="Rce9aa6c7eb544c67"/>
    <x:hyperlink xmlns:r="http://schemas.openxmlformats.org/officeDocument/2006/relationships" ref="H503" r:id="Rbac142a76f97435b"/>
    <x:hyperlink xmlns:r="http://schemas.openxmlformats.org/officeDocument/2006/relationships" ref="H504" r:id="Rca43fb6654f24afc"/>
    <x:hyperlink xmlns:r="http://schemas.openxmlformats.org/officeDocument/2006/relationships" ref="H505" r:id="Re45859ad30ee4e51"/>
    <x:hyperlink xmlns:r="http://schemas.openxmlformats.org/officeDocument/2006/relationships" ref="H506" r:id="Rb7b1c980b11b4534"/>
    <x:hyperlink xmlns:r="http://schemas.openxmlformats.org/officeDocument/2006/relationships" ref="H507" r:id="R593238acd82f4f54"/>
    <x:hyperlink xmlns:r="http://schemas.openxmlformats.org/officeDocument/2006/relationships" ref="H508" r:id="R99e2089f9b3d4b2d"/>
    <x:hyperlink xmlns:r="http://schemas.openxmlformats.org/officeDocument/2006/relationships" ref="H509" r:id="Rd92088c1340a4cfa"/>
    <x:hyperlink xmlns:r="http://schemas.openxmlformats.org/officeDocument/2006/relationships" ref="H510" r:id="Rae70210df6ec4967"/>
    <x:hyperlink xmlns:r="http://schemas.openxmlformats.org/officeDocument/2006/relationships" ref="H511" r:id="R2eccadbb7c664272"/>
    <x:hyperlink xmlns:r="http://schemas.openxmlformats.org/officeDocument/2006/relationships" ref="H512" r:id="Re28bb871648646a2"/>
    <x:hyperlink xmlns:r="http://schemas.openxmlformats.org/officeDocument/2006/relationships" ref="H513" r:id="R9b7bde6eacbd4ce7"/>
    <x:hyperlink xmlns:r="http://schemas.openxmlformats.org/officeDocument/2006/relationships" ref="H514" r:id="R1f8025ce55ad4a04"/>
    <x:hyperlink xmlns:r="http://schemas.openxmlformats.org/officeDocument/2006/relationships" ref="H515" r:id="Rdd74c470d2764efe"/>
    <x:hyperlink xmlns:r="http://schemas.openxmlformats.org/officeDocument/2006/relationships" ref="H516" r:id="R3b71843a0c8d462c"/>
    <x:hyperlink xmlns:r="http://schemas.openxmlformats.org/officeDocument/2006/relationships" ref="H517" r:id="R4c1883c6b2b04847"/>
    <x:hyperlink xmlns:r="http://schemas.openxmlformats.org/officeDocument/2006/relationships" ref="H518" r:id="R443df80ef2f047ae"/>
    <x:hyperlink xmlns:r="http://schemas.openxmlformats.org/officeDocument/2006/relationships" ref="H519" r:id="R45d2792f11454952"/>
    <x:hyperlink xmlns:r="http://schemas.openxmlformats.org/officeDocument/2006/relationships" ref="H520" r:id="R4620756eb9c24e05"/>
    <x:hyperlink xmlns:r="http://schemas.openxmlformats.org/officeDocument/2006/relationships" ref="H521" r:id="Rdc7b27ce8bbd464f"/>
    <x:hyperlink xmlns:r="http://schemas.openxmlformats.org/officeDocument/2006/relationships" ref="H522" r:id="R88d84845f7d0457f"/>
    <x:hyperlink xmlns:r="http://schemas.openxmlformats.org/officeDocument/2006/relationships" ref="H523" r:id="Rc8387085c01244d5"/>
    <x:hyperlink xmlns:r="http://schemas.openxmlformats.org/officeDocument/2006/relationships" ref="H524" r:id="Ref173a3896a04fc0"/>
    <x:hyperlink xmlns:r="http://schemas.openxmlformats.org/officeDocument/2006/relationships" ref="H525" r:id="R4db638c641cc4e65"/>
    <x:hyperlink xmlns:r="http://schemas.openxmlformats.org/officeDocument/2006/relationships" ref="H526" r:id="Rd02098acb43140dd"/>
    <x:hyperlink xmlns:r="http://schemas.openxmlformats.org/officeDocument/2006/relationships" ref="H527" r:id="R9118b7841f1d4e78"/>
    <x:hyperlink xmlns:r="http://schemas.openxmlformats.org/officeDocument/2006/relationships" ref="H528" r:id="R871b19ce0fcf47a1"/>
    <x:hyperlink xmlns:r="http://schemas.openxmlformats.org/officeDocument/2006/relationships" ref="H529" r:id="R8f22532575724bbe"/>
    <x:hyperlink xmlns:r="http://schemas.openxmlformats.org/officeDocument/2006/relationships" ref="H530" r:id="R941b90deb9dd4d2d"/>
    <x:hyperlink xmlns:r="http://schemas.openxmlformats.org/officeDocument/2006/relationships" ref="H531" r:id="R6e81034b73294865"/>
    <x:hyperlink xmlns:r="http://schemas.openxmlformats.org/officeDocument/2006/relationships" ref="H532" r:id="Rd6ad8fcf9e37434b"/>
    <x:hyperlink xmlns:r="http://schemas.openxmlformats.org/officeDocument/2006/relationships" ref="H533" r:id="Rb0d43c653e1a4db4"/>
    <x:hyperlink xmlns:r="http://schemas.openxmlformats.org/officeDocument/2006/relationships" ref="H534" r:id="R14a4333a6aab496e"/>
    <x:hyperlink xmlns:r="http://schemas.openxmlformats.org/officeDocument/2006/relationships" ref="H535" r:id="R5a4a4f077ae54b15"/>
    <x:hyperlink xmlns:r="http://schemas.openxmlformats.org/officeDocument/2006/relationships" ref="H536" r:id="R78035c01cb1247ae"/>
    <x:hyperlink xmlns:r="http://schemas.openxmlformats.org/officeDocument/2006/relationships" ref="H537" r:id="Rb1677191d9744613"/>
    <x:hyperlink xmlns:r="http://schemas.openxmlformats.org/officeDocument/2006/relationships" ref="H538" r:id="Rf861045221594032"/>
    <x:hyperlink xmlns:r="http://schemas.openxmlformats.org/officeDocument/2006/relationships" ref="H539" r:id="Rd7a07e1d98414d8a"/>
    <x:hyperlink xmlns:r="http://schemas.openxmlformats.org/officeDocument/2006/relationships" ref="H540" r:id="R0adc69361bc8411f"/>
    <x:hyperlink xmlns:r="http://schemas.openxmlformats.org/officeDocument/2006/relationships" ref="H541" r:id="R9ed2ce87e3104be1"/>
    <x:hyperlink xmlns:r="http://schemas.openxmlformats.org/officeDocument/2006/relationships" ref="I541" r:id="R9d6cf198abc14e4a"/>
    <x:hyperlink xmlns:r="http://schemas.openxmlformats.org/officeDocument/2006/relationships" ref="H542" r:id="Ra7c829c218ac4d1b"/>
    <x:hyperlink xmlns:r="http://schemas.openxmlformats.org/officeDocument/2006/relationships" ref="H543" r:id="R082de6cd7a0b4506"/>
    <x:hyperlink xmlns:r="http://schemas.openxmlformats.org/officeDocument/2006/relationships" ref="H544" r:id="R86104120186747a2"/>
    <x:hyperlink xmlns:r="http://schemas.openxmlformats.org/officeDocument/2006/relationships" ref="H545" r:id="Rfa563d364c8f440a"/>
    <x:hyperlink xmlns:r="http://schemas.openxmlformats.org/officeDocument/2006/relationships" ref="H546" r:id="Rc20abb4d84194c25"/>
    <x:hyperlink xmlns:r="http://schemas.openxmlformats.org/officeDocument/2006/relationships" ref="H547" r:id="R074178722921450e"/>
    <x:hyperlink xmlns:r="http://schemas.openxmlformats.org/officeDocument/2006/relationships" ref="H548" r:id="R8ed71f3f913b493a"/>
    <x:hyperlink xmlns:r="http://schemas.openxmlformats.org/officeDocument/2006/relationships" ref="H549" r:id="R3d09b0c224bb426c"/>
    <x:hyperlink xmlns:r="http://schemas.openxmlformats.org/officeDocument/2006/relationships" ref="H550" r:id="Raaa1ced3822e4bc2"/>
    <x:hyperlink xmlns:r="http://schemas.openxmlformats.org/officeDocument/2006/relationships" ref="H551" r:id="R5b5f06489c2645ec"/>
    <x:hyperlink xmlns:r="http://schemas.openxmlformats.org/officeDocument/2006/relationships" ref="H552" r:id="R08db77396dd74553"/>
    <x:hyperlink xmlns:r="http://schemas.openxmlformats.org/officeDocument/2006/relationships" ref="H553" r:id="R3edb52f60a6d431c"/>
    <x:hyperlink xmlns:r="http://schemas.openxmlformats.org/officeDocument/2006/relationships" ref="H554" r:id="Rb3efa3a7f6dd4b8f"/>
    <x:hyperlink xmlns:r="http://schemas.openxmlformats.org/officeDocument/2006/relationships" ref="H555" r:id="R803f2a2b1d3f4f76"/>
    <x:hyperlink xmlns:r="http://schemas.openxmlformats.org/officeDocument/2006/relationships" ref="H556" r:id="Re74a5d6a6f704d25"/>
    <x:hyperlink xmlns:r="http://schemas.openxmlformats.org/officeDocument/2006/relationships" ref="I556" r:id="R720a59c000f74e62"/>
    <x:hyperlink xmlns:r="http://schemas.openxmlformats.org/officeDocument/2006/relationships" ref="H557" r:id="R56c6173a44034de2"/>
    <x:hyperlink xmlns:r="http://schemas.openxmlformats.org/officeDocument/2006/relationships" ref="H558" r:id="Rab214750f29043f3"/>
    <x:hyperlink xmlns:r="http://schemas.openxmlformats.org/officeDocument/2006/relationships" ref="H559" r:id="R5021a1f4c6d44d27"/>
    <x:hyperlink xmlns:r="http://schemas.openxmlformats.org/officeDocument/2006/relationships" ref="H560" r:id="R6270f05b0b694ed5"/>
    <x:hyperlink xmlns:r="http://schemas.openxmlformats.org/officeDocument/2006/relationships" ref="H561" r:id="R0414d3e11ce74d83"/>
    <x:hyperlink xmlns:r="http://schemas.openxmlformats.org/officeDocument/2006/relationships" ref="H562" r:id="R33cc536109094233"/>
    <x:hyperlink xmlns:r="http://schemas.openxmlformats.org/officeDocument/2006/relationships" ref="H563" r:id="Rcb27b644d54e405a"/>
    <x:hyperlink xmlns:r="http://schemas.openxmlformats.org/officeDocument/2006/relationships" ref="H564" r:id="R5a55fd88afee46bb"/>
    <x:hyperlink xmlns:r="http://schemas.openxmlformats.org/officeDocument/2006/relationships" ref="H565" r:id="R62e422be058d4f83"/>
    <x:hyperlink xmlns:r="http://schemas.openxmlformats.org/officeDocument/2006/relationships" ref="H566" r:id="R6d621f21066a4147"/>
    <x:hyperlink xmlns:r="http://schemas.openxmlformats.org/officeDocument/2006/relationships" ref="H567" r:id="R420f03f1085c4b05"/>
    <x:hyperlink xmlns:r="http://schemas.openxmlformats.org/officeDocument/2006/relationships" ref="H568" r:id="Rf6e26fb541e0496a"/>
    <x:hyperlink xmlns:r="http://schemas.openxmlformats.org/officeDocument/2006/relationships" ref="H569" r:id="Rf8e512bb5b894bb3"/>
    <x:hyperlink xmlns:r="http://schemas.openxmlformats.org/officeDocument/2006/relationships" ref="H570" r:id="R0de6303f8eac45e9"/>
    <x:hyperlink xmlns:r="http://schemas.openxmlformats.org/officeDocument/2006/relationships" ref="H571" r:id="Rfb5e95c771b24339"/>
    <x:hyperlink xmlns:r="http://schemas.openxmlformats.org/officeDocument/2006/relationships" ref="H572" r:id="Rf4429752c7d243f5"/>
    <x:hyperlink xmlns:r="http://schemas.openxmlformats.org/officeDocument/2006/relationships" ref="H573" r:id="R082b6fcfaa814ea7"/>
    <x:hyperlink xmlns:r="http://schemas.openxmlformats.org/officeDocument/2006/relationships" ref="H574" r:id="Rb77f28ba2dd8405a"/>
    <x:hyperlink xmlns:r="http://schemas.openxmlformats.org/officeDocument/2006/relationships" ref="H575" r:id="R5a95717511044c8e"/>
    <x:hyperlink xmlns:r="http://schemas.openxmlformats.org/officeDocument/2006/relationships" ref="H576" r:id="Ref73df1d01fd4d68"/>
    <x:hyperlink xmlns:r="http://schemas.openxmlformats.org/officeDocument/2006/relationships" ref="H577" r:id="R3ee7b1b22e3e4d67"/>
    <x:hyperlink xmlns:r="http://schemas.openxmlformats.org/officeDocument/2006/relationships" ref="H578" r:id="R1ef5a30326f842d1"/>
    <x:hyperlink xmlns:r="http://schemas.openxmlformats.org/officeDocument/2006/relationships" ref="H579" r:id="R7f49dda0c63c4596"/>
    <x:hyperlink xmlns:r="http://schemas.openxmlformats.org/officeDocument/2006/relationships" ref="H580" r:id="Rc11be6ea63064160"/>
    <x:hyperlink xmlns:r="http://schemas.openxmlformats.org/officeDocument/2006/relationships" ref="H581" r:id="R1cf43b3caf134c78"/>
    <x:hyperlink xmlns:r="http://schemas.openxmlformats.org/officeDocument/2006/relationships" ref="H582" r:id="R0af33c1768a14037"/>
    <x:hyperlink xmlns:r="http://schemas.openxmlformats.org/officeDocument/2006/relationships" ref="H583" r:id="Recbe1507123349e7"/>
    <x:hyperlink xmlns:r="http://schemas.openxmlformats.org/officeDocument/2006/relationships" ref="H584" r:id="R73d5abded61c43d7"/>
    <x:hyperlink xmlns:r="http://schemas.openxmlformats.org/officeDocument/2006/relationships" ref="H585" r:id="R9997c1df30a841ff"/>
    <x:hyperlink xmlns:r="http://schemas.openxmlformats.org/officeDocument/2006/relationships" ref="H586" r:id="Rc77013f79be64a2c"/>
    <x:hyperlink xmlns:r="http://schemas.openxmlformats.org/officeDocument/2006/relationships" ref="H587" r:id="R132595c088c14c08"/>
    <x:hyperlink xmlns:r="http://schemas.openxmlformats.org/officeDocument/2006/relationships" ref="H588" r:id="Rbafaae32e1c143cd"/>
    <x:hyperlink xmlns:r="http://schemas.openxmlformats.org/officeDocument/2006/relationships" ref="H589" r:id="Rf7944660fed34170"/>
    <x:hyperlink xmlns:r="http://schemas.openxmlformats.org/officeDocument/2006/relationships" ref="H590" r:id="R1cd8bea6a24e482a"/>
    <x:hyperlink xmlns:r="http://schemas.openxmlformats.org/officeDocument/2006/relationships" ref="H591" r:id="Raa0b0f8240ac436f"/>
    <x:hyperlink xmlns:r="http://schemas.openxmlformats.org/officeDocument/2006/relationships" ref="H592" r:id="R9e54186eabb54c82"/>
    <x:hyperlink xmlns:r="http://schemas.openxmlformats.org/officeDocument/2006/relationships" ref="H593" r:id="R86fc235482004dd3"/>
    <x:hyperlink xmlns:r="http://schemas.openxmlformats.org/officeDocument/2006/relationships" ref="H594" r:id="R3efdf2ec23084139"/>
    <x:hyperlink xmlns:r="http://schemas.openxmlformats.org/officeDocument/2006/relationships" ref="H595" r:id="R239b91576006496b"/>
    <x:hyperlink xmlns:r="http://schemas.openxmlformats.org/officeDocument/2006/relationships" ref="H596" r:id="R85fc6a299a294964"/>
    <x:hyperlink xmlns:r="http://schemas.openxmlformats.org/officeDocument/2006/relationships" ref="H597" r:id="Rb0b6e133925c49de"/>
    <x:hyperlink xmlns:r="http://schemas.openxmlformats.org/officeDocument/2006/relationships" ref="H598" r:id="R2a17a01918a64806"/>
    <x:hyperlink xmlns:r="http://schemas.openxmlformats.org/officeDocument/2006/relationships" ref="H599" r:id="Ra51d68d19c4c4ff5"/>
    <x:hyperlink xmlns:r="http://schemas.openxmlformats.org/officeDocument/2006/relationships" ref="H600" r:id="R71266f4ff40f4efd"/>
    <x:hyperlink xmlns:r="http://schemas.openxmlformats.org/officeDocument/2006/relationships" ref="H601" r:id="R730cdd059ca04284"/>
    <x:hyperlink xmlns:r="http://schemas.openxmlformats.org/officeDocument/2006/relationships" ref="H602" r:id="R0c2dfa84c42e42cc"/>
    <x:hyperlink xmlns:r="http://schemas.openxmlformats.org/officeDocument/2006/relationships" ref="H603" r:id="Rd628b4cb4dd84471"/>
    <x:hyperlink xmlns:r="http://schemas.openxmlformats.org/officeDocument/2006/relationships" ref="H604" r:id="R589343f585824108"/>
    <x:hyperlink xmlns:r="http://schemas.openxmlformats.org/officeDocument/2006/relationships" ref="H605" r:id="R4c397385d0074baf"/>
    <x:hyperlink xmlns:r="http://schemas.openxmlformats.org/officeDocument/2006/relationships" ref="H606" r:id="R3fc5df0b5ec343ae"/>
    <x:hyperlink xmlns:r="http://schemas.openxmlformats.org/officeDocument/2006/relationships" ref="H607" r:id="R3df007269efb4d8c"/>
    <x:hyperlink xmlns:r="http://schemas.openxmlformats.org/officeDocument/2006/relationships" ref="I607" r:id="Rb31c376666d148c8"/>
    <x:hyperlink xmlns:r="http://schemas.openxmlformats.org/officeDocument/2006/relationships" ref="H608" r:id="R150533a8dacb4d50"/>
    <x:hyperlink xmlns:r="http://schemas.openxmlformats.org/officeDocument/2006/relationships" ref="H609" r:id="R03802aff31c34e7a"/>
    <x:hyperlink xmlns:r="http://schemas.openxmlformats.org/officeDocument/2006/relationships" ref="H610" r:id="R7fa08dfef0f14225"/>
    <x:hyperlink xmlns:r="http://schemas.openxmlformats.org/officeDocument/2006/relationships" ref="H611" r:id="Rf5e3db3946144e32"/>
    <x:hyperlink xmlns:r="http://schemas.openxmlformats.org/officeDocument/2006/relationships" ref="H612" r:id="R4ec732310cb14f12"/>
    <x:hyperlink xmlns:r="http://schemas.openxmlformats.org/officeDocument/2006/relationships" ref="H613" r:id="R8f10e3bd602940e7"/>
    <x:hyperlink xmlns:r="http://schemas.openxmlformats.org/officeDocument/2006/relationships" ref="H614" r:id="R6fd2891efd6c4f09"/>
    <x:hyperlink xmlns:r="http://schemas.openxmlformats.org/officeDocument/2006/relationships" ref="H615" r:id="R9596036678bd4b57"/>
    <x:hyperlink xmlns:r="http://schemas.openxmlformats.org/officeDocument/2006/relationships" ref="H616" r:id="Rbe8862f74edc4046"/>
    <x:hyperlink xmlns:r="http://schemas.openxmlformats.org/officeDocument/2006/relationships" ref="H617" r:id="R1eda739257394df6"/>
    <x:hyperlink xmlns:r="http://schemas.openxmlformats.org/officeDocument/2006/relationships" ref="H618" r:id="Rc920590a166a476a"/>
    <x:hyperlink xmlns:r="http://schemas.openxmlformats.org/officeDocument/2006/relationships" ref="H619" r:id="R8d06335c511a4235"/>
    <x:hyperlink xmlns:r="http://schemas.openxmlformats.org/officeDocument/2006/relationships" ref="H620" r:id="R96b20a0aa91e41b5"/>
    <x:hyperlink xmlns:r="http://schemas.openxmlformats.org/officeDocument/2006/relationships" ref="H621" r:id="Rbccec61348a94fd9"/>
    <x:hyperlink xmlns:r="http://schemas.openxmlformats.org/officeDocument/2006/relationships" ref="H622" r:id="Rc2f8143130074cd0"/>
    <x:hyperlink xmlns:r="http://schemas.openxmlformats.org/officeDocument/2006/relationships" ref="H623" r:id="R6d161f07d0e34312"/>
    <x:hyperlink xmlns:r="http://schemas.openxmlformats.org/officeDocument/2006/relationships" ref="H624" r:id="Re456897930314f20"/>
    <x:hyperlink xmlns:r="http://schemas.openxmlformats.org/officeDocument/2006/relationships" ref="H625" r:id="Ra3eeec815eef4328"/>
    <x:hyperlink xmlns:r="http://schemas.openxmlformats.org/officeDocument/2006/relationships" ref="H626" r:id="Rfbfff3499ee74a2f"/>
    <x:hyperlink xmlns:r="http://schemas.openxmlformats.org/officeDocument/2006/relationships" ref="H627" r:id="R27552726c03046f4"/>
    <x:hyperlink xmlns:r="http://schemas.openxmlformats.org/officeDocument/2006/relationships" ref="H628" r:id="R46cb9baf2caf4142"/>
    <x:hyperlink xmlns:r="http://schemas.openxmlformats.org/officeDocument/2006/relationships" ref="H629" r:id="Rf53321c59fa44df5"/>
    <x:hyperlink xmlns:r="http://schemas.openxmlformats.org/officeDocument/2006/relationships" ref="H630" r:id="R4c26c2a6398e48cc"/>
    <x:hyperlink xmlns:r="http://schemas.openxmlformats.org/officeDocument/2006/relationships" ref="H631" r:id="Rd18221483d054a2a"/>
    <x:hyperlink xmlns:r="http://schemas.openxmlformats.org/officeDocument/2006/relationships" ref="H632" r:id="R53067748f0344c70"/>
    <x:hyperlink xmlns:r="http://schemas.openxmlformats.org/officeDocument/2006/relationships" ref="H633" r:id="R6619747adaf547ba"/>
    <x:hyperlink xmlns:r="http://schemas.openxmlformats.org/officeDocument/2006/relationships" ref="H634" r:id="R63b37c60d8e546bf"/>
    <x:hyperlink xmlns:r="http://schemas.openxmlformats.org/officeDocument/2006/relationships" ref="H635" r:id="R17dc1cf6776d400d"/>
    <x:hyperlink xmlns:r="http://schemas.openxmlformats.org/officeDocument/2006/relationships" ref="H636" r:id="Rbd0ed758e503444c"/>
    <x:hyperlink xmlns:r="http://schemas.openxmlformats.org/officeDocument/2006/relationships" ref="H637" r:id="R96d4678c81ea43db"/>
    <x:hyperlink xmlns:r="http://schemas.openxmlformats.org/officeDocument/2006/relationships" ref="H638" r:id="R6a5bc88db5d34989"/>
    <x:hyperlink xmlns:r="http://schemas.openxmlformats.org/officeDocument/2006/relationships" ref="H639" r:id="R261885e127de4851"/>
    <x:hyperlink xmlns:r="http://schemas.openxmlformats.org/officeDocument/2006/relationships" ref="H640" r:id="R99df4ff2e71344f5"/>
    <x:hyperlink xmlns:r="http://schemas.openxmlformats.org/officeDocument/2006/relationships" ref="H641" r:id="R258f41ce64b041f9"/>
    <x:hyperlink xmlns:r="http://schemas.openxmlformats.org/officeDocument/2006/relationships" ref="H642" r:id="Rda72caee9dcd4c08"/>
    <x:hyperlink xmlns:r="http://schemas.openxmlformats.org/officeDocument/2006/relationships" ref="H643" r:id="Ra903b75e2d6f4567"/>
    <x:hyperlink xmlns:r="http://schemas.openxmlformats.org/officeDocument/2006/relationships" ref="H644" r:id="R0eda50ff341f4da0"/>
    <x:hyperlink xmlns:r="http://schemas.openxmlformats.org/officeDocument/2006/relationships" ref="H645" r:id="R36c52dae899f4ec2"/>
    <x:hyperlink xmlns:r="http://schemas.openxmlformats.org/officeDocument/2006/relationships" ref="H646" r:id="Re696e8d2e9414354"/>
    <x:hyperlink xmlns:r="http://schemas.openxmlformats.org/officeDocument/2006/relationships" ref="H647" r:id="R01149182e08b421f"/>
    <x:hyperlink xmlns:r="http://schemas.openxmlformats.org/officeDocument/2006/relationships" ref="H648" r:id="R4fb9a242b945420d"/>
    <x:hyperlink xmlns:r="http://schemas.openxmlformats.org/officeDocument/2006/relationships" ref="H649" r:id="R1aa007d78b234950"/>
    <x:hyperlink xmlns:r="http://schemas.openxmlformats.org/officeDocument/2006/relationships" ref="H650" r:id="Rb0fb809ac34f42f8"/>
    <x:hyperlink xmlns:r="http://schemas.openxmlformats.org/officeDocument/2006/relationships" ref="H651" r:id="R6d1157aec16448d9"/>
    <x:hyperlink xmlns:r="http://schemas.openxmlformats.org/officeDocument/2006/relationships" ref="H652" r:id="R579faed90a174d4f"/>
    <x:hyperlink xmlns:r="http://schemas.openxmlformats.org/officeDocument/2006/relationships" ref="H653" r:id="Rc541c2e29a3445f7"/>
    <x:hyperlink xmlns:r="http://schemas.openxmlformats.org/officeDocument/2006/relationships" ref="H654" r:id="R66fd0740d9cf483c"/>
    <x:hyperlink xmlns:r="http://schemas.openxmlformats.org/officeDocument/2006/relationships" ref="H655" r:id="R6dc11e7a15e04758"/>
    <x:hyperlink xmlns:r="http://schemas.openxmlformats.org/officeDocument/2006/relationships" ref="H656" r:id="Ra33a7a3c08bd4750"/>
    <x:hyperlink xmlns:r="http://schemas.openxmlformats.org/officeDocument/2006/relationships" ref="H657" r:id="R282ac99ad0804b3a"/>
    <x:hyperlink xmlns:r="http://schemas.openxmlformats.org/officeDocument/2006/relationships" ref="H658" r:id="R669c72526d6f471b"/>
    <x:hyperlink xmlns:r="http://schemas.openxmlformats.org/officeDocument/2006/relationships" ref="H659" r:id="R76d36287982a40c7"/>
    <x:hyperlink xmlns:r="http://schemas.openxmlformats.org/officeDocument/2006/relationships" ref="H660" r:id="Rd06b7f3c474146fd"/>
    <x:hyperlink xmlns:r="http://schemas.openxmlformats.org/officeDocument/2006/relationships" ref="H661" r:id="R98963fbe25444ec5"/>
    <x:hyperlink xmlns:r="http://schemas.openxmlformats.org/officeDocument/2006/relationships" ref="H662" r:id="R5280aaa5755e4c74"/>
    <x:hyperlink xmlns:r="http://schemas.openxmlformats.org/officeDocument/2006/relationships" ref="H663" r:id="Rd7a5ce8fad0248e2"/>
    <x:hyperlink xmlns:r="http://schemas.openxmlformats.org/officeDocument/2006/relationships" ref="H664" r:id="R55fbe668d0c14491"/>
    <x:hyperlink xmlns:r="http://schemas.openxmlformats.org/officeDocument/2006/relationships" ref="H665" r:id="R3212686e2d4443e8"/>
    <x:hyperlink xmlns:r="http://schemas.openxmlformats.org/officeDocument/2006/relationships" ref="H666" r:id="R830bd792b9d64e0b"/>
    <x:hyperlink xmlns:r="http://schemas.openxmlformats.org/officeDocument/2006/relationships" ref="H667" r:id="R83b4e64e43114ee6"/>
    <x:hyperlink xmlns:r="http://schemas.openxmlformats.org/officeDocument/2006/relationships" ref="H668" r:id="R5187decd048c4a69"/>
    <x:hyperlink xmlns:r="http://schemas.openxmlformats.org/officeDocument/2006/relationships" ref="H669" r:id="R328e871e7242486f"/>
    <x:hyperlink xmlns:r="http://schemas.openxmlformats.org/officeDocument/2006/relationships" ref="H670" r:id="Rd3ae0ce0ff184436"/>
    <x:hyperlink xmlns:r="http://schemas.openxmlformats.org/officeDocument/2006/relationships" ref="H671" r:id="Rad0e00ea23564d7d"/>
    <x:hyperlink xmlns:r="http://schemas.openxmlformats.org/officeDocument/2006/relationships" ref="H672" r:id="R4f325e36a22b442f"/>
    <x:hyperlink xmlns:r="http://schemas.openxmlformats.org/officeDocument/2006/relationships" ref="H673" r:id="Rc0917c3d2f034524"/>
    <x:hyperlink xmlns:r="http://schemas.openxmlformats.org/officeDocument/2006/relationships" ref="H674" r:id="R5420ff2ba0324d5a"/>
    <x:hyperlink xmlns:r="http://schemas.openxmlformats.org/officeDocument/2006/relationships" ref="H675" r:id="R2be302e52be647f9"/>
    <x:hyperlink xmlns:r="http://schemas.openxmlformats.org/officeDocument/2006/relationships" ref="H676" r:id="R4b38f4b185de4082"/>
    <x:hyperlink xmlns:r="http://schemas.openxmlformats.org/officeDocument/2006/relationships" ref="H677" r:id="R71d4e85f2a064389"/>
    <x:hyperlink xmlns:r="http://schemas.openxmlformats.org/officeDocument/2006/relationships" ref="H678" r:id="R0867c389c3aa4447"/>
    <x:hyperlink xmlns:r="http://schemas.openxmlformats.org/officeDocument/2006/relationships" ref="H679" r:id="Re04bce39f5324c41"/>
    <x:hyperlink xmlns:r="http://schemas.openxmlformats.org/officeDocument/2006/relationships" ref="H680" r:id="R13cf9032120246c0"/>
    <x:hyperlink xmlns:r="http://schemas.openxmlformats.org/officeDocument/2006/relationships" ref="H681" r:id="R71343597d65046fa"/>
    <x:hyperlink xmlns:r="http://schemas.openxmlformats.org/officeDocument/2006/relationships" ref="H682" r:id="R317814d7d9ce43fd"/>
    <x:hyperlink xmlns:r="http://schemas.openxmlformats.org/officeDocument/2006/relationships" ref="H683" r:id="R1ebef7baa767435b"/>
    <x:hyperlink xmlns:r="http://schemas.openxmlformats.org/officeDocument/2006/relationships" ref="H684" r:id="R677310aa00444df4"/>
    <x:hyperlink xmlns:r="http://schemas.openxmlformats.org/officeDocument/2006/relationships" ref="H685" r:id="R464347b5323a4305"/>
    <x:hyperlink xmlns:r="http://schemas.openxmlformats.org/officeDocument/2006/relationships" ref="H686" r:id="R7586e00e6aeb4b46"/>
    <x:hyperlink xmlns:r="http://schemas.openxmlformats.org/officeDocument/2006/relationships" ref="H687" r:id="R47006b7fa88445b1"/>
    <x:hyperlink xmlns:r="http://schemas.openxmlformats.org/officeDocument/2006/relationships" ref="H688" r:id="R0f1983b48ffd4c03"/>
    <x:hyperlink xmlns:r="http://schemas.openxmlformats.org/officeDocument/2006/relationships" ref="H689" r:id="Ra7837d22b868481b"/>
    <x:hyperlink xmlns:r="http://schemas.openxmlformats.org/officeDocument/2006/relationships" ref="H690" r:id="R8d6a5ca93c1d45c0"/>
    <x:hyperlink xmlns:r="http://schemas.openxmlformats.org/officeDocument/2006/relationships" ref="H691" r:id="R4bd37cc27fe14fa3"/>
    <x:hyperlink xmlns:r="http://schemas.openxmlformats.org/officeDocument/2006/relationships" ref="H692" r:id="R452548622f9e40b1"/>
    <x:hyperlink xmlns:r="http://schemas.openxmlformats.org/officeDocument/2006/relationships" ref="H693" r:id="R746b4463d7fc4721"/>
    <x:hyperlink xmlns:r="http://schemas.openxmlformats.org/officeDocument/2006/relationships" ref="H694" r:id="Rf621f703bb904bef"/>
    <x:hyperlink xmlns:r="http://schemas.openxmlformats.org/officeDocument/2006/relationships" ref="H695" r:id="Ra9317db46df74627"/>
    <x:hyperlink xmlns:r="http://schemas.openxmlformats.org/officeDocument/2006/relationships" ref="H696" r:id="Re0a0a220e04b4377"/>
    <x:hyperlink xmlns:r="http://schemas.openxmlformats.org/officeDocument/2006/relationships" ref="H697" r:id="Rfb3c4e4927ce44c9"/>
    <x:hyperlink xmlns:r="http://schemas.openxmlformats.org/officeDocument/2006/relationships" ref="H698" r:id="Rda93e91b8c46496c"/>
    <x:hyperlink xmlns:r="http://schemas.openxmlformats.org/officeDocument/2006/relationships" ref="H699" r:id="R3b970ec048c7462c"/>
    <x:hyperlink xmlns:r="http://schemas.openxmlformats.org/officeDocument/2006/relationships" ref="H700" r:id="R06bc361de95a43b1"/>
    <x:hyperlink xmlns:r="http://schemas.openxmlformats.org/officeDocument/2006/relationships" ref="H701" r:id="R23f75aa09fe34e8b"/>
    <x:hyperlink xmlns:r="http://schemas.openxmlformats.org/officeDocument/2006/relationships" ref="I701" r:id="R7bdc516f8b52457c"/>
    <x:hyperlink xmlns:r="http://schemas.openxmlformats.org/officeDocument/2006/relationships" ref="H702" r:id="R5f9749c486db4e05"/>
    <x:hyperlink xmlns:r="http://schemas.openxmlformats.org/officeDocument/2006/relationships" ref="H703" r:id="R48f431289c344069"/>
    <x:hyperlink xmlns:r="http://schemas.openxmlformats.org/officeDocument/2006/relationships" ref="H704" r:id="R3abf2deaee7d47fe"/>
    <x:hyperlink xmlns:r="http://schemas.openxmlformats.org/officeDocument/2006/relationships" ref="H705" r:id="R78a1d4881dca4463"/>
    <x:hyperlink xmlns:r="http://schemas.openxmlformats.org/officeDocument/2006/relationships" ref="H706" r:id="R8d853db5836d4634"/>
    <x:hyperlink xmlns:r="http://schemas.openxmlformats.org/officeDocument/2006/relationships" ref="H707" r:id="R9dffdb50b2c74b8b"/>
    <x:hyperlink xmlns:r="http://schemas.openxmlformats.org/officeDocument/2006/relationships" ref="H708" r:id="R7564ab63f1a142f7"/>
    <x:hyperlink xmlns:r="http://schemas.openxmlformats.org/officeDocument/2006/relationships" ref="H709" r:id="R2ec1f89527764c1b"/>
    <x:hyperlink xmlns:r="http://schemas.openxmlformats.org/officeDocument/2006/relationships" ref="H710" r:id="R3dc8e6cd8c014f4c"/>
    <x:hyperlink xmlns:r="http://schemas.openxmlformats.org/officeDocument/2006/relationships" ref="H711" r:id="Rfa8259c2981644b8"/>
    <x:hyperlink xmlns:r="http://schemas.openxmlformats.org/officeDocument/2006/relationships" ref="H712" r:id="Rdf08127fdbc545a9"/>
    <x:hyperlink xmlns:r="http://schemas.openxmlformats.org/officeDocument/2006/relationships" ref="H713" r:id="Rf69e7115725e43f9"/>
    <x:hyperlink xmlns:r="http://schemas.openxmlformats.org/officeDocument/2006/relationships" ref="H714" r:id="R6f0a18af20034eaa"/>
    <x:hyperlink xmlns:r="http://schemas.openxmlformats.org/officeDocument/2006/relationships" ref="H715" r:id="R37fdada6693546cc"/>
    <x:hyperlink xmlns:r="http://schemas.openxmlformats.org/officeDocument/2006/relationships" ref="H716" r:id="Rc2c41240c4984cf0"/>
    <x:hyperlink xmlns:r="http://schemas.openxmlformats.org/officeDocument/2006/relationships" ref="H717" r:id="Rfe230d4473074cf2"/>
    <x:hyperlink xmlns:r="http://schemas.openxmlformats.org/officeDocument/2006/relationships" ref="H718" r:id="R3fc9f139f2b446f9"/>
    <x:hyperlink xmlns:r="http://schemas.openxmlformats.org/officeDocument/2006/relationships" ref="H719" r:id="R0948846ab1da48e0"/>
    <x:hyperlink xmlns:r="http://schemas.openxmlformats.org/officeDocument/2006/relationships" ref="H720" r:id="R0ca5c8800bcc47af"/>
    <x:hyperlink xmlns:r="http://schemas.openxmlformats.org/officeDocument/2006/relationships" ref="H721" r:id="Rea752c4688d84598"/>
    <x:hyperlink xmlns:r="http://schemas.openxmlformats.org/officeDocument/2006/relationships" ref="H722" r:id="R1eaf6a273ea3492e"/>
    <x:hyperlink xmlns:r="http://schemas.openxmlformats.org/officeDocument/2006/relationships" ref="H723" r:id="R73488b2e5c474b94"/>
    <x:hyperlink xmlns:r="http://schemas.openxmlformats.org/officeDocument/2006/relationships" ref="H724" r:id="R078a3fad2c5b4a7a"/>
    <x:hyperlink xmlns:r="http://schemas.openxmlformats.org/officeDocument/2006/relationships" ref="H725" r:id="R12d81c6224584766"/>
    <x:hyperlink xmlns:r="http://schemas.openxmlformats.org/officeDocument/2006/relationships" ref="H726" r:id="Re9c676ec548144af"/>
    <x:hyperlink xmlns:r="http://schemas.openxmlformats.org/officeDocument/2006/relationships" ref="H727" r:id="R87f7d090246b4752"/>
    <x:hyperlink xmlns:r="http://schemas.openxmlformats.org/officeDocument/2006/relationships" ref="H728" r:id="R31a2c691ca414264"/>
    <x:hyperlink xmlns:r="http://schemas.openxmlformats.org/officeDocument/2006/relationships" ref="H729" r:id="R4b118f815cc54f2f"/>
    <x:hyperlink xmlns:r="http://schemas.openxmlformats.org/officeDocument/2006/relationships" ref="H730" r:id="Re7208940c3054f5f"/>
    <x:hyperlink xmlns:r="http://schemas.openxmlformats.org/officeDocument/2006/relationships" ref="H731" r:id="Raac31ee169a94625"/>
    <x:hyperlink xmlns:r="http://schemas.openxmlformats.org/officeDocument/2006/relationships" ref="H732" r:id="Rc818a3a212f44a01"/>
    <x:hyperlink xmlns:r="http://schemas.openxmlformats.org/officeDocument/2006/relationships" ref="H733" r:id="R2631b87bc7b14406"/>
    <x:hyperlink xmlns:r="http://schemas.openxmlformats.org/officeDocument/2006/relationships" ref="H734" r:id="R8bc20ced9d1e4267"/>
    <x:hyperlink xmlns:r="http://schemas.openxmlformats.org/officeDocument/2006/relationships" ref="H735" r:id="R74a39bf290bd47be"/>
    <x:hyperlink xmlns:r="http://schemas.openxmlformats.org/officeDocument/2006/relationships" ref="H736" r:id="Rfb928c2069ed4c9f"/>
    <x:hyperlink xmlns:r="http://schemas.openxmlformats.org/officeDocument/2006/relationships" ref="H737" r:id="R81198863965a4386"/>
    <x:hyperlink xmlns:r="http://schemas.openxmlformats.org/officeDocument/2006/relationships" ref="H738" r:id="Rd3dbbb83ae254a69"/>
    <x:hyperlink xmlns:r="http://schemas.openxmlformats.org/officeDocument/2006/relationships" ref="H739" r:id="R267537c022de4e5d"/>
    <x:hyperlink xmlns:r="http://schemas.openxmlformats.org/officeDocument/2006/relationships" ref="H740" r:id="R9e36622e546b40ef"/>
    <x:hyperlink xmlns:r="http://schemas.openxmlformats.org/officeDocument/2006/relationships" ref="H741" r:id="R143dc64adf064399"/>
    <x:hyperlink xmlns:r="http://schemas.openxmlformats.org/officeDocument/2006/relationships" ref="H742" r:id="R5fbbdcf802b3463e"/>
    <x:hyperlink xmlns:r="http://schemas.openxmlformats.org/officeDocument/2006/relationships" ref="H743" r:id="R5debec24ab514c7e"/>
    <x:hyperlink xmlns:r="http://schemas.openxmlformats.org/officeDocument/2006/relationships" ref="H744" r:id="Rcfcd67064af2479d"/>
    <x:hyperlink xmlns:r="http://schemas.openxmlformats.org/officeDocument/2006/relationships" ref="H745" r:id="R13ce76cbe55344f9"/>
    <x:hyperlink xmlns:r="http://schemas.openxmlformats.org/officeDocument/2006/relationships" ref="H746" r:id="Rd4298ffefe3942a2"/>
    <x:hyperlink xmlns:r="http://schemas.openxmlformats.org/officeDocument/2006/relationships" ref="H747" r:id="Rae91398c9f8345f5"/>
    <x:hyperlink xmlns:r="http://schemas.openxmlformats.org/officeDocument/2006/relationships" ref="H748" r:id="Rc4ca8e7020c54a96"/>
    <x:hyperlink xmlns:r="http://schemas.openxmlformats.org/officeDocument/2006/relationships" ref="H749" r:id="R378de7b2159c494e"/>
    <x:hyperlink xmlns:r="http://schemas.openxmlformats.org/officeDocument/2006/relationships" ref="H750" r:id="Rb1e5844d8ff44084"/>
    <x:hyperlink xmlns:r="http://schemas.openxmlformats.org/officeDocument/2006/relationships" ref="H751" r:id="R5c60eb85ebf648a6"/>
    <x:hyperlink xmlns:r="http://schemas.openxmlformats.org/officeDocument/2006/relationships" ref="H752" r:id="Ra4dbcde5bb214c6e"/>
    <x:hyperlink xmlns:r="http://schemas.openxmlformats.org/officeDocument/2006/relationships" ref="H753" r:id="Rbf34990de9644740"/>
    <x:hyperlink xmlns:r="http://schemas.openxmlformats.org/officeDocument/2006/relationships" ref="H754" r:id="R80a1eae984cf4a99"/>
    <x:hyperlink xmlns:r="http://schemas.openxmlformats.org/officeDocument/2006/relationships" ref="H755" r:id="R120746d3b5ea4f8c"/>
    <x:hyperlink xmlns:r="http://schemas.openxmlformats.org/officeDocument/2006/relationships" ref="H756" r:id="Re909539656264d66"/>
    <x:hyperlink xmlns:r="http://schemas.openxmlformats.org/officeDocument/2006/relationships" ref="H757" r:id="R39b3afdc202a4ac0"/>
    <x:hyperlink xmlns:r="http://schemas.openxmlformats.org/officeDocument/2006/relationships" ref="H758" r:id="R654e50222db64ac3"/>
    <x:hyperlink xmlns:r="http://schemas.openxmlformats.org/officeDocument/2006/relationships" ref="H759" r:id="R9cac00765bb74db6"/>
    <x:hyperlink xmlns:r="http://schemas.openxmlformats.org/officeDocument/2006/relationships" ref="H760" r:id="R6714ee5f0875421b"/>
    <x:hyperlink xmlns:r="http://schemas.openxmlformats.org/officeDocument/2006/relationships" ref="H761" r:id="R329d0ea29709465c"/>
    <x:hyperlink xmlns:r="http://schemas.openxmlformats.org/officeDocument/2006/relationships" ref="H762" r:id="Rec7d01da9d0d4487"/>
    <x:hyperlink xmlns:r="http://schemas.openxmlformats.org/officeDocument/2006/relationships" ref="H763" r:id="R41f71ec4e3c54117"/>
    <x:hyperlink xmlns:r="http://schemas.openxmlformats.org/officeDocument/2006/relationships" ref="H764" r:id="R5a7b8f6064ac4643"/>
    <x:hyperlink xmlns:r="http://schemas.openxmlformats.org/officeDocument/2006/relationships" ref="H765" r:id="Rbaf525b0b32c47df"/>
    <x:hyperlink xmlns:r="http://schemas.openxmlformats.org/officeDocument/2006/relationships" ref="H766" r:id="R40f4a192251a46bf"/>
    <x:hyperlink xmlns:r="http://schemas.openxmlformats.org/officeDocument/2006/relationships" ref="H767" r:id="R852d324dcdb8409b"/>
    <x:hyperlink xmlns:r="http://schemas.openxmlformats.org/officeDocument/2006/relationships" ref="H768" r:id="R3116b4f208104ff5"/>
    <x:hyperlink xmlns:r="http://schemas.openxmlformats.org/officeDocument/2006/relationships" ref="H769" r:id="Rf731fb3d3d5646cb"/>
    <x:hyperlink xmlns:r="http://schemas.openxmlformats.org/officeDocument/2006/relationships" ref="H770" r:id="R885e909854e74ae5"/>
    <x:hyperlink xmlns:r="http://schemas.openxmlformats.org/officeDocument/2006/relationships" ref="H771" r:id="Rfd0d7dba35264e0e"/>
    <x:hyperlink xmlns:r="http://schemas.openxmlformats.org/officeDocument/2006/relationships" ref="H772" r:id="R754ac8e832d749c2"/>
    <x:hyperlink xmlns:r="http://schemas.openxmlformats.org/officeDocument/2006/relationships" ref="H773" r:id="R94b14a33f36a43bb"/>
    <x:hyperlink xmlns:r="http://schemas.openxmlformats.org/officeDocument/2006/relationships" ref="H774" r:id="R87fcdcf7d2f64dd7"/>
    <x:hyperlink xmlns:r="http://schemas.openxmlformats.org/officeDocument/2006/relationships" ref="H775" r:id="Rd12dd2fd77164bfc"/>
    <x:hyperlink xmlns:r="http://schemas.openxmlformats.org/officeDocument/2006/relationships" ref="H776" r:id="Rea90f6efd4564780"/>
    <x:hyperlink xmlns:r="http://schemas.openxmlformats.org/officeDocument/2006/relationships" ref="H777" r:id="R41df90d4148646ad"/>
    <x:hyperlink xmlns:r="http://schemas.openxmlformats.org/officeDocument/2006/relationships" ref="H778" r:id="Ra58481f0095c49b9"/>
    <x:hyperlink xmlns:r="http://schemas.openxmlformats.org/officeDocument/2006/relationships" ref="H779" r:id="R67d0e4f600fc415b"/>
    <x:hyperlink xmlns:r="http://schemas.openxmlformats.org/officeDocument/2006/relationships" ref="H780" r:id="R1b35dd7896cc4a14"/>
    <x:hyperlink xmlns:r="http://schemas.openxmlformats.org/officeDocument/2006/relationships" ref="H781" r:id="Rd22d4b62758947f5"/>
    <x:hyperlink xmlns:r="http://schemas.openxmlformats.org/officeDocument/2006/relationships" ref="H782" r:id="R4c7cf800dbb5425a"/>
    <x:hyperlink xmlns:r="http://schemas.openxmlformats.org/officeDocument/2006/relationships" ref="H783" r:id="R92b9c5974a9d490c"/>
    <x:hyperlink xmlns:r="http://schemas.openxmlformats.org/officeDocument/2006/relationships" ref="H784" r:id="R988f0b8b5a104c6b"/>
    <x:hyperlink xmlns:r="http://schemas.openxmlformats.org/officeDocument/2006/relationships" ref="H785" r:id="R6c8547220c934af5"/>
    <x:hyperlink xmlns:r="http://schemas.openxmlformats.org/officeDocument/2006/relationships" ref="H786" r:id="Re03126c38d8c4bf8"/>
    <x:hyperlink xmlns:r="http://schemas.openxmlformats.org/officeDocument/2006/relationships" ref="H787" r:id="R8f9cbd6a9e2f4843"/>
    <x:hyperlink xmlns:r="http://schemas.openxmlformats.org/officeDocument/2006/relationships" ref="H788" r:id="R74716869c7b3476f"/>
    <x:hyperlink xmlns:r="http://schemas.openxmlformats.org/officeDocument/2006/relationships" ref="H789" r:id="R392163feaa0341ec"/>
    <x:hyperlink xmlns:r="http://schemas.openxmlformats.org/officeDocument/2006/relationships" ref="H790" r:id="R7c4f6ab56bd447ec"/>
    <x:hyperlink xmlns:r="http://schemas.openxmlformats.org/officeDocument/2006/relationships" ref="H791" r:id="Rba1125f1809e4e86"/>
    <x:hyperlink xmlns:r="http://schemas.openxmlformats.org/officeDocument/2006/relationships" ref="H792" r:id="R61bdae567c2442ee"/>
    <x:hyperlink xmlns:r="http://schemas.openxmlformats.org/officeDocument/2006/relationships" ref="H793" r:id="Rf1028c22f61b4c15"/>
    <x:hyperlink xmlns:r="http://schemas.openxmlformats.org/officeDocument/2006/relationships" ref="H794" r:id="R8b86ddac15d94c6a"/>
    <x:hyperlink xmlns:r="http://schemas.openxmlformats.org/officeDocument/2006/relationships" ref="H795" r:id="R2124f0a8011e4f68"/>
    <x:hyperlink xmlns:r="http://schemas.openxmlformats.org/officeDocument/2006/relationships" ref="H796" r:id="R3dad2d9572c649a2"/>
    <x:hyperlink xmlns:r="http://schemas.openxmlformats.org/officeDocument/2006/relationships" ref="H797" r:id="Ra80ef59f1e9b4235"/>
    <x:hyperlink xmlns:r="http://schemas.openxmlformats.org/officeDocument/2006/relationships" ref="H798" r:id="R678e479358ad4ae0"/>
    <x:hyperlink xmlns:r="http://schemas.openxmlformats.org/officeDocument/2006/relationships" ref="H799" r:id="R9ead35d43bfd4bdc"/>
    <x:hyperlink xmlns:r="http://schemas.openxmlformats.org/officeDocument/2006/relationships" ref="H800" r:id="R736e2a98f7cb48eb"/>
    <x:hyperlink xmlns:r="http://schemas.openxmlformats.org/officeDocument/2006/relationships" ref="H801" r:id="R2090c6298eb748d1"/>
    <x:hyperlink xmlns:r="http://schemas.openxmlformats.org/officeDocument/2006/relationships" ref="H802" r:id="R5083ccdcf4084d25"/>
    <x:hyperlink xmlns:r="http://schemas.openxmlformats.org/officeDocument/2006/relationships" ref="H803" r:id="R5425b133bc204d57"/>
    <x:hyperlink xmlns:r="http://schemas.openxmlformats.org/officeDocument/2006/relationships" ref="H804" r:id="Rce93cef30c2b4a57"/>
    <x:hyperlink xmlns:r="http://schemas.openxmlformats.org/officeDocument/2006/relationships" ref="H805" r:id="Rf7db2e50aef24009"/>
    <x:hyperlink xmlns:r="http://schemas.openxmlformats.org/officeDocument/2006/relationships" ref="H806" r:id="Rdbb3a338deab4e49"/>
    <x:hyperlink xmlns:r="http://schemas.openxmlformats.org/officeDocument/2006/relationships" ref="H807" r:id="R78bd6e5093fa4a57"/>
    <x:hyperlink xmlns:r="http://schemas.openxmlformats.org/officeDocument/2006/relationships" ref="H808" r:id="Rba19a100704d4fd4"/>
    <x:hyperlink xmlns:r="http://schemas.openxmlformats.org/officeDocument/2006/relationships" ref="H809" r:id="R1ecd6dadfdd3492e"/>
    <x:hyperlink xmlns:r="http://schemas.openxmlformats.org/officeDocument/2006/relationships" ref="H810" r:id="R3998d566222d4a3e"/>
    <x:hyperlink xmlns:r="http://schemas.openxmlformats.org/officeDocument/2006/relationships" ref="H811" r:id="Rcf11f92770904bfb"/>
    <x:hyperlink xmlns:r="http://schemas.openxmlformats.org/officeDocument/2006/relationships" ref="H812" r:id="R2d13ab47c590422c"/>
    <x:hyperlink xmlns:r="http://schemas.openxmlformats.org/officeDocument/2006/relationships" ref="H813" r:id="R2765e8d78b5a47bc"/>
    <x:hyperlink xmlns:r="http://schemas.openxmlformats.org/officeDocument/2006/relationships" ref="H814" r:id="R2249c957f89c4c84"/>
    <x:hyperlink xmlns:r="http://schemas.openxmlformats.org/officeDocument/2006/relationships" ref="H815" r:id="R68bfa220fdc341f7"/>
    <x:hyperlink xmlns:r="http://schemas.openxmlformats.org/officeDocument/2006/relationships" ref="H816" r:id="R1816ac65f71c49af"/>
    <x:hyperlink xmlns:r="http://schemas.openxmlformats.org/officeDocument/2006/relationships" ref="H817" r:id="R6669d21094d545d6"/>
    <x:hyperlink xmlns:r="http://schemas.openxmlformats.org/officeDocument/2006/relationships" ref="H818" r:id="R78870818563c4f0b"/>
    <x:hyperlink xmlns:r="http://schemas.openxmlformats.org/officeDocument/2006/relationships" ref="H819" r:id="R85a5ebf85aca4a35"/>
    <x:hyperlink xmlns:r="http://schemas.openxmlformats.org/officeDocument/2006/relationships" ref="H820" r:id="Rff2e9e2bda7545fa"/>
    <x:hyperlink xmlns:r="http://schemas.openxmlformats.org/officeDocument/2006/relationships" ref="H821" r:id="R21c431a7f5b2495c"/>
    <x:hyperlink xmlns:r="http://schemas.openxmlformats.org/officeDocument/2006/relationships" ref="H822" r:id="Rf9fa0318a9994268"/>
    <x:hyperlink xmlns:r="http://schemas.openxmlformats.org/officeDocument/2006/relationships" ref="H823" r:id="Ra51628cc391644ad"/>
    <x:hyperlink xmlns:r="http://schemas.openxmlformats.org/officeDocument/2006/relationships" ref="H824" r:id="Ra14bff2c59434702"/>
    <x:hyperlink xmlns:r="http://schemas.openxmlformats.org/officeDocument/2006/relationships" ref="H825" r:id="R0735828b742b4ea6"/>
    <x:hyperlink xmlns:r="http://schemas.openxmlformats.org/officeDocument/2006/relationships" ref="H826" r:id="Re6f7f5ff815b4fdd"/>
    <x:hyperlink xmlns:r="http://schemas.openxmlformats.org/officeDocument/2006/relationships" ref="H827" r:id="R3da8850425084ebf"/>
    <x:hyperlink xmlns:r="http://schemas.openxmlformats.org/officeDocument/2006/relationships" ref="H828" r:id="R447ccf5f83924c14"/>
    <x:hyperlink xmlns:r="http://schemas.openxmlformats.org/officeDocument/2006/relationships" ref="H829" r:id="Rd22f86edae4149e2"/>
    <x:hyperlink xmlns:r="http://schemas.openxmlformats.org/officeDocument/2006/relationships" ref="H830" r:id="R5fc1601c3fad47e7"/>
    <x:hyperlink xmlns:r="http://schemas.openxmlformats.org/officeDocument/2006/relationships" ref="H831" r:id="R3eecb1146a7d4efc"/>
    <x:hyperlink xmlns:r="http://schemas.openxmlformats.org/officeDocument/2006/relationships" ref="H832" r:id="R5ad1a3665c3a469f"/>
    <x:hyperlink xmlns:r="http://schemas.openxmlformats.org/officeDocument/2006/relationships" ref="H833" r:id="R3ebcf21a478e4592"/>
    <x:hyperlink xmlns:r="http://schemas.openxmlformats.org/officeDocument/2006/relationships" ref="H834" r:id="Re2fdf9d3e4e84ff8"/>
    <x:hyperlink xmlns:r="http://schemas.openxmlformats.org/officeDocument/2006/relationships" ref="H835" r:id="R297046f9168d4dbf"/>
    <x:hyperlink xmlns:r="http://schemas.openxmlformats.org/officeDocument/2006/relationships" ref="H836" r:id="R096b0dec288344c8"/>
    <x:hyperlink xmlns:r="http://schemas.openxmlformats.org/officeDocument/2006/relationships" ref="H837" r:id="R1542a01035664655"/>
    <x:hyperlink xmlns:r="http://schemas.openxmlformats.org/officeDocument/2006/relationships" ref="H838" r:id="R5cc273a9f4e14fda"/>
    <x:hyperlink xmlns:r="http://schemas.openxmlformats.org/officeDocument/2006/relationships" ref="H839" r:id="Rf527a29c149f426c"/>
    <x:hyperlink xmlns:r="http://schemas.openxmlformats.org/officeDocument/2006/relationships" ref="H840" r:id="R48555a7bb1d24b1c"/>
    <x:hyperlink xmlns:r="http://schemas.openxmlformats.org/officeDocument/2006/relationships" ref="H841" r:id="Rdfecd835c07f47e6"/>
    <x:hyperlink xmlns:r="http://schemas.openxmlformats.org/officeDocument/2006/relationships" ref="H842" r:id="Rfaccf1025e004178"/>
    <x:hyperlink xmlns:r="http://schemas.openxmlformats.org/officeDocument/2006/relationships" ref="H843" r:id="Red65249c74904080"/>
    <x:hyperlink xmlns:r="http://schemas.openxmlformats.org/officeDocument/2006/relationships" ref="H844" r:id="R353f27cbf27a4dd7"/>
    <x:hyperlink xmlns:r="http://schemas.openxmlformats.org/officeDocument/2006/relationships" ref="H845" r:id="Rc4e02cb2b649464c"/>
    <x:hyperlink xmlns:r="http://schemas.openxmlformats.org/officeDocument/2006/relationships" ref="H846" r:id="Rf0610a8ddd1e4f2f"/>
    <x:hyperlink xmlns:r="http://schemas.openxmlformats.org/officeDocument/2006/relationships" ref="H847" r:id="R344f16806b6547f2"/>
    <x:hyperlink xmlns:r="http://schemas.openxmlformats.org/officeDocument/2006/relationships" ref="H848" r:id="R0c31eb93ce0f415c"/>
    <x:hyperlink xmlns:r="http://schemas.openxmlformats.org/officeDocument/2006/relationships" ref="H849" r:id="R0810aa88a5a949fb"/>
    <x:hyperlink xmlns:r="http://schemas.openxmlformats.org/officeDocument/2006/relationships" ref="H850" r:id="Rde29c910ffc4485c"/>
    <x:hyperlink xmlns:r="http://schemas.openxmlformats.org/officeDocument/2006/relationships" ref="H851" r:id="Redc4077b77fd4db1"/>
    <x:hyperlink xmlns:r="http://schemas.openxmlformats.org/officeDocument/2006/relationships" ref="H852" r:id="R1e57451fa58447af"/>
    <x:hyperlink xmlns:r="http://schemas.openxmlformats.org/officeDocument/2006/relationships" ref="H853" r:id="Rc31d60a057ed4ee8"/>
    <x:hyperlink xmlns:r="http://schemas.openxmlformats.org/officeDocument/2006/relationships" ref="H854" r:id="Ra524d46dc23b4a8d"/>
    <x:hyperlink xmlns:r="http://schemas.openxmlformats.org/officeDocument/2006/relationships" ref="H855" r:id="R1cd502414bd84152"/>
    <x:hyperlink xmlns:r="http://schemas.openxmlformats.org/officeDocument/2006/relationships" ref="H856" r:id="R2b04669d6a7b40d1"/>
    <x:hyperlink xmlns:r="http://schemas.openxmlformats.org/officeDocument/2006/relationships" ref="H857" r:id="R5f3abe7762e94c0f"/>
    <x:hyperlink xmlns:r="http://schemas.openxmlformats.org/officeDocument/2006/relationships" ref="H858" r:id="R1d988d912243422e"/>
    <x:hyperlink xmlns:r="http://schemas.openxmlformats.org/officeDocument/2006/relationships" ref="H859" r:id="R137354a53a9e48e1"/>
    <x:hyperlink xmlns:r="http://schemas.openxmlformats.org/officeDocument/2006/relationships" ref="H860" r:id="Rebaca950435c4ed1"/>
    <x:hyperlink xmlns:r="http://schemas.openxmlformats.org/officeDocument/2006/relationships" ref="H861" r:id="Rf3869527b38e4e07"/>
    <x:hyperlink xmlns:r="http://schemas.openxmlformats.org/officeDocument/2006/relationships" ref="H862" r:id="Rbe9888ae6ae74f4b"/>
    <x:hyperlink xmlns:r="http://schemas.openxmlformats.org/officeDocument/2006/relationships" ref="H863" r:id="R220908cfb6dd4e78"/>
    <x:hyperlink xmlns:r="http://schemas.openxmlformats.org/officeDocument/2006/relationships" ref="H864" r:id="R48f6114fe8624823"/>
    <x:hyperlink xmlns:r="http://schemas.openxmlformats.org/officeDocument/2006/relationships" ref="H865" r:id="R06d532fa7f6c4961"/>
    <x:hyperlink xmlns:r="http://schemas.openxmlformats.org/officeDocument/2006/relationships" ref="H866" r:id="Ra01f38a7b08b4511"/>
    <x:hyperlink xmlns:r="http://schemas.openxmlformats.org/officeDocument/2006/relationships" ref="H867" r:id="Rbe2054ff58dd45ed"/>
    <x:hyperlink xmlns:r="http://schemas.openxmlformats.org/officeDocument/2006/relationships" ref="H868" r:id="R05277b1e4d314722"/>
    <x:hyperlink xmlns:r="http://schemas.openxmlformats.org/officeDocument/2006/relationships" ref="H869" r:id="Rf434721b46c24650"/>
    <x:hyperlink xmlns:r="http://schemas.openxmlformats.org/officeDocument/2006/relationships" ref="H870" r:id="Rc8fc2f98c29047b5"/>
    <x:hyperlink xmlns:r="http://schemas.openxmlformats.org/officeDocument/2006/relationships" ref="H871" r:id="Rfe8aaf08b1464476"/>
    <x:hyperlink xmlns:r="http://schemas.openxmlformats.org/officeDocument/2006/relationships" ref="H872" r:id="Ra0e0c7e8ec71454a"/>
    <x:hyperlink xmlns:r="http://schemas.openxmlformats.org/officeDocument/2006/relationships" ref="H873" r:id="Rb2df1b05a4844d80"/>
    <x:hyperlink xmlns:r="http://schemas.openxmlformats.org/officeDocument/2006/relationships" ref="H874" r:id="R5a2b982a365f4324"/>
    <x:hyperlink xmlns:r="http://schemas.openxmlformats.org/officeDocument/2006/relationships" ref="H875" r:id="Re47f998cc0ef40cb"/>
    <x:hyperlink xmlns:r="http://schemas.openxmlformats.org/officeDocument/2006/relationships" ref="H876" r:id="Rd45646b8bb8b4dcf"/>
    <x:hyperlink xmlns:r="http://schemas.openxmlformats.org/officeDocument/2006/relationships" ref="H877" r:id="R6c508d5c44dd4640"/>
    <x:hyperlink xmlns:r="http://schemas.openxmlformats.org/officeDocument/2006/relationships" ref="H878" r:id="R618fa4d9d3b5484a"/>
    <x:hyperlink xmlns:r="http://schemas.openxmlformats.org/officeDocument/2006/relationships" ref="H879" r:id="R3fc894d1f664439e"/>
    <x:hyperlink xmlns:r="http://schemas.openxmlformats.org/officeDocument/2006/relationships" ref="H880" r:id="R53643e6075cf4bb1"/>
    <x:hyperlink xmlns:r="http://schemas.openxmlformats.org/officeDocument/2006/relationships" ref="H881" r:id="Rd9c66ebc7cf943c3"/>
    <x:hyperlink xmlns:r="http://schemas.openxmlformats.org/officeDocument/2006/relationships" ref="H882" r:id="R42c69641de1f48d4"/>
    <x:hyperlink xmlns:r="http://schemas.openxmlformats.org/officeDocument/2006/relationships" ref="H883" r:id="Ra1816be19ca04aa6"/>
    <x:hyperlink xmlns:r="http://schemas.openxmlformats.org/officeDocument/2006/relationships" ref="H884" r:id="R2ce1fe0353e04674"/>
    <x:hyperlink xmlns:r="http://schemas.openxmlformats.org/officeDocument/2006/relationships" ref="H885" r:id="R4df84a0e2b774870"/>
    <x:hyperlink xmlns:r="http://schemas.openxmlformats.org/officeDocument/2006/relationships" ref="H886" r:id="Rfbd126d0230c45b3"/>
    <x:hyperlink xmlns:r="http://schemas.openxmlformats.org/officeDocument/2006/relationships" ref="H887" r:id="Rb4d30282225b45b5"/>
    <x:hyperlink xmlns:r="http://schemas.openxmlformats.org/officeDocument/2006/relationships" ref="H888" r:id="R40e414514cd64d35"/>
    <x:hyperlink xmlns:r="http://schemas.openxmlformats.org/officeDocument/2006/relationships" ref="H889" r:id="R6776b33abf354998"/>
    <x:hyperlink xmlns:r="http://schemas.openxmlformats.org/officeDocument/2006/relationships" ref="H890" r:id="R4b3709a856ab4bfd"/>
    <x:hyperlink xmlns:r="http://schemas.openxmlformats.org/officeDocument/2006/relationships" ref="H891" r:id="Rd48b31210c874c9f"/>
    <x:hyperlink xmlns:r="http://schemas.openxmlformats.org/officeDocument/2006/relationships" ref="H892" r:id="R19381858b1974533"/>
    <x:hyperlink xmlns:r="http://schemas.openxmlformats.org/officeDocument/2006/relationships" ref="H893" r:id="R5d2a9ce79c2b4bf4"/>
    <x:hyperlink xmlns:r="http://schemas.openxmlformats.org/officeDocument/2006/relationships" ref="H894" r:id="R127017c996de4924"/>
    <x:hyperlink xmlns:r="http://schemas.openxmlformats.org/officeDocument/2006/relationships" ref="H895" r:id="R16c0a59e069c4605"/>
    <x:hyperlink xmlns:r="http://schemas.openxmlformats.org/officeDocument/2006/relationships" ref="H896" r:id="R33e9b923dd764e8e"/>
    <x:hyperlink xmlns:r="http://schemas.openxmlformats.org/officeDocument/2006/relationships" ref="H897" r:id="R6569afef9bad4b33"/>
    <x:hyperlink xmlns:r="http://schemas.openxmlformats.org/officeDocument/2006/relationships" ref="H898" r:id="R2073d40eb5e943ba"/>
    <x:hyperlink xmlns:r="http://schemas.openxmlformats.org/officeDocument/2006/relationships" ref="H899" r:id="R5de6e747b7664e73"/>
    <x:hyperlink xmlns:r="http://schemas.openxmlformats.org/officeDocument/2006/relationships" ref="H900" r:id="Rf1f6d23ebaf24edf"/>
    <x:hyperlink xmlns:r="http://schemas.openxmlformats.org/officeDocument/2006/relationships" ref="H901" r:id="Rfa9d62feb30d4808"/>
    <x:hyperlink xmlns:r="http://schemas.openxmlformats.org/officeDocument/2006/relationships" ref="H902" r:id="R634bf2281e3a4398"/>
    <x:hyperlink xmlns:r="http://schemas.openxmlformats.org/officeDocument/2006/relationships" ref="H903" r:id="R8b1960bc75984b69"/>
    <x:hyperlink xmlns:r="http://schemas.openxmlformats.org/officeDocument/2006/relationships" ref="H904" r:id="R08da984e53114048"/>
    <x:hyperlink xmlns:r="http://schemas.openxmlformats.org/officeDocument/2006/relationships" ref="H905" r:id="Re116fd4ee6c24c14"/>
    <x:hyperlink xmlns:r="http://schemas.openxmlformats.org/officeDocument/2006/relationships" ref="H906" r:id="R612b5a55338c4406"/>
    <x:hyperlink xmlns:r="http://schemas.openxmlformats.org/officeDocument/2006/relationships" ref="H907" r:id="R4381eb80a8aa4e94"/>
    <x:hyperlink xmlns:r="http://schemas.openxmlformats.org/officeDocument/2006/relationships" ref="H908" r:id="Rf91088b26f544fb5"/>
    <x:hyperlink xmlns:r="http://schemas.openxmlformats.org/officeDocument/2006/relationships" ref="H909" r:id="R76e3d7a0ab4d4e32"/>
    <x:hyperlink xmlns:r="http://schemas.openxmlformats.org/officeDocument/2006/relationships" ref="H910" r:id="Rd52c0ba1a7574199"/>
    <x:hyperlink xmlns:r="http://schemas.openxmlformats.org/officeDocument/2006/relationships" ref="H911" r:id="Rb6397d776ad74be2"/>
    <x:hyperlink xmlns:r="http://schemas.openxmlformats.org/officeDocument/2006/relationships" ref="H912" r:id="Rd00ed5b488694c3e"/>
    <x:hyperlink xmlns:r="http://schemas.openxmlformats.org/officeDocument/2006/relationships" ref="H913" r:id="R6a07caaed51d4dcc"/>
    <x:hyperlink xmlns:r="http://schemas.openxmlformats.org/officeDocument/2006/relationships" ref="H914" r:id="Rba84407170ea444c"/>
    <x:hyperlink xmlns:r="http://schemas.openxmlformats.org/officeDocument/2006/relationships" ref="H915" r:id="R7028d6ad141e4ce8"/>
    <x:hyperlink xmlns:r="http://schemas.openxmlformats.org/officeDocument/2006/relationships" ref="H916" r:id="R1f15b9a8b1cf4f5e"/>
    <x:hyperlink xmlns:r="http://schemas.openxmlformats.org/officeDocument/2006/relationships" ref="H917" r:id="R3ee13d41806447b9"/>
    <x:hyperlink xmlns:r="http://schemas.openxmlformats.org/officeDocument/2006/relationships" ref="H918" r:id="R33aac24ddb8d4f32"/>
    <x:hyperlink xmlns:r="http://schemas.openxmlformats.org/officeDocument/2006/relationships" ref="H919" r:id="R5d2c6c9108b44dfe"/>
    <x:hyperlink xmlns:r="http://schemas.openxmlformats.org/officeDocument/2006/relationships" ref="H920" r:id="R5ffbddd2f2fc455c"/>
    <x:hyperlink xmlns:r="http://schemas.openxmlformats.org/officeDocument/2006/relationships" ref="H921" r:id="R166847828c5e4a90"/>
    <x:hyperlink xmlns:r="http://schemas.openxmlformats.org/officeDocument/2006/relationships" ref="H922" r:id="R23486486d7f948a4"/>
    <x:hyperlink xmlns:r="http://schemas.openxmlformats.org/officeDocument/2006/relationships" ref="H923" r:id="Rf2da378b49dc4883"/>
    <x:hyperlink xmlns:r="http://schemas.openxmlformats.org/officeDocument/2006/relationships" ref="H924" r:id="Rf8e79d13577f48bc"/>
    <x:hyperlink xmlns:r="http://schemas.openxmlformats.org/officeDocument/2006/relationships" ref="H925" r:id="R4b8c966cdf8c4045"/>
    <x:hyperlink xmlns:r="http://schemas.openxmlformats.org/officeDocument/2006/relationships" ref="H926" r:id="Ra16d74e1d89842d8"/>
    <x:hyperlink xmlns:r="http://schemas.openxmlformats.org/officeDocument/2006/relationships" ref="H927" r:id="R8b240271a2fb4f78"/>
    <x:hyperlink xmlns:r="http://schemas.openxmlformats.org/officeDocument/2006/relationships" ref="H928" r:id="R871b1cb764944b9e"/>
    <x:hyperlink xmlns:r="http://schemas.openxmlformats.org/officeDocument/2006/relationships" ref="H929" r:id="Re83f8c0f51ac4792"/>
    <x:hyperlink xmlns:r="http://schemas.openxmlformats.org/officeDocument/2006/relationships" ref="H930" r:id="Rae7aedc3cca64e53"/>
    <x:hyperlink xmlns:r="http://schemas.openxmlformats.org/officeDocument/2006/relationships" ref="H931" r:id="Rd99c8d67a7584286"/>
    <x:hyperlink xmlns:r="http://schemas.openxmlformats.org/officeDocument/2006/relationships" ref="H932" r:id="R546aeb2e973f433b"/>
    <x:hyperlink xmlns:r="http://schemas.openxmlformats.org/officeDocument/2006/relationships" ref="H933" r:id="R5c3509bd65e94211"/>
    <x:hyperlink xmlns:r="http://schemas.openxmlformats.org/officeDocument/2006/relationships" ref="H934" r:id="Rd40bd6919f954f32"/>
    <x:hyperlink xmlns:r="http://schemas.openxmlformats.org/officeDocument/2006/relationships" ref="H935" r:id="R28893168451940b2"/>
    <x:hyperlink xmlns:r="http://schemas.openxmlformats.org/officeDocument/2006/relationships" ref="H936" r:id="R05107ef105494fdc"/>
    <x:hyperlink xmlns:r="http://schemas.openxmlformats.org/officeDocument/2006/relationships" ref="H937" r:id="R1baae0691b684416"/>
    <x:hyperlink xmlns:r="http://schemas.openxmlformats.org/officeDocument/2006/relationships" ref="H938" r:id="R9a7d5959e9e64391"/>
    <x:hyperlink xmlns:r="http://schemas.openxmlformats.org/officeDocument/2006/relationships" ref="H939" r:id="R897157b5e76245b5"/>
    <x:hyperlink xmlns:r="http://schemas.openxmlformats.org/officeDocument/2006/relationships" ref="H940" r:id="R7f29eef917c84c61"/>
    <x:hyperlink xmlns:r="http://schemas.openxmlformats.org/officeDocument/2006/relationships" ref="H941" r:id="R2a409a6f18244004"/>
    <x:hyperlink xmlns:r="http://schemas.openxmlformats.org/officeDocument/2006/relationships" ref="H942" r:id="R3900f86a822944f6"/>
    <x:hyperlink xmlns:r="http://schemas.openxmlformats.org/officeDocument/2006/relationships" ref="H943" r:id="R61a3728b4b854b0f"/>
    <x:hyperlink xmlns:r="http://schemas.openxmlformats.org/officeDocument/2006/relationships" ref="H944" r:id="Rc3c46b52d22744f3"/>
    <x:hyperlink xmlns:r="http://schemas.openxmlformats.org/officeDocument/2006/relationships" ref="H945" r:id="R2b605f2dbd674a4f"/>
    <x:hyperlink xmlns:r="http://schemas.openxmlformats.org/officeDocument/2006/relationships" ref="H946" r:id="R906dac78ea9a4e7c"/>
    <x:hyperlink xmlns:r="http://schemas.openxmlformats.org/officeDocument/2006/relationships" ref="H947" r:id="R50bf04f6f66f454e"/>
    <x:hyperlink xmlns:r="http://schemas.openxmlformats.org/officeDocument/2006/relationships" ref="H948" r:id="R88dbe3a96e614565"/>
    <x:hyperlink xmlns:r="http://schemas.openxmlformats.org/officeDocument/2006/relationships" ref="H949" r:id="Re3580a062af149a9"/>
    <x:hyperlink xmlns:r="http://schemas.openxmlformats.org/officeDocument/2006/relationships" ref="H950" r:id="Ra8c41067eb3d421b"/>
    <x:hyperlink xmlns:r="http://schemas.openxmlformats.org/officeDocument/2006/relationships" ref="H951" r:id="R921e776de26d4a12"/>
    <x:hyperlink xmlns:r="http://schemas.openxmlformats.org/officeDocument/2006/relationships" ref="H952" r:id="Ra7f05d93e6eb41f6"/>
    <x:hyperlink xmlns:r="http://schemas.openxmlformats.org/officeDocument/2006/relationships" ref="H953" r:id="Rc34478d83b9e484b"/>
    <x:hyperlink xmlns:r="http://schemas.openxmlformats.org/officeDocument/2006/relationships" ref="H954" r:id="R966819dc24b447d4"/>
    <x:hyperlink xmlns:r="http://schemas.openxmlformats.org/officeDocument/2006/relationships" ref="H955" r:id="R413ef90225a641b9"/>
    <x:hyperlink xmlns:r="http://schemas.openxmlformats.org/officeDocument/2006/relationships" ref="H956" r:id="R464132fa8bb4441c"/>
    <x:hyperlink xmlns:r="http://schemas.openxmlformats.org/officeDocument/2006/relationships" ref="H957" r:id="Racc11f23bb4e4ac9"/>
    <x:hyperlink xmlns:r="http://schemas.openxmlformats.org/officeDocument/2006/relationships" ref="H958" r:id="R7c80cc67594e4c64"/>
    <x:hyperlink xmlns:r="http://schemas.openxmlformats.org/officeDocument/2006/relationships" ref="H959" r:id="R1f54936324344342"/>
    <x:hyperlink xmlns:r="http://schemas.openxmlformats.org/officeDocument/2006/relationships" ref="H960" r:id="Rf32d17376ffa473a"/>
    <x:hyperlink xmlns:r="http://schemas.openxmlformats.org/officeDocument/2006/relationships" ref="H961" r:id="Rfd2edda86dd447bf"/>
    <x:hyperlink xmlns:r="http://schemas.openxmlformats.org/officeDocument/2006/relationships" ref="H962" r:id="R2e91ddb390a044e9"/>
    <x:hyperlink xmlns:r="http://schemas.openxmlformats.org/officeDocument/2006/relationships" ref="H963" r:id="R8d26922e82404ba2"/>
    <x:hyperlink xmlns:r="http://schemas.openxmlformats.org/officeDocument/2006/relationships" ref="H964" r:id="Ra428b191dc29448f"/>
    <x:hyperlink xmlns:r="http://schemas.openxmlformats.org/officeDocument/2006/relationships" ref="H965" r:id="R4de97710fc474475"/>
    <x:hyperlink xmlns:r="http://schemas.openxmlformats.org/officeDocument/2006/relationships" ref="H966" r:id="R349fe7e7db0d4c45"/>
    <x:hyperlink xmlns:r="http://schemas.openxmlformats.org/officeDocument/2006/relationships" ref="H967" r:id="Rfacc07477d594cf5"/>
    <x:hyperlink xmlns:r="http://schemas.openxmlformats.org/officeDocument/2006/relationships" ref="H968" r:id="Rb68bef132a914b38"/>
    <x:hyperlink xmlns:r="http://schemas.openxmlformats.org/officeDocument/2006/relationships" ref="H969" r:id="R7ecf864084a448e7"/>
    <x:hyperlink xmlns:r="http://schemas.openxmlformats.org/officeDocument/2006/relationships" ref="H970" r:id="R16117b8e55cf4628"/>
    <x:hyperlink xmlns:r="http://schemas.openxmlformats.org/officeDocument/2006/relationships" ref="H971" r:id="R79601dae3fbe464f"/>
    <x:hyperlink xmlns:r="http://schemas.openxmlformats.org/officeDocument/2006/relationships" ref="H972" r:id="R2fecc241e0d34d2b"/>
    <x:hyperlink xmlns:r="http://schemas.openxmlformats.org/officeDocument/2006/relationships" ref="H973" r:id="Rd97c494d5a7e402b"/>
    <x:hyperlink xmlns:r="http://schemas.openxmlformats.org/officeDocument/2006/relationships" ref="H974" r:id="Rd240789790834f27"/>
    <x:hyperlink xmlns:r="http://schemas.openxmlformats.org/officeDocument/2006/relationships" ref="H975" r:id="R4e79e2d8fc564c81"/>
    <x:hyperlink xmlns:r="http://schemas.openxmlformats.org/officeDocument/2006/relationships" ref="H976" r:id="Rc9c10f1b36604a17"/>
    <x:hyperlink xmlns:r="http://schemas.openxmlformats.org/officeDocument/2006/relationships" ref="H977" r:id="R74231e56989f4418"/>
    <x:hyperlink xmlns:r="http://schemas.openxmlformats.org/officeDocument/2006/relationships" ref="H978" r:id="R45a4dc146a3241d3"/>
    <x:hyperlink xmlns:r="http://schemas.openxmlformats.org/officeDocument/2006/relationships" ref="H979" r:id="R80f541ac2f2b408e"/>
    <x:hyperlink xmlns:r="http://schemas.openxmlformats.org/officeDocument/2006/relationships" ref="H980" r:id="R2e84a163b3624c4d"/>
    <x:hyperlink xmlns:r="http://schemas.openxmlformats.org/officeDocument/2006/relationships" ref="H981" r:id="R3b4134bc652d461b"/>
    <x:hyperlink xmlns:r="http://schemas.openxmlformats.org/officeDocument/2006/relationships" ref="H982" r:id="Rfb816953133b481a"/>
    <x:hyperlink xmlns:r="http://schemas.openxmlformats.org/officeDocument/2006/relationships" ref="H983" r:id="Rd49557deb1a14d25"/>
    <x:hyperlink xmlns:r="http://schemas.openxmlformats.org/officeDocument/2006/relationships" ref="H984" r:id="R4e8f9b8b3c3a46bd"/>
    <x:hyperlink xmlns:r="http://schemas.openxmlformats.org/officeDocument/2006/relationships" ref="H985" r:id="R71d914fa6c4e411a"/>
    <x:hyperlink xmlns:r="http://schemas.openxmlformats.org/officeDocument/2006/relationships" ref="H986" r:id="Rb815b145fb844b04"/>
    <x:hyperlink xmlns:r="http://schemas.openxmlformats.org/officeDocument/2006/relationships" ref="H987" r:id="Ra3bd25fe8e254959"/>
    <x:hyperlink xmlns:r="http://schemas.openxmlformats.org/officeDocument/2006/relationships" ref="H988" r:id="R5405bc3544884290"/>
    <x:hyperlink xmlns:r="http://schemas.openxmlformats.org/officeDocument/2006/relationships" ref="H989" r:id="Ra0d56afe04754123"/>
    <x:hyperlink xmlns:r="http://schemas.openxmlformats.org/officeDocument/2006/relationships" ref="H990" r:id="R83e218ebba274fc3"/>
    <x:hyperlink xmlns:r="http://schemas.openxmlformats.org/officeDocument/2006/relationships" ref="H991" r:id="Rd84843c90d9c471d"/>
    <x:hyperlink xmlns:r="http://schemas.openxmlformats.org/officeDocument/2006/relationships" ref="H992" r:id="R53d3482ba457493d"/>
    <x:hyperlink xmlns:r="http://schemas.openxmlformats.org/officeDocument/2006/relationships" ref="H993" r:id="Radc725dd9ad44857"/>
    <x:hyperlink xmlns:r="http://schemas.openxmlformats.org/officeDocument/2006/relationships" ref="H994" r:id="R05f9053323f64e8b"/>
    <x:hyperlink xmlns:r="http://schemas.openxmlformats.org/officeDocument/2006/relationships" ref="H995" r:id="Ra74081c717d143fa"/>
    <x:hyperlink xmlns:r="http://schemas.openxmlformats.org/officeDocument/2006/relationships" ref="H996" r:id="R0533b2d4e6ce4407"/>
    <x:hyperlink xmlns:r="http://schemas.openxmlformats.org/officeDocument/2006/relationships" ref="H997" r:id="R2bab7e484e4a4411"/>
    <x:hyperlink xmlns:r="http://schemas.openxmlformats.org/officeDocument/2006/relationships" ref="H998" r:id="R1a50176e14784c48"/>
    <x:hyperlink xmlns:r="http://schemas.openxmlformats.org/officeDocument/2006/relationships" ref="H999" r:id="Rfaf8395e64064025"/>
    <x:hyperlink xmlns:r="http://schemas.openxmlformats.org/officeDocument/2006/relationships" ref="H1000" r:id="Rf1d0b982f79f4b54"/>
    <x:hyperlink xmlns:r="http://schemas.openxmlformats.org/officeDocument/2006/relationships" ref="H1001" r:id="R3929525ca3024560"/>
    <x:hyperlink xmlns:r="http://schemas.openxmlformats.org/officeDocument/2006/relationships" ref="H1002" r:id="R141d6a4ada0042c3"/>
    <x:hyperlink xmlns:r="http://schemas.openxmlformats.org/officeDocument/2006/relationships" ref="H1003" r:id="Rc1604fcaf34c41ee"/>
    <x:hyperlink xmlns:r="http://schemas.openxmlformats.org/officeDocument/2006/relationships" ref="H1004" r:id="Rb5ba83ba303f4dc1"/>
    <x:hyperlink xmlns:r="http://schemas.openxmlformats.org/officeDocument/2006/relationships" ref="H1005" r:id="Rfd95a64c921c412a"/>
    <x:hyperlink xmlns:r="http://schemas.openxmlformats.org/officeDocument/2006/relationships" ref="H1006" r:id="R7f0a1175e05e45c1"/>
    <x:hyperlink xmlns:r="http://schemas.openxmlformats.org/officeDocument/2006/relationships" ref="H1007" r:id="Rc6e68d45c6cf4f47"/>
    <x:hyperlink xmlns:r="http://schemas.openxmlformats.org/officeDocument/2006/relationships" ref="H1008" r:id="R0a3665765b7e499b"/>
    <x:hyperlink xmlns:r="http://schemas.openxmlformats.org/officeDocument/2006/relationships" ref="H1009" r:id="R936aaaafdb5b4399"/>
    <x:hyperlink xmlns:r="http://schemas.openxmlformats.org/officeDocument/2006/relationships" ref="H1010" r:id="R7677fed08f334542"/>
    <x:hyperlink xmlns:r="http://schemas.openxmlformats.org/officeDocument/2006/relationships" ref="H1011" r:id="Redb91c87273441dd"/>
    <x:hyperlink xmlns:r="http://schemas.openxmlformats.org/officeDocument/2006/relationships" ref="H1012" r:id="R4cded4f10d284092"/>
    <x:hyperlink xmlns:r="http://schemas.openxmlformats.org/officeDocument/2006/relationships" ref="H1013" r:id="Rb81fb6e27a7a40cb"/>
    <x:hyperlink xmlns:r="http://schemas.openxmlformats.org/officeDocument/2006/relationships" ref="H1014" r:id="R3628b3e2944e43cc"/>
    <x:hyperlink xmlns:r="http://schemas.openxmlformats.org/officeDocument/2006/relationships" ref="H1015" r:id="Ra9ebe3990862409c"/>
    <x:hyperlink xmlns:r="http://schemas.openxmlformats.org/officeDocument/2006/relationships" ref="H1016" r:id="Rc0e7e110ffe9457b"/>
    <x:hyperlink xmlns:r="http://schemas.openxmlformats.org/officeDocument/2006/relationships" ref="H1017" r:id="Raa4d87653e8245c5"/>
    <x:hyperlink xmlns:r="http://schemas.openxmlformats.org/officeDocument/2006/relationships" ref="H1018" r:id="Rdda08532d5d04ed2"/>
    <x:hyperlink xmlns:r="http://schemas.openxmlformats.org/officeDocument/2006/relationships" ref="H1019" r:id="R5cae25a796c44e9b"/>
    <x:hyperlink xmlns:r="http://schemas.openxmlformats.org/officeDocument/2006/relationships" ref="H1020" r:id="R24229621c40244d3"/>
    <x:hyperlink xmlns:r="http://schemas.openxmlformats.org/officeDocument/2006/relationships" ref="H1021" r:id="R04d6e6f17cef49cc"/>
    <x:hyperlink xmlns:r="http://schemas.openxmlformats.org/officeDocument/2006/relationships" ref="H1022" r:id="Rec0785d568c64f06"/>
    <x:hyperlink xmlns:r="http://schemas.openxmlformats.org/officeDocument/2006/relationships" ref="H1023" r:id="R03506478faf0494f"/>
    <x:hyperlink xmlns:r="http://schemas.openxmlformats.org/officeDocument/2006/relationships" ref="H1024" r:id="Rff8d79160ed3450c"/>
    <x:hyperlink xmlns:r="http://schemas.openxmlformats.org/officeDocument/2006/relationships" ref="H1025" r:id="R5a4752392f134cad"/>
    <x:hyperlink xmlns:r="http://schemas.openxmlformats.org/officeDocument/2006/relationships" ref="I1025" r:id="Rc6f2cb34a6c4436a"/>
    <x:hyperlink xmlns:r="http://schemas.openxmlformats.org/officeDocument/2006/relationships" ref="H1026" r:id="Rad33fcde98554203"/>
    <x:hyperlink xmlns:r="http://schemas.openxmlformats.org/officeDocument/2006/relationships" ref="H1027" r:id="Ra695ccb5528e4aeb"/>
    <x:hyperlink xmlns:r="http://schemas.openxmlformats.org/officeDocument/2006/relationships" ref="H1028" r:id="R4a770b25cc5c41c7"/>
    <x:hyperlink xmlns:r="http://schemas.openxmlformats.org/officeDocument/2006/relationships" ref="H1029" r:id="R8a923bbc4f9b4cf1"/>
    <x:hyperlink xmlns:r="http://schemas.openxmlformats.org/officeDocument/2006/relationships" ref="H1030" r:id="Rdb05443d1bd84e27"/>
    <x:hyperlink xmlns:r="http://schemas.openxmlformats.org/officeDocument/2006/relationships" ref="H1031" r:id="Rf4d475ba12464028"/>
    <x:hyperlink xmlns:r="http://schemas.openxmlformats.org/officeDocument/2006/relationships" ref="H1032" r:id="R61a3b8ffc6494dc7"/>
    <x:hyperlink xmlns:r="http://schemas.openxmlformats.org/officeDocument/2006/relationships" ref="H1033" r:id="R20922176d3a143d1"/>
    <x:hyperlink xmlns:r="http://schemas.openxmlformats.org/officeDocument/2006/relationships" ref="H1034" r:id="Rf3aa33757aaf4de6"/>
    <x:hyperlink xmlns:r="http://schemas.openxmlformats.org/officeDocument/2006/relationships" ref="H1035" r:id="R4c9d5ab0bdd144e7"/>
    <x:hyperlink xmlns:r="http://schemas.openxmlformats.org/officeDocument/2006/relationships" ref="H1036" r:id="Rc910230b225e4236"/>
    <x:hyperlink xmlns:r="http://schemas.openxmlformats.org/officeDocument/2006/relationships" ref="H1037" r:id="R704dfab338924484"/>
    <x:hyperlink xmlns:r="http://schemas.openxmlformats.org/officeDocument/2006/relationships" ref="H1038" r:id="Rc06f9602d20a4b62"/>
    <x:hyperlink xmlns:r="http://schemas.openxmlformats.org/officeDocument/2006/relationships" ref="H1039" r:id="R4d301792619847d4"/>
    <x:hyperlink xmlns:r="http://schemas.openxmlformats.org/officeDocument/2006/relationships" ref="H1040" r:id="R3fd2b1eb200c4869"/>
    <x:hyperlink xmlns:r="http://schemas.openxmlformats.org/officeDocument/2006/relationships" ref="H1041" r:id="Ra381524340154556"/>
    <x:hyperlink xmlns:r="http://schemas.openxmlformats.org/officeDocument/2006/relationships" ref="H1042" r:id="R2266e41e6091490f"/>
    <x:hyperlink xmlns:r="http://schemas.openxmlformats.org/officeDocument/2006/relationships" ref="H1043" r:id="Rf11f1586228b4ef6"/>
    <x:hyperlink xmlns:r="http://schemas.openxmlformats.org/officeDocument/2006/relationships" ref="H1044" r:id="Rab2eb3630a514f55"/>
    <x:hyperlink xmlns:r="http://schemas.openxmlformats.org/officeDocument/2006/relationships" ref="H1045" r:id="Ra651a74343324733"/>
    <x:hyperlink xmlns:r="http://schemas.openxmlformats.org/officeDocument/2006/relationships" ref="H1046" r:id="Rcfc9dc336ef44940"/>
    <x:hyperlink xmlns:r="http://schemas.openxmlformats.org/officeDocument/2006/relationships" ref="H1047" r:id="Rc74b6fed0110402f"/>
    <x:hyperlink xmlns:r="http://schemas.openxmlformats.org/officeDocument/2006/relationships" ref="H1048" r:id="Rcf2600197d794095"/>
    <x:hyperlink xmlns:r="http://schemas.openxmlformats.org/officeDocument/2006/relationships" ref="H1049" r:id="R08a644566f5f4b60"/>
    <x:hyperlink xmlns:r="http://schemas.openxmlformats.org/officeDocument/2006/relationships" ref="H1050" r:id="R4dedf4adc3a5476c"/>
    <x:hyperlink xmlns:r="http://schemas.openxmlformats.org/officeDocument/2006/relationships" ref="H1051" r:id="R0cf6a03a066d4841"/>
    <x:hyperlink xmlns:r="http://schemas.openxmlformats.org/officeDocument/2006/relationships" ref="H1052" r:id="R9072443be256427c"/>
    <x:hyperlink xmlns:r="http://schemas.openxmlformats.org/officeDocument/2006/relationships" ref="H1053" r:id="R5cd0fc99170347cf"/>
    <x:hyperlink xmlns:r="http://schemas.openxmlformats.org/officeDocument/2006/relationships" ref="H1054" r:id="R3025ad81543c4cfd"/>
    <x:hyperlink xmlns:r="http://schemas.openxmlformats.org/officeDocument/2006/relationships" ref="H1055" r:id="Rbfa15979d0a64bba"/>
    <x:hyperlink xmlns:r="http://schemas.openxmlformats.org/officeDocument/2006/relationships" ref="H1056" r:id="R2dd005ebc154475e"/>
    <x:hyperlink xmlns:r="http://schemas.openxmlformats.org/officeDocument/2006/relationships" ref="H1057" r:id="Rdd13532f98b7418b"/>
    <x:hyperlink xmlns:r="http://schemas.openxmlformats.org/officeDocument/2006/relationships" ref="H1058" r:id="R52171bd543d54704"/>
    <x:hyperlink xmlns:r="http://schemas.openxmlformats.org/officeDocument/2006/relationships" ref="H1059" r:id="Rf6f1b8e1d6124073"/>
    <x:hyperlink xmlns:r="http://schemas.openxmlformats.org/officeDocument/2006/relationships" ref="H1060" r:id="R446f5874f6dd469c"/>
    <x:hyperlink xmlns:r="http://schemas.openxmlformats.org/officeDocument/2006/relationships" ref="H1061" r:id="R8991fefb852743d5"/>
    <x:hyperlink xmlns:r="http://schemas.openxmlformats.org/officeDocument/2006/relationships" ref="H1062" r:id="R639aea497ed5439b"/>
    <x:hyperlink xmlns:r="http://schemas.openxmlformats.org/officeDocument/2006/relationships" ref="H1063" r:id="Rb919500d434e47c7"/>
    <x:hyperlink xmlns:r="http://schemas.openxmlformats.org/officeDocument/2006/relationships" ref="H1064" r:id="Rd181a78a7bfc4db1"/>
    <x:hyperlink xmlns:r="http://schemas.openxmlformats.org/officeDocument/2006/relationships" ref="H1065" r:id="R662ab35cb8a641b6"/>
    <x:hyperlink xmlns:r="http://schemas.openxmlformats.org/officeDocument/2006/relationships" ref="H1066" r:id="Rd03e9801e1f84a4e"/>
    <x:hyperlink xmlns:r="http://schemas.openxmlformats.org/officeDocument/2006/relationships" ref="H1067" r:id="Rd96b5b2e34124b9e"/>
    <x:hyperlink xmlns:r="http://schemas.openxmlformats.org/officeDocument/2006/relationships" ref="H1068" r:id="Rd66d1ce474ac4a17"/>
    <x:hyperlink xmlns:r="http://schemas.openxmlformats.org/officeDocument/2006/relationships" ref="H1069" r:id="Rb2f39596b9e5461b"/>
    <x:hyperlink xmlns:r="http://schemas.openxmlformats.org/officeDocument/2006/relationships" ref="H1070" r:id="Rad2c7a4883a840f3"/>
    <x:hyperlink xmlns:r="http://schemas.openxmlformats.org/officeDocument/2006/relationships" ref="H1071" r:id="R5bd3cdf1e2384009"/>
    <x:hyperlink xmlns:r="http://schemas.openxmlformats.org/officeDocument/2006/relationships" ref="H1072" r:id="R723da77cc6694c11"/>
    <x:hyperlink xmlns:r="http://schemas.openxmlformats.org/officeDocument/2006/relationships" ref="H1073" r:id="Rb4603dd627ef4cee"/>
    <x:hyperlink xmlns:r="http://schemas.openxmlformats.org/officeDocument/2006/relationships" ref="H1074" r:id="R003b31fa31e84a8c"/>
    <x:hyperlink xmlns:r="http://schemas.openxmlformats.org/officeDocument/2006/relationships" ref="H1075" r:id="R77859c5148a6453e"/>
    <x:hyperlink xmlns:r="http://schemas.openxmlformats.org/officeDocument/2006/relationships" ref="H1076" r:id="R63557857a8404de6"/>
    <x:hyperlink xmlns:r="http://schemas.openxmlformats.org/officeDocument/2006/relationships" ref="H1077" r:id="Rb004efbf7bda46f3"/>
    <x:hyperlink xmlns:r="http://schemas.openxmlformats.org/officeDocument/2006/relationships" ref="H1078" r:id="Ra5f3f9a092ce4097"/>
    <x:hyperlink xmlns:r="http://schemas.openxmlformats.org/officeDocument/2006/relationships" ref="H1079" r:id="R95015cfcc3094eb6"/>
    <x:hyperlink xmlns:r="http://schemas.openxmlformats.org/officeDocument/2006/relationships" ref="H1080" r:id="Rcd30c68012b641d7"/>
    <x:hyperlink xmlns:r="http://schemas.openxmlformats.org/officeDocument/2006/relationships" ref="H1081" r:id="Rfd534ab3aaed4e1a"/>
    <x:hyperlink xmlns:r="http://schemas.openxmlformats.org/officeDocument/2006/relationships" ref="H1082" r:id="Re76fa5c632624d27"/>
    <x:hyperlink xmlns:r="http://schemas.openxmlformats.org/officeDocument/2006/relationships" ref="H1083" r:id="Rc301bf94f111438b"/>
    <x:hyperlink xmlns:r="http://schemas.openxmlformats.org/officeDocument/2006/relationships" ref="H1084" r:id="Rf0858d3734894dbb"/>
    <x:hyperlink xmlns:r="http://schemas.openxmlformats.org/officeDocument/2006/relationships" ref="H1085" r:id="Rddf89d1ee3ec44b0"/>
    <x:hyperlink xmlns:r="http://schemas.openxmlformats.org/officeDocument/2006/relationships" ref="H1086" r:id="Rba12c786bf8348c1"/>
    <x:hyperlink xmlns:r="http://schemas.openxmlformats.org/officeDocument/2006/relationships" ref="H1087" r:id="R81a98674c2c440ef"/>
    <x:hyperlink xmlns:r="http://schemas.openxmlformats.org/officeDocument/2006/relationships" ref="H1088" r:id="Rab3b92524f454c40"/>
    <x:hyperlink xmlns:r="http://schemas.openxmlformats.org/officeDocument/2006/relationships" ref="H1089" r:id="R237a8aaf97594cd3"/>
    <x:hyperlink xmlns:r="http://schemas.openxmlformats.org/officeDocument/2006/relationships" ref="H1090" r:id="R1586522ab0fa49d2"/>
    <x:hyperlink xmlns:r="http://schemas.openxmlformats.org/officeDocument/2006/relationships" ref="H1091" r:id="R898b930bc8934da0"/>
    <x:hyperlink xmlns:r="http://schemas.openxmlformats.org/officeDocument/2006/relationships" ref="H1092" r:id="Rd7d1203c73e0496e"/>
    <x:hyperlink xmlns:r="http://schemas.openxmlformats.org/officeDocument/2006/relationships" ref="H1093" r:id="R2fb5c94573874d5d"/>
    <x:hyperlink xmlns:r="http://schemas.openxmlformats.org/officeDocument/2006/relationships" ref="H1094" r:id="Refc6afde2d324dfc"/>
    <x:hyperlink xmlns:r="http://schemas.openxmlformats.org/officeDocument/2006/relationships" ref="H1095" r:id="R1f60d9562d724f9a"/>
    <x:hyperlink xmlns:r="http://schemas.openxmlformats.org/officeDocument/2006/relationships" ref="H1096" r:id="Rdd3785d2a5ab4bd7"/>
    <x:hyperlink xmlns:r="http://schemas.openxmlformats.org/officeDocument/2006/relationships" ref="H1097" r:id="Rd5e67d766c614052"/>
    <x:hyperlink xmlns:r="http://schemas.openxmlformats.org/officeDocument/2006/relationships" ref="H1098" r:id="Rf83ca126b96b404a"/>
    <x:hyperlink xmlns:r="http://schemas.openxmlformats.org/officeDocument/2006/relationships" ref="H1099" r:id="Re93c3d69ee07489d"/>
    <x:hyperlink xmlns:r="http://schemas.openxmlformats.org/officeDocument/2006/relationships" ref="H1100" r:id="Rb35f614b54d4499b"/>
    <x:hyperlink xmlns:r="http://schemas.openxmlformats.org/officeDocument/2006/relationships" ref="H1101" r:id="R45e5690b2aaa4a0a"/>
    <x:hyperlink xmlns:r="http://schemas.openxmlformats.org/officeDocument/2006/relationships" ref="H1102" r:id="R42a80adfb84e431b"/>
    <x:hyperlink xmlns:r="http://schemas.openxmlformats.org/officeDocument/2006/relationships" ref="H1103" r:id="Rf645e97e71904c41"/>
    <x:hyperlink xmlns:r="http://schemas.openxmlformats.org/officeDocument/2006/relationships" ref="H1104" r:id="R0fdd6e2ecf6c4583"/>
    <x:hyperlink xmlns:r="http://schemas.openxmlformats.org/officeDocument/2006/relationships" ref="H1105" r:id="R86d65bd421414d16"/>
    <x:hyperlink xmlns:r="http://schemas.openxmlformats.org/officeDocument/2006/relationships" ref="H1106" r:id="Rd3e5cd17736c4067"/>
    <x:hyperlink xmlns:r="http://schemas.openxmlformats.org/officeDocument/2006/relationships" ref="H1107" r:id="R0b30095893b24675"/>
    <x:hyperlink xmlns:r="http://schemas.openxmlformats.org/officeDocument/2006/relationships" ref="H1108" r:id="R02c34d9669e84682"/>
    <x:hyperlink xmlns:r="http://schemas.openxmlformats.org/officeDocument/2006/relationships" ref="H1109" r:id="R6a93bb99fa854e9c"/>
    <x:hyperlink xmlns:r="http://schemas.openxmlformats.org/officeDocument/2006/relationships" ref="H1110" r:id="R96956fca65ec439e"/>
    <x:hyperlink xmlns:r="http://schemas.openxmlformats.org/officeDocument/2006/relationships" ref="H1111" r:id="Ra2d81f812daf4aa3"/>
    <x:hyperlink xmlns:r="http://schemas.openxmlformats.org/officeDocument/2006/relationships" ref="H1112" r:id="Rb8d493c4cd484207"/>
    <x:hyperlink xmlns:r="http://schemas.openxmlformats.org/officeDocument/2006/relationships" ref="H1113" r:id="Ra0d2b06f113743cf"/>
    <x:hyperlink xmlns:r="http://schemas.openxmlformats.org/officeDocument/2006/relationships" ref="H1114" r:id="Re6c1818c0ca9464c"/>
    <x:hyperlink xmlns:r="http://schemas.openxmlformats.org/officeDocument/2006/relationships" ref="H1115" r:id="R0c83e35331404dbd"/>
    <x:hyperlink xmlns:r="http://schemas.openxmlformats.org/officeDocument/2006/relationships" ref="H1116" r:id="Rb458db303c4042f1"/>
    <x:hyperlink xmlns:r="http://schemas.openxmlformats.org/officeDocument/2006/relationships" ref="H1117" r:id="R6b36238675f84d2b"/>
    <x:hyperlink xmlns:r="http://schemas.openxmlformats.org/officeDocument/2006/relationships" ref="H1118" r:id="Rf9e0947181ea4476"/>
    <x:hyperlink xmlns:r="http://schemas.openxmlformats.org/officeDocument/2006/relationships" ref="H1119" r:id="R85e7ebf34bb74c6f"/>
    <x:hyperlink xmlns:r="http://schemas.openxmlformats.org/officeDocument/2006/relationships" ref="H1120" r:id="R8ce67654fc02444e"/>
    <x:hyperlink xmlns:r="http://schemas.openxmlformats.org/officeDocument/2006/relationships" ref="H1121" r:id="Rdf27ca360f96475d"/>
    <x:hyperlink xmlns:r="http://schemas.openxmlformats.org/officeDocument/2006/relationships" ref="H1122" r:id="R162ba7df718a4f66"/>
    <x:hyperlink xmlns:r="http://schemas.openxmlformats.org/officeDocument/2006/relationships" ref="H1123" r:id="Rdca7d3746521496c"/>
    <x:hyperlink xmlns:r="http://schemas.openxmlformats.org/officeDocument/2006/relationships" ref="H1124" r:id="Re43bc974465f4125"/>
    <x:hyperlink xmlns:r="http://schemas.openxmlformats.org/officeDocument/2006/relationships" ref="H1125" r:id="R86fa1689355e42a0"/>
    <x:hyperlink xmlns:r="http://schemas.openxmlformats.org/officeDocument/2006/relationships" ref="H1126" r:id="Rcead5e7bd1274690"/>
    <x:hyperlink xmlns:r="http://schemas.openxmlformats.org/officeDocument/2006/relationships" ref="H1127" r:id="R0c39eadc4b9f43a7"/>
    <x:hyperlink xmlns:r="http://schemas.openxmlformats.org/officeDocument/2006/relationships" ref="H1128" r:id="R37a20af7a32e449a"/>
    <x:hyperlink xmlns:r="http://schemas.openxmlformats.org/officeDocument/2006/relationships" ref="H1129" r:id="Ra81ca3fa47f74ad1"/>
    <x:hyperlink xmlns:r="http://schemas.openxmlformats.org/officeDocument/2006/relationships" ref="H1130" r:id="R3cdbbaff271e435f"/>
    <x:hyperlink xmlns:r="http://schemas.openxmlformats.org/officeDocument/2006/relationships" ref="H1131" r:id="R1a6e10305d4a4fa3"/>
    <x:hyperlink xmlns:r="http://schemas.openxmlformats.org/officeDocument/2006/relationships" ref="H1132" r:id="R59ce491e4e084908"/>
    <x:hyperlink xmlns:r="http://schemas.openxmlformats.org/officeDocument/2006/relationships" ref="H1133" r:id="R89269f7e43294297"/>
    <x:hyperlink xmlns:r="http://schemas.openxmlformats.org/officeDocument/2006/relationships" ref="H1134" r:id="R6220b9c4ac374809"/>
    <x:hyperlink xmlns:r="http://schemas.openxmlformats.org/officeDocument/2006/relationships" ref="H1135" r:id="R79b1e2f1baf24e9a"/>
    <x:hyperlink xmlns:r="http://schemas.openxmlformats.org/officeDocument/2006/relationships" ref="H1136" r:id="Rf3f49ec818df4a6c"/>
    <x:hyperlink xmlns:r="http://schemas.openxmlformats.org/officeDocument/2006/relationships" ref="H1137" r:id="R2db1ef7abc50479e"/>
    <x:hyperlink xmlns:r="http://schemas.openxmlformats.org/officeDocument/2006/relationships" ref="H1138" r:id="R21be124c3a6c4a39"/>
    <x:hyperlink xmlns:r="http://schemas.openxmlformats.org/officeDocument/2006/relationships" ref="H1139" r:id="R5dd680c238774aa3"/>
    <x:hyperlink xmlns:r="http://schemas.openxmlformats.org/officeDocument/2006/relationships" ref="H1140" r:id="R02a34537502f43cb"/>
    <x:hyperlink xmlns:r="http://schemas.openxmlformats.org/officeDocument/2006/relationships" ref="H1141" r:id="R583cd07fc85f4f97"/>
    <x:hyperlink xmlns:r="http://schemas.openxmlformats.org/officeDocument/2006/relationships" ref="H1142" r:id="Rffbe196d3dfd4445"/>
    <x:hyperlink xmlns:r="http://schemas.openxmlformats.org/officeDocument/2006/relationships" ref="H1143" r:id="Rf544c2f8945348e5"/>
    <x:hyperlink xmlns:r="http://schemas.openxmlformats.org/officeDocument/2006/relationships" ref="H1144" r:id="R18e2a820d4c54954"/>
    <x:hyperlink xmlns:r="http://schemas.openxmlformats.org/officeDocument/2006/relationships" ref="H1145" r:id="R4325fce828a44456"/>
    <x:hyperlink xmlns:r="http://schemas.openxmlformats.org/officeDocument/2006/relationships" ref="H1146" r:id="Ra33d4a36ea404cc7"/>
    <x:hyperlink xmlns:r="http://schemas.openxmlformats.org/officeDocument/2006/relationships" ref="H1147" r:id="R608d1c93a4004a59"/>
    <x:hyperlink xmlns:r="http://schemas.openxmlformats.org/officeDocument/2006/relationships" ref="H1148" r:id="R3682517c9bfd494b"/>
    <x:hyperlink xmlns:r="http://schemas.openxmlformats.org/officeDocument/2006/relationships" ref="H1149" r:id="R119e002debbd49bb"/>
    <x:hyperlink xmlns:r="http://schemas.openxmlformats.org/officeDocument/2006/relationships" ref="H1150" r:id="R4e9259e79eab4ed2"/>
    <x:hyperlink xmlns:r="http://schemas.openxmlformats.org/officeDocument/2006/relationships" ref="H1151" r:id="R3b854a52006f4384"/>
    <x:hyperlink xmlns:r="http://schemas.openxmlformats.org/officeDocument/2006/relationships" ref="H1152" r:id="Rebeb86eaea704b16"/>
    <x:hyperlink xmlns:r="http://schemas.openxmlformats.org/officeDocument/2006/relationships" ref="H1153" r:id="R3366244429964273"/>
    <x:hyperlink xmlns:r="http://schemas.openxmlformats.org/officeDocument/2006/relationships" ref="H1154" r:id="Rf9860396470b4f63"/>
    <x:hyperlink xmlns:r="http://schemas.openxmlformats.org/officeDocument/2006/relationships" ref="H1155" r:id="Rd1694d68b3474aaf"/>
    <x:hyperlink xmlns:r="http://schemas.openxmlformats.org/officeDocument/2006/relationships" ref="H1156" r:id="R2e0bde349438460d"/>
    <x:hyperlink xmlns:r="http://schemas.openxmlformats.org/officeDocument/2006/relationships" ref="H1157" r:id="R71211894d5c64ce8"/>
    <x:hyperlink xmlns:r="http://schemas.openxmlformats.org/officeDocument/2006/relationships" ref="H1158" r:id="R2caa0b2832104e58"/>
    <x:hyperlink xmlns:r="http://schemas.openxmlformats.org/officeDocument/2006/relationships" ref="H1159" r:id="Re738bc971e6e47e3"/>
    <x:hyperlink xmlns:r="http://schemas.openxmlformats.org/officeDocument/2006/relationships" ref="H1160" r:id="Rea91bc72c44a42c4"/>
    <x:hyperlink xmlns:r="http://schemas.openxmlformats.org/officeDocument/2006/relationships" ref="H1161" r:id="Rc481d9198b504c11"/>
    <x:hyperlink xmlns:r="http://schemas.openxmlformats.org/officeDocument/2006/relationships" ref="H1162" r:id="R971d8d51dd8f4f0f"/>
    <x:hyperlink xmlns:r="http://schemas.openxmlformats.org/officeDocument/2006/relationships" ref="H1163" r:id="R4fd39e77cf654b68"/>
    <x:hyperlink xmlns:r="http://schemas.openxmlformats.org/officeDocument/2006/relationships" ref="H1164" r:id="R4ba68d333e0740e8"/>
    <x:hyperlink xmlns:r="http://schemas.openxmlformats.org/officeDocument/2006/relationships" ref="H1165" r:id="Re259bfc897e642c0"/>
    <x:hyperlink xmlns:r="http://schemas.openxmlformats.org/officeDocument/2006/relationships" ref="H1166" r:id="Red4616282f4048d3"/>
    <x:hyperlink xmlns:r="http://schemas.openxmlformats.org/officeDocument/2006/relationships" ref="H1167" r:id="R1e09edb0b48843b9"/>
    <x:hyperlink xmlns:r="http://schemas.openxmlformats.org/officeDocument/2006/relationships" ref="H1168" r:id="R551eeea8fd8d414c"/>
    <x:hyperlink xmlns:r="http://schemas.openxmlformats.org/officeDocument/2006/relationships" ref="H1169" r:id="R2b7c93f5924d4fe8"/>
    <x:hyperlink xmlns:r="http://schemas.openxmlformats.org/officeDocument/2006/relationships" ref="H1170" r:id="Ra36594b9d44e4721"/>
    <x:hyperlink xmlns:r="http://schemas.openxmlformats.org/officeDocument/2006/relationships" ref="H1171" r:id="R3be5c443ddf342e6"/>
    <x:hyperlink xmlns:r="http://schemas.openxmlformats.org/officeDocument/2006/relationships" ref="H1172" r:id="R86cc7d9ba4414d96"/>
    <x:hyperlink xmlns:r="http://schemas.openxmlformats.org/officeDocument/2006/relationships" ref="H1173" r:id="R5824e015eb4048af"/>
    <x:hyperlink xmlns:r="http://schemas.openxmlformats.org/officeDocument/2006/relationships" ref="H1174" r:id="R3f4555a45d964311"/>
    <x:hyperlink xmlns:r="http://schemas.openxmlformats.org/officeDocument/2006/relationships" ref="H1175" r:id="Rfc741244f4874d59"/>
    <x:hyperlink xmlns:r="http://schemas.openxmlformats.org/officeDocument/2006/relationships" ref="H1176" r:id="R46f6addb163a490f"/>
    <x:hyperlink xmlns:r="http://schemas.openxmlformats.org/officeDocument/2006/relationships" ref="H1177" r:id="R85a6b2e274b64b09"/>
    <x:hyperlink xmlns:r="http://schemas.openxmlformats.org/officeDocument/2006/relationships" ref="H1178" r:id="Rc3dd63c22d1c4dab"/>
    <x:hyperlink xmlns:r="http://schemas.openxmlformats.org/officeDocument/2006/relationships" ref="H1179" r:id="Ree7319ec10374db6"/>
    <x:hyperlink xmlns:r="http://schemas.openxmlformats.org/officeDocument/2006/relationships" ref="H1180" r:id="R7227a99458f44643"/>
    <x:hyperlink xmlns:r="http://schemas.openxmlformats.org/officeDocument/2006/relationships" ref="H1181" r:id="R7a5144e6f6094cfd"/>
    <x:hyperlink xmlns:r="http://schemas.openxmlformats.org/officeDocument/2006/relationships" ref="H1182" r:id="Ree6a0512730f409a"/>
    <x:hyperlink xmlns:r="http://schemas.openxmlformats.org/officeDocument/2006/relationships" ref="H1183" r:id="R269f13eea738488c"/>
    <x:hyperlink xmlns:r="http://schemas.openxmlformats.org/officeDocument/2006/relationships" ref="H1184" r:id="R250f349d5bc84dbd"/>
    <x:hyperlink xmlns:r="http://schemas.openxmlformats.org/officeDocument/2006/relationships" ref="H1185" r:id="R24e424613b6643e1"/>
    <x:hyperlink xmlns:r="http://schemas.openxmlformats.org/officeDocument/2006/relationships" ref="H1186" r:id="Rdd073c0e4c4346dc"/>
    <x:hyperlink xmlns:r="http://schemas.openxmlformats.org/officeDocument/2006/relationships" ref="H1187" r:id="R34592fd4cbe04bd7"/>
    <x:hyperlink xmlns:r="http://schemas.openxmlformats.org/officeDocument/2006/relationships" ref="H1188" r:id="R0e2e16a5afee4e82"/>
    <x:hyperlink xmlns:r="http://schemas.openxmlformats.org/officeDocument/2006/relationships" ref="H1189" r:id="Rcc1a24a3fb9b4a89"/>
    <x:hyperlink xmlns:r="http://schemas.openxmlformats.org/officeDocument/2006/relationships" ref="H1190" r:id="R221966b75c4f4e0e"/>
    <x:hyperlink xmlns:r="http://schemas.openxmlformats.org/officeDocument/2006/relationships" ref="H1191" r:id="Rb9fb26c83b35454d"/>
    <x:hyperlink xmlns:r="http://schemas.openxmlformats.org/officeDocument/2006/relationships" ref="H1192" r:id="R2bd3481189fa4123"/>
    <x:hyperlink xmlns:r="http://schemas.openxmlformats.org/officeDocument/2006/relationships" ref="I1192" r:id="R2a9445acf0ec41a2"/>
    <x:hyperlink xmlns:r="http://schemas.openxmlformats.org/officeDocument/2006/relationships" ref="H1193" r:id="R0b549f2d6ccf4f72"/>
    <x:hyperlink xmlns:r="http://schemas.openxmlformats.org/officeDocument/2006/relationships" ref="H1194" r:id="Rc76d8541f389489d"/>
    <x:hyperlink xmlns:r="http://schemas.openxmlformats.org/officeDocument/2006/relationships" ref="H1195" r:id="R2585593fe13e40ee"/>
    <x:hyperlink xmlns:r="http://schemas.openxmlformats.org/officeDocument/2006/relationships" ref="H1196" r:id="Rac8b75c32a5f4dd9"/>
    <x:hyperlink xmlns:r="http://schemas.openxmlformats.org/officeDocument/2006/relationships" ref="H1197" r:id="R6ca1995d710a4442"/>
    <x:hyperlink xmlns:r="http://schemas.openxmlformats.org/officeDocument/2006/relationships" ref="H1198" r:id="Rbf14962bcaf14767"/>
    <x:hyperlink xmlns:r="http://schemas.openxmlformats.org/officeDocument/2006/relationships" ref="H1199" r:id="R891e74256e794b67"/>
    <x:hyperlink xmlns:r="http://schemas.openxmlformats.org/officeDocument/2006/relationships" ref="H1200" r:id="R79ef3292d2844179"/>
    <x:hyperlink xmlns:r="http://schemas.openxmlformats.org/officeDocument/2006/relationships" ref="H1201" r:id="R7122023524c642ca"/>
    <x:hyperlink xmlns:r="http://schemas.openxmlformats.org/officeDocument/2006/relationships" ref="H1202" r:id="Re9f74b92c96e49e4"/>
    <x:hyperlink xmlns:r="http://schemas.openxmlformats.org/officeDocument/2006/relationships" ref="H1203" r:id="R0b3ae82952844225"/>
    <x:hyperlink xmlns:r="http://schemas.openxmlformats.org/officeDocument/2006/relationships" ref="H1204" r:id="Rbb0534072aa1468c"/>
    <x:hyperlink xmlns:r="http://schemas.openxmlformats.org/officeDocument/2006/relationships" ref="H1205" r:id="Re0c3697953924f20"/>
    <x:hyperlink xmlns:r="http://schemas.openxmlformats.org/officeDocument/2006/relationships" ref="H1206" r:id="Rccfabc4415374d0a"/>
    <x:hyperlink xmlns:r="http://schemas.openxmlformats.org/officeDocument/2006/relationships" ref="H1207" r:id="Rf63057e5abbd48a3"/>
    <x:hyperlink xmlns:r="http://schemas.openxmlformats.org/officeDocument/2006/relationships" ref="H1208" r:id="Rb40e5f9659014b9e"/>
    <x:hyperlink xmlns:r="http://schemas.openxmlformats.org/officeDocument/2006/relationships" ref="H1209" r:id="Reef99aa54a8c4bb4"/>
    <x:hyperlink xmlns:r="http://schemas.openxmlformats.org/officeDocument/2006/relationships" ref="H1210" r:id="Rfa11ad8540f44a6f"/>
    <x:hyperlink xmlns:r="http://schemas.openxmlformats.org/officeDocument/2006/relationships" ref="H1211" r:id="Rbed5b9b750a74257"/>
    <x:hyperlink xmlns:r="http://schemas.openxmlformats.org/officeDocument/2006/relationships" ref="H1212" r:id="Rb1f40faf7dc44fde"/>
    <x:hyperlink xmlns:r="http://schemas.openxmlformats.org/officeDocument/2006/relationships" ref="H1213" r:id="R79e26ef207054e25"/>
    <x:hyperlink xmlns:r="http://schemas.openxmlformats.org/officeDocument/2006/relationships" ref="I1213" r:id="Rcf44a14cc25e47bc"/>
    <x:hyperlink xmlns:r="http://schemas.openxmlformats.org/officeDocument/2006/relationships" ref="H1214" r:id="R39f109f2cc5b4f3f"/>
    <x:hyperlink xmlns:r="http://schemas.openxmlformats.org/officeDocument/2006/relationships" ref="H1215" r:id="Re54b159c3fb84c71"/>
    <x:hyperlink xmlns:r="http://schemas.openxmlformats.org/officeDocument/2006/relationships" ref="H1216" r:id="R9122d70e27d44d04"/>
    <x:hyperlink xmlns:r="http://schemas.openxmlformats.org/officeDocument/2006/relationships" ref="H1217" r:id="Ra764555e66164de2"/>
    <x:hyperlink xmlns:r="http://schemas.openxmlformats.org/officeDocument/2006/relationships" ref="H1218" r:id="Rd939fe567b7e41a9"/>
    <x:hyperlink xmlns:r="http://schemas.openxmlformats.org/officeDocument/2006/relationships" ref="H1219" r:id="R7bfa77411c344f66"/>
    <x:hyperlink xmlns:r="http://schemas.openxmlformats.org/officeDocument/2006/relationships" ref="H1220" r:id="Rf25bae51f15b4990"/>
    <x:hyperlink xmlns:r="http://schemas.openxmlformats.org/officeDocument/2006/relationships" ref="H1221" r:id="R270ac32e5adb41fd"/>
    <x:hyperlink xmlns:r="http://schemas.openxmlformats.org/officeDocument/2006/relationships" ref="H1222" r:id="Rfb75b042e4264494"/>
    <x:hyperlink xmlns:r="http://schemas.openxmlformats.org/officeDocument/2006/relationships" ref="H1223" r:id="R3ea93821e73e4ee7"/>
    <x:hyperlink xmlns:r="http://schemas.openxmlformats.org/officeDocument/2006/relationships" ref="H1224" r:id="R584b5410e90b4371"/>
    <x:hyperlink xmlns:r="http://schemas.openxmlformats.org/officeDocument/2006/relationships" ref="I1224" r:id="Rf8c752de422b4ad6"/>
    <x:hyperlink xmlns:r="http://schemas.openxmlformats.org/officeDocument/2006/relationships" ref="H1225" r:id="R70da3f9cb5ab4b44"/>
    <x:hyperlink xmlns:r="http://schemas.openxmlformats.org/officeDocument/2006/relationships" ref="H1226" r:id="R060e3a384cb04cf9"/>
    <x:hyperlink xmlns:r="http://schemas.openxmlformats.org/officeDocument/2006/relationships" ref="H1227" r:id="R187a1f14f9024a4d"/>
    <x:hyperlink xmlns:r="http://schemas.openxmlformats.org/officeDocument/2006/relationships" ref="H1228" r:id="Rcc1b11d8088c456f"/>
    <x:hyperlink xmlns:r="http://schemas.openxmlformats.org/officeDocument/2006/relationships" ref="H1229" r:id="R361f695c3c1d4ddb"/>
    <x:hyperlink xmlns:r="http://schemas.openxmlformats.org/officeDocument/2006/relationships" ref="H1230" r:id="R3d431a3708c944fe"/>
    <x:hyperlink xmlns:r="http://schemas.openxmlformats.org/officeDocument/2006/relationships" ref="H1231" r:id="Rfe4ebf5f2d5f4cfd"/>
    <x:hyperlink xmlns:r="http://schemas.openxmlformats.org/officeDocument/2006/relationships" ref="H1232" r:id="R3607e51668ba49c7"/>
    <x:hyperlink xmlns:r="http://schemas.openxmlformats.org/officeDocument/2006/relationships" ref="H1233" r:id="R0749481e8c114c0e"/>
    <x:hyperlink xmlns:r="http://schemas.openxmlformats.org/officeDocument/2006/relationships" ref="H1234" r:id="Rbe85b011991545b3"/>
    <x:hyperlink xmlns:r="http://schemas.openxmlformats.org/officeDocument/2006/relationships" ref="H1235" r:id="R92b55057752946b3"/>
    <x:hyperlink xmlns:r="http://schemas.openxmlformats.org/officeDocument/2006/relationships" ref="H1236" r:id="R8896f46b2936463b"/>
    <x:hyperlink xmlns:r="http://schemas.openxmlformats.org/officeDocument/2006/relationships" ref="H1237" r:id="R0a6170f4961e4490"/>
    <x:hyperlink xmlns:r="http://schemas.openxmlformats.org/officeDocument/2006/relationships" ref="H1238" r:id="R45d781a00ad248f5"/>
    <x:hyperlink xmlns:r="http://schemas.openxmlformats.org/officeDocument/2006/relationships" ref="H1239" r:id="R2c329e02bfa743be"/>
    <x:hyperlink xmlns:r="http://schemas.openxmlformats.org/officeDocument/2006/relationships" ref="H1240" r:id="R32f29c864e64455a"/>
    <x:hyperlink xmlns:r="http://schemas.openxmlformats.org/officeDocument/2006/relationships" ref="H1241" r:id="Rc9cb495898964d69"/>
    <x:hyperlink xmlns:r="http://schemas.openxmlformats.org/officeDocument/2006/relationships" ref="H1242" r:id="Rd0d5294e23da448f"/>
    <x:hyperlink xmlns:r="http://schemas.openxmlformats.org/officeDocument/2006/relationships" ref="H1243" r:id="R53a4ce063ab64b90"/>
    <x:hyperlink xmlns:r="http://schemas.openxmlformats.org/officeDocument/2006/relationships" ref="H1244" r:id="Re95629a4b869409b"/>
    <x:hyperlink xmlns:r="http://schemas.openxmlformats.org/officeDocument/2006/relationships" ref="H1245" r:id="R06af48f4719c417b"/>
    <x:hyperlink xmlns:r="http://schemas.openxmlformats.org/officeDocument/2006/relationships" ref="H1246" r:id="R0ca212931c8e4266"/>
    <x:hyperlink xmlns:r="http://schemas.openxmlformats.org/officeDocument/2006/relationships" ref="H1247" r:id="R0aac8892da654b07"/>
    <x:hyperlink xmlns:r="http://schemas.openxmlformats.org/officeDocument/2006/relationships" ref="H1248" r:id="Rbeff67742bc343f6"/>
    <x:hyperlink xmlns:r="http://schemas.openxmlformats.org/officeDocument/2006/relationships" ref="H1249" r:id="Rf7d723f9fbca4ec8"/>
    <x:hyperlink xmlns:r="http://schemas.openxmlformats.org/officeDocument/2006/relationships" ref="H1250" r:id="R22c11082439c49aa"/>
    <x:hyperlink xmlns:r="http://schemas.openxmlformats.org/officeDocument/2006/relationships" ref="H1251" r:id="Rf2d15b7ae7124740"/>
    <x:hyperlink xmlns:r="http://schemas.openxmlformats.org/officeDocument/2006/relationships" ref="H1252" r:id="R443a08d472fc4e91"/>
    <x:hyperlink xmlns:r="http://schemas.openxmlformats.org/officeDocument/2006/relationships" ref="H1253" r:id="Rdc12e9060e1e4c83"/>
    <x:hyperlink xmlns:r="http://schemas.openxmlformats.org/officeDocument/2006/relationships" ref="H1254" r:id="R5eb00a909c4d40ab"/>
    <x:hyperlink xmlns:r="http://schemas.openxmlformats.org/officeDocument/2006/relationships" ref="H1255" r:id="R5ef15cfae5754bf9"/>
    <x:hyperlink xmlns:r="http://schemas.openxmlformats.org/officeDocument/2006/relationships" ref="H1256" r:id="R0608bdb133af4517"/>
    <x:hyperlink xmlns:r="http://schemas.openxmlformats.org/officeDocument/2006/relationships" ref="H1257" r:id="R63192579eed04e4c"/>
    <x:hyperlink xmlns:r="http://schemas.openxmlformats.org/officeDocument/2006/relationships" ref="H1258" r:id="Rc603dd04e8dd4d09"/>
    <x:hyperlink xmlns:r="http://schemas.openxmlformats.org/officeDocument/2006/relationships" ref="H1259" r:id="R501e8a9055d4474a"/>
    <x:hyperlink xmlns:r="http://schemas.openxmlformats.org/officeDocument/2006/relationships" ref="H1260" r:id="Rbc0d52933cbf44c3"/>
    <x:hyperlink xmlns:r="http://schemas.openxmlformats.org/officeDocument/2006/relationships" ref="H1261" r:id="R547b57d6ca2b4f75"/>
    <x:hyperlink xmlns:r="http://schemas.openxmlformats.org/officeDocument/2006/relationships" ref="H1262" r:id="R7292ad3d2277404b"/>
    <x:hyperlink xmlns:r="http://schemas.openxmlformats.org/officeDocument/2006/relationships" ref="H1263" r:id="R69e5454124f94e2a"/>
    <x:hyperlink xmlns:r="http://schemas.openxmlformats.org/officeDocument/2006/relationships" ref="H1264" r:id="Rb3d1d3e9b46842e3"/>
    <x:hyperlink xmlns:r="http://schemas.openxmlformats.org/officeDocument/2006/relationships" ref="H1265" r:id="R14fac0d1d7b84fd3"/>
    <x:hyperlink xmlns:r="http://schemas.openxmlformats.org/officeDocument/2006/relationships" ref="H1266" r:id="Re3f61294a3f348e7"/>
    <x:hyperlink xmlns:r="http://schemas.openxmlformats.org/officeDocument/2006/relationships" ref="H1267" r:id="Rcd09023cf2484c7c"/>
    <x:hyperlink xmlns:r="http://schemas.openxmlformats.org/officeDocument/2006/relationships" ref="H1268" r:id="R1deb1fdc8e09485d"/>
  </x:hyperlink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8" defaultRowHeight="15"/>
  <x:cols>
    <x:col min="1" max="1" width="5" style="29" customWidth="1"/>
    <x:col min="2" max="2" width="46" style="29" customWidth="1"/>
    <x:col min="3" max="3" width="52" style="29" customWidth="1"/>
    <x:col min="4" max="4" width="40" style="29" customWidth="1"/>
    <x:col min="5" max="5" width="22" style="29" customWidth="1"/>
    <x:col min="6" max="6" width="14" style="29" customWidth="1"/>
    <x:col min="7" max="7" width="10" style="29" customWidth="1"/>
  </x:cols>
  <x:sheetData>
    <x:row r="1">
      <x:c r="A1" s="59" t="inlineStr">
        <x:is>
          <x:t xml:space="preserve">S. Paulo Schola Cantorum — arranjos e edições</x:t>
        </x:is>
      </x:c>
      <x:c r="B1" s="60" t="n"/>
      <x:c r="C1" s="60" t="n"/>
      <x:c r="D1" s="60" t="n"/>
      <x:c r="E1" s="60" t="n"/>
      <x:c r="F1" s="60" t="n"/>
      <x:c r="G1" s="60" t="n"/>
      <x:c r="H1" s="60" t="n"/>
    </x:row>
    <x:row r="2">
      <x:c r="A2" s="61" t="str">
        <x:v>50 cantos digitados pela Schola, com ocasião e referências bíblicas</x:v>
      </x:c>
      <x:c r="B2" s="60" t="n"/>
      <x:c r="C2" s="60" t="n"/>
      <x:c r="D2" s="60" t="n"/>
      <x:c r="E2" s="60" t="n"/>
      <x:c r="F2" s="60" t="n"/>
      <x:c r="G2" s="60" t="n"/>
      <x:c r="H2" s="60" t="n"/>
    </x:row>
    <x:row r="4">
      <x:c r="A4" s="62" t="inlineStr">
        <x:is>
          <x:t xml:space="preserve">Nº</x:t>
        </x:is>
      </x:c>
      <x:c r="B4" s="62" t="inlineStr">
        <x:is>
          <x:t xml:space="preserve">Título</x:t>
        </x:is>
      </x:c>
      <x:c r="C4" s="62" t="inlineStr">
        <x:is>
          <x:t xml:space="preserve">Letra / música / arranjo</x:t>
        </x:is>
      </x:c>
      <x:c r="D4" s="62" t="inlineStr">
        <x:is>
          <x:t xml:space="preserve">Ocasião</x:t>
        </x:is>
      </x:c>
      <x:c r="E4" s="62" t="inlineStr">
        <x:is>
          <x:t xml:space="preserve">Referência bíblica</x:t>
        </x:is>
      </x:c>
      <x:c r="F4" s="62" t="inlineStr">
        <x:is>
          <x:t xml:space="preserve">Salmo / cântico</x:t>
        </x:is>
      </x:c>
      <x:c r="G4" s="62" t="inlineStr">
        <x:is>
          <x:t xml:space="preserve">Partitura</x:t>
        </x:is>
      </x:c>
    </x:row>
    <x:row r="5">
      <x:c r="A5" s="63" t="n">
        <x:v>1</x:v>
      </x:c>
      <x:c r="B5" s="63" t="inlineStr">
        <x:is>
          <x:t xml:space="preserve">A luz resplandeceu (Hino ao Verbo de Deus)</x:t>
        </x:is>
      </x:c>
      <x:c r="C5" s="63" t="inlineStr">
        <x:is>
          <x:t xml:space="preserve">L. e M.: Reginaldo Veloso · arr. Delphim Rezende Porto</x:t>
        </x:is>
      </x:c>
      <x:c r="D5" s="63" t="inlineStr">
        <x:is>
          <x:t xml:space="preserve">Natal · Epifania · Comunhão</x:t>
        </x:is>
      </x:c>
      <x:c r="E5" s="63" t="inlineStr">
        <x:is>
          <x:t xml:space="preserve">Jo 1,5</x:t>
        </x:is>
      </x:c>
      <x:c r="F5" s="63" t="inlineStr">
        <x:is>
          <x:t xml:space="preserve"/>
        </x:is>
      </x:c>
      <x:c r="G5" s="64" t="inlineStr">
        <x:is>
          <x:t xml:space="preserve">Abrir</x:t>
        </x:is>
      </x:c>
      <x:c r="H5" s="63" t="n"/>
    </x:row>
    <x:row r="6">
      <x:c r="A6" s="63" t="n">
        <x:v>2</x:v>
      </x:c>
      <x:c r="B6" s="63" t="inlineStr">
        <x:is>
          <x:t xml:space="preserve">Ah, não há rosas sem espinhos</x:t>
        </x:is>
      </x:c>
      <x:c r="C6" s="63" t="inlineStr">
        <x:is>
          <x:t xml:space="preserve">L.: Pe. Geraldo Carlos da Silva · M.: Pe. Joãozinho, SCJ</x:t>
        </x:is>
      </x:c>
      <x:c r="D6" s="63" t="inlineStr">
        <x:is>
          <x:t xml:space="preserve">Santa Rita de Cássia</x:t>
        </x:is>
      </x:c>
      <x:c r="E6" s="63" t="inlineStr">
        <x:is>
          <x:t xml:space="preserve">Mt 16,24</x:t>
        </x:is>
      </x:c>
      <x:c r="F6" s="63" t="inlineStr">
        <x:is>
          <x:t xml:space="preserve"/>
        </x:is>
      </x:c>
      <x:c r="G6" s="64" t="inlineStr">
        <x:is>
          <x:t xml:space="preserve">Abrir</x:t>
        </x:is>
      </x:c>
      <x:c r="H6" s="63" t="n"/>
    </x:row>
    <x:row r="7">
      <x:c r="A7" s="63" t="n">
        <x:v>3</x:v>
      </x:c>
      <x:c r="B7" s="63" t="inlineStr">
        <x:is>
          <x:t xml:space="preserve">Bem-aventurados os que têm um coração de pobre</x:t>
        </x:is>
      </x:c>
      <x:c r="C7" s="63" t="inlineStr">
        <x:is>
          <x:t xml:space="preserve">L. e M.: Frei Joel Postma · arr. Delphim Rezende Porto</x:t>
        </x:is>
      </x:c>
      <x:c r="D7" s="63" t="inlineStr">
        <x:is>
          <x:t xml:space="preserve">Todos os Santos · 4º Domingo do Tempo Comum · Comunhão · ano A</x:t>
        </x:is>
      </x:c>
      <x:c r="E7" s="63" t="inlineStr">
        <x:is>
          <x:t xml:space="preserve">Mt 5,3-12</x:t>
        </x:is>
      </x:c>
      <x:c r="F7" s="63" t="inlineStr">
        <x:is>
          <x:t xml:space="preserve">Sl 24</x:t>
        </x:is>
      </x:c>
      <x:c r="G7" s="64" t="inlineStr">
        <x:is>
          <x:t xml:space="preserve">Abrir</x:t>
        </x:is>
      </x:c>
      <x:c r="H7" s="63" t="n"/>
    </x:row>
    <x:row r="8">
      <x:c r="A8" s="63" t="n">
        <x:v>4</x:v>
      </x:c>
      <x:c r="B8" s="63" t="inlineStr">
        <x:is>
          <x:t xml:space="preserve">Celebremos nossa Páscoa</x:t>
        </x:is>
      </x:c>
      <x:c r="C8" s="63" t="inlineStr">
        <x:is>
          <x:t xml:space="preserve">Série Povo de Deus · arr. Delphim Rezende Porto</x:t>
        </x:is>
      </x:c>
      <x:c r="D8" s="63" t="inlineStr">
        <x:is>
          <x:t xml:space="preserve">Vigília Pascal · Páscoa</x:t>
        </x:is>
      </x:c>
      <x:c r="E8" s="63" t="inlineStr">
        <x:is>
          <x:t xml:space="preserve">1Cor 5,7-8</x:t>
        </x:is>
      </x:c>
      <x:c r="F8" s="63" t="inlineStr">
        <x:is>
          <x:t xml:space="preserve">Sl 117</x:t>
        </x:is>
      </x:c>
      <x:c r="G8" s="64" t="inlineStr">
        <x:is>
          <x:t xml:space="preserve">Abrir</x:t>
        </x:is>
      </x:c>
      <x:c r="H8" s="63" t="n"/>
    </x:row>
    <x:row r="9">
      <x:c r="A9" s="63" t="n">
        <x:v>5</x:v>
      </x:c>
      <x:c r="B9" s="63" t="inlineStr">
        <x:is>
          <x:t xml:space="preserve">Cristo, quero ser instrumento (Oração pela paz)</x:t>
        </x:is>
      </x:c>
      <x:c r="C9" s="63" t="inlineStr">
        <x:is>
          <x:t xml:space="preserve">L. e M.: Frei Fabreti, OFM · arr. Delphim Rezende Porto</x:t>
        </x:is>
      </x:c>
      <x:c r="D9" s="63" t="inlineStr">
        <x:is>
          <x:t xml:space="preserve">Meditação · Paz</x:t>
        </x:is>
      </x:c>
      <x:c r="E9" s="63" t="inlineStr">
        <x:is>
          <x:t xml:space="preserve"/>
        </x:is>
      </x:c>
      <x:c r="F9" s="63" t="inlineStr">
        <x:is>
          <x:t xml:space="preserve"/>
        </x:is>
      </x:c>
      <x:c r="G9" s="64" t="inlineStr">
        <x:is>
          <x:t xml:space="preserve">Abrir</x:t>
        </x:is>
      </x:c>
      <x:c r="H9" s="63" t="n"/>
    </x:row>
    <x:row r="10">
      <x:c r="A10" s="63" t="n">
        <x:v>6</x:v>
      </x:c>
      <x:c r="B10" s="63" t="inlineStr">
        <x:is>
          <x:t xml:space="preserve">Ding dong – Glória, Hosana in excelsis</x:t>
        </x:is>
      </x:c>
      <x:c r="C10" s="63" t="inlineStr">
        <x:is>
          <x:t xml:space="preserve">M.: Jean Tabourot (1588) · L.: Delphim Rezende Porto</x:t>
        </x:is>
      </x:c>
      <x:c r="D10" s="63" t="inlineStr">
        <x:is>
          <x:t xml:space="preserve">Natal</x:t>
        </x:is>
      </x:c>
      <x:c r="E10" s="63" t="inlineStr">
        <x:is>
          <x:t xml:space="preserve">Lc 2,14</x:t>
        </x:is>
      </x:c>
      <x:c r="F10" s="63" t="inlineStr">
        <x:is>
          <x:t xml:space="preserve"/>
        </x:is>
      </x:c>
      <x:c r="G10" s="64" t="inlineStr">
        <x:is>
          <x:t xml:space="preserve">Abrir</x:t>
        </x:is>
      </x:c>
      <x:c r="H10" s="63" t="n"/>
    </x:row>
    <x:row r="11">
      <x:c r="A11" s="63" t="n">
        <x:v>7</x:v>
      </x:c>
      <x:c r="B11" s="63" t="inlineStr">
        <x:is>
          <x:t xml:space="preserve">É agora o tempo favorável (Canto de abertura)</x:t>
        </x:is>
      </x:c>
      <x:c r="C11" s="63" t="inlineStr">
        <x:is>
          <x:t xml:space="preserve">L. e M.: Frei Wanderson Luiz Freitas, O.Carm. · arr. Delphim Rezende Porto</x:t>
        </x:is>
      </x:c>
      <x:c r="D11" s="63" t="inlineStr">
        <x:is>
          <x:t xml:space="preserve">Quarta-feira de Cinzas · Abertura</x:t>
        </x:is>
      </x:c>
      <x:c r="E11" s="63" t="inlineStr">
        <x:is>
          <x:t xml:space="preserve">2Cor 5,20; 2Cor 6,2; Is 55,6-7</x:t>
        </x:is>
      </x:c>
      <x:c r="F11" s="63" t="inlineStr">
        <x:is>
          <x:t xml:space="preserve"/>
        </x:is>
      </x:c>
      <x:c r="G11" s="64" t="inlineStr">
        <x:is>
          <x:t xml:space="preserve">Abrir</x:t>
        </x:is>
      </x:c>
      <x:c r="H11" s="63" t="n"/>
    </x:row>
    <x:row r="12">
      <x:c r="A12" s="63" t="n">
        <x:v>8</x:v>
      </x:c>
      <x:c r="B12" s="63" t="inlineStr">
        <x:is>
          <x:t xml:space="preserve">Eis o lenho da Cruz</x:t>
        </x:is>
      </x:c>
      <x:c r="C12" s="63" t="inlineStr">
        <x:is>
          <x:t xml:space="preserve">L. e M.: D. Domingos Sanchis, OSB · arr. Delphim Rezende Porto</x:t>
        </x:is>
      </x:c>
      <x:c r="D12" s="63" t="inlineStr">
        <x:is>
          <x:t xml:space="preserve">Sexta-feira Santa · Apresentação da Cruz</x:t>
        </x:is>
      </x:c>
      <x:c r="E12" s="63" t="inlineStr">
        <x:is>
          <x:t xml:space="preserve"/>
        </x:is>
      </x:c>
      <x:c r="F12" s="63" t="inlineStr">
        <x:is>
          <x:t xml:space="preserve"/>
        </x:is>
      </x:c>
      <x:c r="G12" s="64" t="inlineStr">
        <x:is>
          <x:t xml:space="preserve">Abrir</x:t>
        </x:is>
      </x:c>
      <x:c r="H12" s="63" t="n"/>
    </x:row>
    <x:row r="13">
      <x:c r="A13" s="63" t="n">
        <x:v>9</x:v>
      </x:c>
      <x:c r="B13" s="63" t="inlineStr">
        <x:is>
          <x:t xml:space="preserve">El Señor hizo en mí maravillas (Magnificat)</x:t>
        </x:is>
      </x:c>
      <x:c r="C13" s="63" t="inlineStr">
        <x:is>
          <x:t xml:space="preserve">Pe. J. Gelineau, SJ</x:t>
        </x:is>
      </x:c>
      <x:c r="D13" s="63" t="inlineStr">
        <x:is>
          <x:t xml:space="preserve">Nossa Senhora de Guadalupe · Comunhão</x:t>
        </x:is>
      </x:c>
      <x:c r="E13" s="63" t="inlineStr">
        <x:is>
          <x:t xml:space="preserve">Lc 1,46-55</x:t>
        </x:is>
      </x:c>
      <x:c r="F13" s="63" t="inlineStr">
        <x:is>
          <x:t xml:space="preserve"/>
        </x:is>
      </x:c>
      <x:c r="G13" s="64" t="inlineStr">
        <x:is>
          <x:t xml:space="preserve">Abrir</x:t>
        </x:is>
      </x:c>
      <x:c r="H13" s="63" t="n"/>
    </x:row>
    <x:row r="14">
      <x:c r="A14" s="63" t="n">
        <x:v>10</x:v>
      </x:c>
      <x:c r="B14" s="63" t="inlineStr">
        <x:is>
          <x:t xml:space="preserve">Em memória de mim (In meam commemorationem)</x:t>
        </x:is>
      </x:c>
      <x:c r="C14" s="63" t="inlineStr">
        <x:is>
          <x:t xml:space="preserve">M.: Delphim Rezende Porto · L.: D. Odilo Pedro Scherer</x:t>
        </x:is>
      </x:c>
      <x:c r="D14" s="63" t="inlineStr">
        <x:is>
          <x:t xml:space="preserve">Missa do Crisma · Quinta-feira Santa</x:t>
        </x:is>
      </x:c>
      <x:c r="E14" s="63" t="inlineStr">
        <x:is>
          <x:t xml:space="preserve">Lc 22,19; 1Cor 11,24-25</x:t>
        </x:is>
      </x:c>
      <x:c r="F14" s="63" t="inlineStr">
        <x:is>
          <x:t xml:space="preserve"/>
        </x:is>
      </x:c>
      <x:c r="G14" s="64" t="inlineStr">
        <x:is>
          <x:t xml:space="preserve">Abrir</x:t>
        </x:is>
      </x:c>
      <x:c r="H14" s="63" t="n"/>
    </x:row>
    <x:row r="15">
      <x:c r="A15" s="63" t="n">
        <x:v>11</x:v>
      </x:c>
      <x:c r="B15" s="63" t="inlineStr">
        <x:is>
          <x:t xml:space="preserve">Eu vi, foi água a manar (Aspersão)</x:t>
        </x:is>
      </x:c>
      <x:c r="C15" s="63" t="inlineStr">
        <x:is>
          <x:t xml:space="preserve">L. e M.: Reginaldo Veloso · arr. Delphim Rezende Porto</x:t>
        </x:is>
      </x:c>
      <x:c r="D15" s="63" t="inlineStr">
        <x:is>
          <x:t xml:space="preserve">Vigília Pascal · Tempo Pascal · Aspersão</x:t>
        </x:is>
      </x:c>
      <x:c r="E15" s="63" t="inlineStr">
        <x:is>
          <x:t xml:space="preserve">Ez 47,1-2</x:t>
        </x:is>
      </x:c>
      <x:c r="F15" s="63" t="inlineStr">
        <x:is>
          <x:t xml:space="preserve"/>
        </x:is>
      </x:c>
      <x:c r="G15" s="64" t="inlineStr">
        <x:is>
          <x:t xml:space="preserve">Abrir</x:t>
        </x:is>
      </x:c>
      <x:c r="H15" s="63" t="n"/>
    </x:row>
    <x:row r="16">
      <x:c r="A16" s="63" t="n">
        <x:v>12</x:v>
      </x:c>
      <x:c r="B16" s="63" t="inlineStr">
        <x:is>
          <x:t xml:space="preserve">Eu vos dou um novo mandamento</x:t>
        </x:is>
      </x:c>
      <x:c r="C16" s="63" t="inlineStr">
        <x:is>
          <x:t xml:space="preserve">Hinário Litúrgico da CNBB · arr. Delphim Rezende Porto</x:t>
        </x:is>
      </x:c>
      <x:c r="D16" s="63" t="inlineStr">
        <x:is>
          <x:t xml:space="preserve">Quinta-feira Santa · Aclamação ao Evangelho</x:t>
        </x:is>
      </x:c>
      <x:c r="E16" s="63" t="inlineStr">
        <x:is>
          <x:t xml:space="preserve">Jo 13,34</x:t>
        </x:is>
      </x:c>
      <x:c r="F16" s="63" t="inlineStr">
        <x:is>
          <x:t xml:space="preserve"/>
        </x:is>
      </x:c>
      <x:c r="G16" s="64" t="inlineStr">
        <x:is>
          <x:t xml:space="preserve">Abrir</x:t>
        </x:is>
      </x:c>
      <x:c r="H16" s="63" t="n"/>
    </x:row>
    <x:row r="17">
      <x:c r="A17" s="63" t="n">
        <x:v>13</x:v>
      </x:c>
      <x:c r="B17" s="63" t="inlineStr">
        <x:is>
          <x:t xml:space="preserve">Exulte (Proclamação da Páscoa)</x:t>
        </x:is>
      </x:c>
      <x:c r="C17" s="63" t="inlineStr">
        <x:is>
          <x:t xml:space="preserve">Pe. José Weber, SVD</x:t>
        </x:is>
      </x:c>
      <x:c r="D17" s="63" t="inlineStr">
        <x:is>
          <x:t xml:space="preserve">Vigília Pascal</x:t>
        </x:is>
      </x:c>
      <x:c r="E17" s="63" t="inlineStr">
        <x:is>
          <x:t xml:space="preserve"/>
        </x:is>
      </x:c>
      <x:c r="F17" s="63" t="inlineStr">
        <x:is>
          <x:t xml:space="preserve"/>
        </x:is>
      </x:c>
      <x:c r="G17" s="64" t="inlineStr">
        <x:is>
          <x:t xml:space="preserve">Abrir</x:t>
        </x:is>
      </x:c>
      <x:c r="H17" s="63" t="n"/>
    </x:row>
    <x:row r="18">
      <x:c r="A18" s="63" t="n">
        <x:v>14</x:v>
      </x:c>
      <x:c r="B18" s="63" t="inlineStr">
        <x:is>
          <x:t xml:space="preserve">Exulte de alegria (Proclamação da Páscoa)</x:t>
        </x:is>
      </x:c>
      <x:c r="C18" s="63" t="inlineStr">
        <x:is>
          <x:t xml:space="preserve">L.: Reginaldo Veloso · M.: Tito Medeiros · adapt. e arr. Delphim Rezende Porto</x:t>
        </x:is>
      </x:c>
      <x:c r="D18" s="63" t="inlineStr">
        <x:is>
          <x:t xml:space="preserve">Vigília Pascal</x:t>
        </x:is>
      </x:c>
      <x:c r="E18" s="63" t="inlineStr">
        <x:is>
          <x:t xml:space="preserve"/>
        </x:is>
      </x:c>
      <x:c r="F18" s="63" t="inlineStr">
        <x:is>
          <x:t xml:space="preserve"/>
        </x:is>
      </x:c>
      <x:c r="G18" s="64" t="inlineStr">
        <x:is>
          <x:t xml:space="preserve">Abrir</x:t>
        </x:is>
      </x:c>
      <x:c r="H18" s="63" t="n"/>
    </x:row>
    <x:row r="19">
      <x:c r="A19" s="63" t="n">
        <x:v>15</x:v>
      </x:c>
      <x:c r="B19" s="63" t="inlineStr">
        <x:is>
          <x:t xml:space="preserve">Fidelis servus et prudens</x:t>
        </x:is>
      </x:c>
      <x:c r="C19" s="63" t="inlineStr">
        <x:is>
          <x:t xml:space="preserve">Antonio Rendina</x:t>
        </x:is>
      </x:c>
      <x:c r="D19" s="63" t="inlineStr">
        <x:is>
          <x:t xml:space="preserve">São José · Entrada</x:t>
        </x:is>
      </x:c>
      <x:c r="E19" s="63" t="inlineStr">
        <x:is>
          <x:t xml:space="preserve">Lc 12,42</x:t>
        </x:is>
      </x:c>
      <x:c r="F19" s="63" t="inlineStr">
        <x:is>
          <x:t xml:space="preserve"/>
        </x:is>
      </x:c>
      <x:c r="G19" s="64" t="inlineStr">
        <x:is>
          <x:t xml:space="preserve">Abrir</x:t>
        </x:is>
      </x:c>
      <x:c r="H19" s="63" t="n"/>
    </x:row>
    <x:row r="20">
      <x:c r="A20" s="63" t="n">
        <x:v>16</x:v>
      </x:c>
      <x:c r="B20" s="63" t="inlineStr">
        <x:is>
          <x:t xml:space="preserve">Fiel madeiro da santa Cruz (Crux fidelis)</x:t>
        </x:is>
      </x:c>
      <x:c r="C20" s="63" t="inlineStr">
        <x:is>
          <x:t xml:space="preserve">D.R. · arr. José Acácio Santana</x:t>
        </x:is>
      </x:c>
      <x:c r="D20" s="63" t="inlineStr">
        <x:is>
          <x:t xml:space="preserve">Sexta-feira Santa · Adoração da Cruz</x:t>
        </x:is>
      </x:c>
      <x:c r="E20" s="63" t="inlineStr">
        <x:is>
          <x:t xml:space="preserve"/>
        </x:is>
      </x:c>
      <x:c r="F20" s="63" t="inlineStr">
        <x:is>
          <x:t xml:space="preserve"/>
        </x:is>
      </x:c>
      <x:c r="G20" s="64" t="inlineStr">
        <x:is>
          <x:t xml:space="preserve">Abrir</x:t>
        </x:is>
      </x:c>
      <x:c r="H20" s="63" t="n"/>
    </x:row>
    <x:row r="21">
      <x:c r="A21" s="63" t="n">
        <x:v>17</x:v>
      </x:c>
      <x:c r="B21" s="63" t="inlineStr">
        <x:is>
          <x:t xml:space="preserve">Formosa és</x:t>
        </x:is>
      </x:c>
      <x:c r="C21" s="63" t="inlineStr">
        <x:is>
          <x:t xml:space="preserve">Tradicional</x:t>
        </x:is>
      </x:c>
      <x:c r="D21" s="63" t="inlineStr">
        <x:is>
          <x:t xml:space="preserve">Imaculada Conceição</x:t>
        </x:is>
      </x:c>
      <x:c r="E21" s="63" t="inlineStr">
        <x:is>
          <x:t xml:space="preserve"/>
        </x:is>
      </x:c>
      <x:c r="F21" s="63" t="inlineStr">
        <x:is>
          <x:t xml:space="preserve"/>
        </x:is>
      </x:c>
      <x:c r="G21" s="64" t="inlineStr">
        <x:is>
          <x:t xml:space="preserve">Abrir</x:t>
        </x:is>
      </x:c>
      <x:c r="H21" s="63" t="n"/>
    </x:row>
    <x:row r="22">
      <x:c r="A22" s="63" t="n">
        <x:v>18</x:v>
      </x:c>
      <x:c r="B22" s="63" t="inlineStr">
        <x:is>
          <x:t xml:space="preserve">Grande sinal apareceu no céu</x:t>
        </x:is>
      </x:c>
      <x:c r="C22" s="63" t="inlineStr">
        <x:is>
          <x:t xml:space="preserve">Gilson Celerino</x:t>
        </x:is>
      </x:c>
      <x:c r="D22" s="63" t="inlineStr">
        <x:is>
          <x:t xml:space="preserve">Assunção de Nossa Senhora · Entrada</x:t>
        </x:is>
      </x:c>
      <x:c r="E22" s="63" t="inlineStr">
        <x:is>
          <x:t xml:space="preserve">Ap 12,1</x:t>
        </x:is>
      </x:c>
      <x:c r="F22" s="63" t="inlineStr">
        <x:is>
          <x:t xml:space="preserve"/>
        </x:is>
      </x:c>
      <x:c r="G22" s="64" t="inlineStr">
        <x:is>
          <x:t xml:space="preserve">Abrir</x:t>
        </x:is>
      </x:c>
      <x:c r="H22" s="63" t="n"/>
    </x:row>
    <x:row r="23">
      <x:c r="A23" s="63" t="n">
        <x:v>19</x:v>
      </x:c>
      <x:c r="B23" s="63" t="inlineStr">
        <x:is>
          <x:t xml:space="preserve">Hino da Confraria de Nossa Senhora das Dores</x:t>
        </x:is>
      </x:c>
      <x:c r="C23" s="63" t="inlineStr">
        <x:is>
          <x:t xml:space="preserve">L.: Delphim Rezende Porto · M.: Pe. José Weber, SVD</x:t>
        </x:is>
      </x:c>
      <x:c r="D23" s="63" t="inlineStr">
        <x:is>
          <x:t xml:space="preserve">Nossa Senhora das Dores</x:t>
        </x:is>
      </x:c>
      <x:c r="E23" s="63" t="inlineStr">
        <x:is>
          <x:t xml:space="preserve">Jo 19,25-27</x:t>
        </x:is>
      </x:c>
      <x:c r="F23" s="63" t="inlineStr">
        <x:is>
          <x:t xml:space="preserve"/>
        </x:is>
      </x:c>
      <x:c r="G23" s="64" t="inlineStr">
        <x:is>
          <x:t xml:space="preserve">Abrir</x:t>
        </x:is>
      </x:c>
      <x:c r="H23" s="63" t="n"/>
    </x:row>
    <x:row r="24">
      <x:c r="A24" s="63" t="n">
        <x:v>20</x:v>
      </x:c>
      <x:c r="B24" s="63" t="inlineStr">
        <x:is>
          <x:t xml:space="preserve">Horizontes em trevas clamaram</x:t>
        </x:is>
      </x:c>
      <x:c r="C24" s="63" t="inlineStr">
        <x:is>
          <x:t xml:space="preserve">L.: Fr. José Moacyr Cadenassi · M.: Pe. Ney Brasil · arr. Adenor L. Terra</x:t>
        </x:is>
      </x:c>
      <x:c r="D24" s="63" t="inlineStr">
        <x:is>
          <x:t xml:space="preserve">Epifania do Senhor</x:t>
        </x:is>
      </x:c>
      <x:c r="E24" s="63" t="inlineStr">
        <x:is>
          <x:t xml:space="preserve">Is 60,1-3</x:t>
        </x:is>
      </x:c>
      <x:c r="F24" s="63" t="inlineStr">
        <x:is>
          <x:t xml:space="preserve"/>
        </x:is>
      </x:c>
      <x:c r="G24" s="64" t="inlineStr">
        <x:is>
          <x:t xml:space="preserve">Abrir</x:t>
        </x:is>
      </x:c>
      <x:c r="H24" s="63" t="n"/>
    </x:row>
    <x:row r="25">
      <x:c r="A25" s="63" t="n">
        <x:v>21</x:v>
      </x:c>
      <x:c r="B25" s="63" t="inlineStr">
        <x:is>
          <x:t xml:space="preserve">Hosana ao Filho de Davi</x:t>
        </x:is>
      </x:c>
      <x:c r="C25" s="63" t="inlineStr">
        <x:is>
          <x:t xml:space="preserve">Pe. José Alves</x:t>
        </x:is>
      </x:c>
      <x:c r="D25" s="63" t="inlineStr">
        <x:is>
          <x:t xml:space="preserve">Domingo de Ramos · Bênção dos ramos</x:t>
        </x:is>
      </x:c>
      <x:c r="E25" s="63" t="inlineStr">
        <x:is>
          <x:t xml:space="preserve">Mt 21,9</x:t>
        </x:is>
      </x:c>
      <x:c r="F25" s="63" t="inlineStr">
        <x:is>
          <x:t xml:space="preserve"/>
        </x:is>
      </x:c>
      <x:c r="G25" s="64" t="inlineStr">
        <x:is>
          <x:t xml:space="preserve">Abrir</x:t>
        </x:is>
      </x:c>
      <x:c r="H25" s="63" t="n"/>
    </x:row>
    <x:row r="26">
      <x:c r="A26" s="63" t="n">
        <x:v>22</x:v>
      </x:c>
      <x:c r="B26" s="63" t="inlineStr">
        <x:is>
          <x:t xml:space="preserve">In dulci jubilo</x:t>
        </x:is>
      </x:c>
      <x:c r="C26" s="63" t="inlineStr">
        <x:is>
          <x:t xml:space="preserve">M.: tradicional alemã · L.: Delphim Rezende Porto · arr. R. L. Pearsall (adapt.)</x:t>
        </x:is>
      </x:c>
      <x:c r="D26" s="63" t="inlineStr">
        <x:is>
          <x:t xml:space="preserve">Natal</x:t>
        </x:is>
      </x:c>
      <x:c r="E26" s="63" t="inlineStr">
        <x:is>
          <x:t xml:space="preserve"/>
        </x:is>
      </x:c>
      <x:c r="F26" s="63" t="inlineStr">
        <x:is>
          <x:t xml:space="preserve"/>
        </x:is>
      </x:c>
      <x:c r="G26" s="64" t="inlineStr">
        <x:is>
          <x:t xml:space="preserve">Abrir</x:t>
        </x:is>
      </x:c>
      <x:c r="H26" s="63" t="n"/>
    </x:row>
    <x:row r="27">
      <x:c r="A27" s="63" t="n">
        <x:v>23</x:v>
      </x:c>
      <x:c r="B27" s="63" t="inlineStr">
        <x:is>
          <x:t xml:space="preserve">Jesus, erguendo-se da ceia (Lava-pés)</x:t>
        </x:is>
      </x:c>
      <x:c r="C27" s="63" t="inlineStr">
        <x:is>
          <x:t xml:space="preserve">L. e M.: Waldeci Farias · arr. Delphim Rezende Porto</x:t>
        </x:is>
      </x:c>
      <x:c r="D27" s="63" t="inlineStr">
        <x:is>
          <x:t xml:space="preserve">Quinta-feira Santa · Lava-pés</x:t>
        </x:is>
      </x:c>
      <x:c r="E27" s="63" t="inlineStr">
        <x:is>
          <x:t xml:space="preserve">Jo 13,4-15</x:t>
        </x:is>
      </x:c>
      <x:c r="F27" s="63" t="inlineStr">
        <x:is>
          <x:t xml:space="preserve"/>
        </x:is>
      </x:c>
      <x:c r="G27" s="64" t="inlineStr">
        <x:is>
          <x:t xml:space="preserve">Abrir</x:t>
        </x:is>
      </x:c>
      <x:c r="H27" s="63" t="n"/>
    </x:row>
    <x:row r="28">
      <x:c r="A28" s="63" t="n">
        <x:v>24</x:v>
      </x:c>
      <x:c r="B28" s="63" t="inlineStr">
        <x:is>
          <x:t xml:space="preserve">Jesus, Filho amado do Pai</x:t>
        </x:is>
      </x:c>
      <x:c r="C28" s="63" t="inlineStr">
        <x:is>
          <x:t xml:space="preserve">L. e M.: Pe. Wallison Rodrigues · arr. Delphim Rezende Porto</x:t>
        </x:is>
      </x:c>
      <x:c r="D28" s="63" t="inlineStr">
        <x:is>
          <x:t xml:space="preserve">2º Domingo da Quaresma · ano A</x:t>
        </x:is>
      </x:c>
      <x:c r="E28" s="63" t="inlineStr">
        <x:is>
          <x:t xml:space="preserve">Mt 17,5</x:t>
        </x:is>
      </x:c>
      <x:c r="F28" s="63" t="inlineStr">
        <x:is>
          <x:t xml:space="preserve"/>
        </x:is>
      </x:c>
      <x:c r="G28" s="64" t="inlineStr">
        <x:is>
          <x:t xml:space="preserve">Abrir</x:t>
        </x:is>
      </x:c>
      <x:c r="H28" s="63" t="n"/>
    </x:row>
    <x:row r="29">
      <x:c r="A29" s="63" t="n">
        <x:v>25</x:v>
      </x:c>
      <x:c r="B29" s="63" t="inlineStr">
        <x:is>
          <x:t xml:space="preserve">Lembra, Senhor, do teu amor</x:t>
        </x:is>
      </x:c>
      <x:c r="C29" s="63" t="inlineStr">
        <x:is>
          <x:t xml:space="preserve">L.: Reginaldo Veloso · M.: Daniel De Angeles · arr. Delphim Rezende Porto</x:t>
        </x:is>
      </x:c>
      <x:c r="D29" s="63" t="inlineStr">
        <x:is>
          <x:t xml:space="preserve">Quaresma</x:t>
        </x:is>
      </x:c>
      <x:c r="E29" s="63" t="inlineStr">
        <x:is>
          <x:t xml:space="preserve">Sl 24</x:t>
        </x:is>
      </x:c>
      <x:c r="F29" s="63" t="inlineStr">
        <x:is>
          <x:t xml:space="preserve"/>
        </x:is>
      </x:c>
      <x:c r="G29" s="64" t="inlineStr">
        <x:is>
          <x:t xml:space="preserve">Abrir</x:t>
        </x:is>
      </x:c>
      <x:c r="H29" s="63" t="n"/>
    </x:row>
    <x:row r="30">
      <x:c r="A30" s="63" t="n">
        <x:v>26</x:v>
      </x:c>
      <x:c r="B30" s="63" t="inlineStr">
        <x:is>
          <x:t xml:space="preserve">Louvor e honra a vós, Senhor Jesus</x:t>
        </x:is>
      </x:c>
      <x:c r="C30" s="63" t="inlineStr">
        <x:is>
          <x:t xml:space="preserve">Pe. José Weber, SVD</x:t>
        </x:is>
      </x:c>
      <x:c r="D30" s="63" t="inlineStr">
        <x:is>
          <x:t xml:space="preserve">Semana Santa · Aclamação ao Evangelho</x:t>
        </x:is>
      </x:c>
      <x:c r="E30" s="63" t="inlineStr">
        <x:is>
          <x:t xml:space="preserve">Fl 2,8-9</x:t>
        </x:is>
      </x:c>
      <x:c r="F30" s="63" t="inlineStr">
        <x:is>
          <x:t xml:space="preserve"/>
        </x:is>
      </x:c>
      <x:c r="G30" s="64" t="inlineStr">
        <x:is>
          <x:t xml:space="preserve">Abrir</x:t>
        </x:is>
      </x:c>
      <x:c r="H30" s="63" t="n"/>
    </x:row>
    <x:row r="31">
      <x:c r="A31" s="63" t="n">
        <x:v>27</x:v>
      </x:c>
      <x:c r="B31" s="63" t="inlineStr">
        <x:is>
          <x:t xml:space="preserve">Luz radiante</x:t>
        </x:is>
      </x:c>
      <x:c r="C31" s="63" t="inlineStr">
        <x:is>
          <x:t xml:space="preserve">Ofício Divino das Comunidades · arr. Delphim Rezende Porto</x:t>
        </x:is>
      </x:c>
      <x:c r="D31" s="63" t="inlineStr">
        <x:is>
          <x:t xml:space="preserve">Apresentação do Senhor</x:t>
        </x:is>
      </x:c>
      <x:c r="E31" s="63" t="inlineStr">
        <x:is>
          <x:t xml:space="preserve"/>
        </x:is>
      </x:c>
      <x:c r="F31" s="63" t="inlineStr">
        <x:is>
          <x:t xml:space="preserve"/>
        </x:is>
      </x:c>
      <x:c r="G31" s="64" t="inlineStr">
        <x:is>
          <x:t xml:space="preserve">Abrir</x:t>
        </x:is>
      </x:c>
      <x:c r="H31" s="63" t="n"/>
    </x:row>
    <x:row r="32">
      <x:c r="A32" s="63" t="n">
        <x:v>28</x:v>
      </x:c>
      <x:c r="B32" s="63" t="inlineStr">
        <x:is>
          <x:t xml:space="preserve">Meu povo, que te fiz eu? (Impropérios)</x:t>
        </x:is>
      </x:c>
      <x:c r="C32" s="63" t="inlineStr">
        <x:is>
          <x:t xml:space="preserve">Pe. José Alves</x:t>
        </x:is>
      </x:c>
      <x:c r="D32" s="63" t="inlineStr">
        <x:is>
          <x:t xml:space="preserve">Sexta-feira Santa · Adoração da Cruz</x:t>
        </x:is>
      </x:c>
      <x:c r="E32" s="63" t="inlineStr">
        <x:is>
          <x:t xml:space="preserve">Mq 6,3-4</x:t>
        </x:is>
      </x:c>
      <x:c r="F32" s="63" t="inlineStr">
        <x:is>
          <x:t xml:space="preserve"/>
        </x:is>
      </x:c>
      <x:c r="G32" s="64" t="inlineStr">
        <x:is>
          <x:t xml:space="preserve">Abrir</x:t>
        </x:is>
      </x:c>
      <x:c r="H32" s="63" t="n"/>
    </x:row>
    <x:row r="33">
      <x:c r="A33" s="63" t="n">
        <x:v>29</x:v>
      </x:c>
      <x:c r="B33" s="63" t="inlineStr">
        <x:is>
          <x:t xml:space="preserve">Minha alma entoa um hino</x:t>
        </x:is>
      </x:c>
      <x:c r="C33" s="63" t="inlineStr">
        <x:is>
          <x:t xml:space="preserve">Harpa de Sião, nº 168</x:t>
        </x:is>
      </x:c>
      <x:c r="D33" s="63" t="inlineStr">
        <x:is>
          <x:t xml:space="preserve">Sagrado Coração de Jesus</x:t>
        </x:is>
      </x:c>
      <x:c r="E33" s="63" t="inlineStr">
        <x:is>
          <x:t xml:space="preserve"/>
        </x:is>
      </x:c>
      <x:c r="F33" s="63" t="inlineStr">
        <x:is>
          <x:t xml:space="preserve"/>
        </x:is>
      </x:c>
      <x:c r="G33" s="64" t="inlineStr">
        <x:is>
          <x:t xml:space="preserve">Abrir</x:t>
        </x:is>
      </x:c>
      <x:c r="H33" s="63" t="n"/>
    </x:row>
    <x:row r="34">
      <x:c r="A34" s="63" t="n">
        <x:v>30</x:v>
      </x:c>
      <x:c r="B34" s="63" t="inlineStr">
        <x:is>
          <x:t xml:space="preserve">Mulher, eis aqui o teu filho</x:t>
        </x:is>
      </x:c>
      <x:c r="C34" s="63" t="inlineStr">
        <x:is>
          <x:t xml:space="preserve">Pe. José Weber, SVD</x:t>
        </x:is>
      </x:c>
      <x:c r="D34" s="63" t="inlineStr">
        <x:is>
          <x:t xml:space="preserve">Nossa Senhora das Dores · Comunhão</x:t>
        </x:is>
      </x:c>
      <x:c r="E34" s="63" t="inlineStr">
        <x:is>
          <x:t xml:space="preserve">Jo 19,25-27</x:t>
        </x:is>
      </x:c>
      <x:c r="F34" s="63" t="inlineStr">
        <x:is>
          <x:t xml:space="preserve">Sl 24</x:t>
        </x:is>
      </x:c>
      <x:c r="G34" s="64" t="inlineStr">
        <x:is>
          <x:t xml:space="preserve">Abrir</x:t>
        </x:is>
      </x:c>
      <x:c r="H34" s="63" t="n"/>
    </x:row>
    <x:row r="35">
      <x:c r="A35" s="63" t="n">
        <x:v>31</x:v>
      </x:c>
      <x:c r="B35" s="63" t="inlineStr">
        <x:is>
          <x:t xml:space="preserve">Na cruz, o Senhor disse à Mãe (Nossa Senhora, Mãe da Igreja)</x:t>
        </x:is>
      </x:c>
      <x:c r="C35" s="63" t="inlineStr">
        <x:is>
          <x:t xml:space="preserve">M.: Delphim Rezende Porto / Pe. Joseph Gelineau</x:t>
        </x:is>
      </x:c>
      <x:c r="D35" s="63" t="inlineStr">
        <x:is>
          <x:t xml:space="preserve">Nossa Senhora, Mãe da Igreja · Comunhão</x:t>
        </x:is>
      </x:c>
      <x:c r="E35" s="63" t="inlineStr">
        <x:is>
          <x:t xml:space="preserve">Jo 19,26-27</x:t>
        </x:is>
      </x:c>
      <x:c r="F35" s="63" t="inlineStr">
        <x:is>
          <x:t xml:space="preserve">Lc 1,46-55</x:t>
        </x:is>
      </x:c>
      <x:c r="G35" s="64" t="inlineStr">
        <x:is>
          <x:t xml:space="preserve">Abrir</x:t>
        </x:is>
      </x:c>
      <x:c r="H35" s="63" t="n"/>
    </x:row>
    <x:row r="36">
      <x:c r="A36" s="63" t="n">
        <x:v>32</x:v>
      </x:c>
      <x:c r="B36" s="63" t="inlineStr">
        <x:is>
          <x:t xml:space="preserve">Noite feliz (Stille Nacht)</x:t>
        </x:is>
      </x:c>
      <x:c r="C36" s="63" t="inlineStr">
        <x:is>
          <x:t xml:space="preserve">M.: Franz Gruber · arr. Damiano Cozzella</x:t>
        </x:is>
      </x:c>
      <x:c r="D36" s="63" t="inlineStr">
        <x:is>
          <x:t xml:space="preserve">Natal</x:t>
        </x:is>
      </x:c>
      <x:c r="E36" s="63" t="inlineStr">
        <x:is>
          <x:t xml:space="preserve"/>
        </x:is>
      </x:c>
      <x:c r="F36" s="63" t="inlineStr">
        <x:is>
          <x:t xml:space="preserve"/>
        </x:is>
      </x:c>
      <x:c r="G36" s="64" t="inlineStr">
        <x:is>
          <x:t xml:space="preserve">Abrir</x:t>
        </x:is>
      </x:c>
      <x:c r="H36" s="63" t="n"/>
    </x:row>
    <x:row r="37">
      <x:c r="A37" s="63" t="n">
        <x:v>33</x:v>
      </x:c>
      <x:c r="B37" s="63" t="inlineStr">
        <x:is>
          <x:t xml:space="preserve">Nós devemos gloriar-nos na cruz</x:t>
        </x:is>
      </x:c>
      <x:c r="C37" s="63" t="inlineStr">
        <x:is>
          <x:t xml:space="preserve">L. e M.: Emílio Scheidt · arr. Delphim Rezende Porto</x:t>
        </x:is>
      </x:c>
      <x:c r="D37" s="63" t="inlineStr">
        <x:is>
          <x:t xml:space="preserve">Quinta-feira Santa · Entrada</x:t>
        </x:is>
      </x:c>
      <x:c r="E37" s="63" t="inlineStr">
        <x:is>
          <x:t xml:space="preserve">Gl 6,14</x:t>
        </x:is>
      </x:c>
      <x:c r="F37" s="63" t="inlineStr">
        <x:is>
          <x:t xml:space="preserve"/>
        </x:is>
      </x:c>
      <x:c r="G37" s="64" t="inlineStr">
        <x:is>
          <x:t xml:space="preserve">Abrir</x:t>
        </x:is>
      </x:c>
      <x:c r="H37" s="63" t="n"/>
    </x:row>
    <x:row r="38">
      <x:c r="A38" s="63" t="n">
        <x:v>34</x:v>
      </x:c>
      <x:c r="B38" s="63" t="inlineStr">
        <x:is>
          <x:t xml:space="preserve">Nós temos reconhecido o amor de Deus</x:t>
        </x:is>
      </x:c>
      <x:c r="C38" s="63" t="inlineStr">
        <x:is>
          <x:t xml:space="preserve">Abadia da Ressurreição</x:t>
        </x:is>
      </x:c>
      <x:c r="D38" s="63" t="inlineStr">
        <x:is>
          <x:t xml:space="preserve">Semana II do Tempo Comum (ferial) · Comunhão</x:t>
        </x:is>
      </x:c>
      <x:c r="E38" s="63" t="inlineStr">
        <x:is>
          <x:t xml:space="preserve">1Jo 4,16</x:t>
        </x:is>
      </x:c>
      <x:c r="F38" s="63" t="inlineStr">
        <x:is>
          <x:t xml:space="preserve">Sl 22</x:t>
        </x:is>
      </x:c>
      <x:c r="G38" s="64" t="inlineStr">
        <x:is>
          <x:t xml:space="preserve">Abrir</x:t>
        </x:is>
      </x:c>
      <x:c r="H38" s="63" t="n"/>
    </x:row>
    <x:row r="39">
      <x:c r="A39" s="63" t="n">
        <x:v>35</x:v>
      </x:c>
      <x:c r="B39" s="63" t="inlineStr">
        <x:is>
          <x:t xml:space="preserve">O insulto me partiu o coração</x:t>
        </x:is>
      </x:c>
      <x:c r="C39" s="63" t="inlineStr">
        <x:is>
          <x:t xml:space="preserve">Abadia da Ressurreição</x:t>
        </x:is>
      </x:c>
      <x:c r="D39" s="63" t="inlineStr">
        <x:is>
          <x:t xml:space="preserve">Domingo de Ramos · Oferendas</x:t>
        </x:is>
      </x:c>
      <x:c r="E39" s="63" t="inlineStr">
        <x:is>
          <x:t xml:space="preserve">Sl 68,21</x:t>
        </x:is>
      </x:c>
      <x:c r="F39" s="63" t="inlineStr">
        <x:is>
          <x:t xml:space="preserve"/>
        </x:is>
      </x:c>
      <x:c r="G39" s="64" t="inlineStr">
        <x:is>
          <x:t xml:space="preserve">Abrir</x:t>
        </x:is>
      </x:c>
      <x:c r="H39" s="63" t="n"/>
    </x:row>
    <x:row r="40">
      <x:c r="A40" s="63" t="n">
        <x:v>36</x:v>
      </x:c>
      <x:c r="B40" s="63" t="inlineStr">
        <x:is>
          <x:t xml:space="preserve">Os filhos dos hebreus (Pueri Hebraeorum) – Antífonas 1 e 2</x:t>
        </x:is>
      </x:c>
      <x:c r="C40" s="63" t="inlineStr">
        <x:is>
          <x:t xml:space="preserve">Pe. José Alves · arr. das estrofes: Delphim Rezende Porto</x:t>
        </x:is>
      </x:c>
      <x:c r="D40" s="63" t="inlineStr">
        <x:is>
          <x:t xml:space="preserve">Domingo de Ramos · Procissão</x:t>
        </x:is>
      </x:c>
      <x:c r="E40" s="63" t="inlineStr">
        <x:is>
          <x:t xml:space="preserve">Mt 21,8-9</x:t>
        </x:is>
      </x:c>
      <x:c r="F40" s="63" t="inlineStr">
        <x:is>
          <x:t xml:space="preserve">Sl 23</x:t>
        </x:is>
      </x:c>
      <x:c r="G40" s="64" t="inlineStr">
        <x:is>
          <x:t xml:space="preserve">Abrir</x:t>
        </x:is>
      </x:c>
      <x:c r="H40" s="63" t="n"/>
    </x:row>
    <x:row r="41">
      <x:c r="A41" s="63" t="n">
        <x:v>37</x:v>
      </x:c>
      <x:c r="B41" s="63" t="inlineStr">
        <x:is>
          <x:t xml:space="preserve">Pai, se este cálice não pode passar</x:t>
        </x:is>
      </x:c>
      <x:c r="C41" s="63" t="inlineStr">
        <x:is>
          <x:t xml:space="preserve">Pe. José Alves · arr. Delphim Rezende Porto</x:t>
        </x:is>
      </x:c>
      <x:c r="D41" s="63" t="inlineStr">
        <x:is>
          <x:t xml:space="preserve">Domingo de Ramos · Comunhão</x:t>
        </x:is>
      </x:c>
      <x:c r="E41" s="63" t="inlineStr">
        <x:is>
          <x:t xml:space="preserve">Mt 26,42</x:t>
        </x:is>
      </x:c>
      <x:c r="F41" s="63" t="inlineStr">
        <x:is>
          <x:t xml:space="preserve">Sl 129</x:t>
        </x:is>
      </x:c>
      <x:c r="G41" s="64" t="inlineStr">
        <x:is>
          <x:t xml:space="preserve">Abrir</x:t>
        </x:is>
      </x:c>
      <x:c r="H41" s="63" t="n"/>
    </x:row>
    <x:row r="42">
      <x:c r="A42" s="63" t="n">
        <x:v>38</x:v>
      </x:c>
      <x:c r="B42" s="63" t="inlineStr">
        <x:is>
          <x:t xml:space="preserve">Povo eleito, sacerdócio régio (Peuple de prêtres)</x:t>
        </x:is>
      </x:c>
      <x:c r="C42" s="63" t="inlineStr">
        <x:is>
          <x:t xml:space="preserve">M.: Lucien Deiss · L.: Clayton Dias</x:t>
        </x:is>
      </x:c>
      <x:c r="D42" s="63" t="inlineStr">
        <x:is>
          <x:t xml:space="preserve">Missa do Crisma</x:t>
        </x:is>
      </x:c>
      <x:c r="E42" s="63" t="inlineStr">
        <x:is>
          <x:t xml:space="preserve">1Pd 2,9</x:t>
        </x:is>
      </x:c>
      <x:c r="F42" s="63" t="inlineStr">
        <x:is>
          <x:t xml:space="preserve"/>
        </x:is>
      </x:c>
      <x:c r="G42" s="64" t="inlineStr">
        <x:is>
          <x:t xml:space="preserve">Abrir</x:t>
        </x:is>
      </x:c>
      <x:c r="H42" s="63" t="n"/>
    </x:row>
    <x:row r="43">
      <x:c r="A43" s="63" t="n">
        <x:v>39</x:v>
      </x:c>
      <x:c r="B43" s="63" t="inlineStr">
        <x:is>
          <x:t xml:space="preserve">Quando virá, Senhor, o dia (Rorate caeli)</x:t>
        </x:is>
      </x:c>
      <x:c r="C43" s="63" t="inlineStr">
        <x:is>
          <x:t xml:space="preserve">Harpa de Sião · Pe. João Batista Lehmann</x:t>
        </x:is>
      </x:c>
      <x:c r="D43" s="63" t="inlineStr">
        <x:is>
          <x:t xml:space="preserve">Advento</x:t>
        </x:is>
      </x:c>
      <x:c r="E43" s="63" t="inlineStr">
        <x:is>
          <x:t xml:space="preserve">Is 45,8</x:t>
        </x:is>
      </x:c>
      <x:c r="F43" s="63" t="inlineStr">
        <x:is>
          <x:t xml:space="preserve"/>
        </x:is>
      </x:c>
      <x:c r="G43" s="64" t="inlineStr">
        <x:is>
          <x:t xml:space="preserve">Abrir</x:t>
        </x:is>
      </x:c>
      <x:c r="H43" s="63" t="n"/>
    </x:row>
    <x:row r="44">
      <x:c r="A44" s="63" t="n">
        <x:v>40</x:v>
      </x:c>
      <x:c r="B44" s="63" t="inlineStr">
        <x:is>
          <x:t xml:space="preserve">Quanto a nós, devemos gloriar-nos</x:t>
        </x:is>
      </x:c>
      <x:c r="C44" s="63" t="inlineStr">
        <x:is>
          <x:t xml:space="preserve">L. e M.: Pe. Ney Brasil · arr. Delphim Rezende Porto</x:t>
        </x:is>
      </x:c>
      <x:c r="D44" s="63" t="inlineStr">
        <x:is>
          <x:t xml:space="preserve">Quinta-feira Santa · Entrada</x:t>
        </x:is>
      </x:c>
      <x:c r="E44" s="63" t="inlineStr">
        <x:is>
          <x:t xml:space="preserve">Gl 6,14</x:t>
        </x:is>
      </x:c>
      <x:c r="F44" s="63" t="inlineStr">
        <x:is>
          <x:t xml:space="preserve"/>
        </x:is>
      </x:c>
      <x:c r="G44" s="64" t="inlineStr">
        <x:is>
          <x:t xml:space="preserve">Abrir</x:t>
        </x:is>
      </x:c>
      <x:c r="H44" s="63" t="n"/>
    </x:row>
    <x:row r="45">
      <x:c r="A45" s="63" t="n">
        <x:v>41</x:v>
      </x:c>
      <x:c r="B45" s="63" t="inlineStr">
        <x:is>
          <x:t xml:space="preserve">Sete palavras de Cristo na cruz</x:t>
        </x:is>
      </x:c>
      <x:c r="C45" s="63" t="inlineStr">
        <x:is>
          <x:t xml:space="preserve">Pe. José Weber, SVD</x:t>
        </x:is>
      </x:c>
      <x:c r="D45" s="63" t="inlineStr">
        <x:is>
          <x:t xml:space="preserve">Sexta-feira Santa</x:t>
        </x:is>
      </x:c>
      <x:c r="E45" s="63" t="inlineStr">
        <x:is>
          <x:t xml:space="preserve">Lc 23,34; Lc 23,43; Jo 19,26-27; Mt 27,46; Jo 19,28; Jo 19,30; Lc 23,46</x:t>
        </x:is>
      </x:c>
      <x:c r="F45" s="63" t="inlineStr">
        <x:is>
          <x:t xml:space="preserve"/>
        </x:is>
      </x:c>
      <x:c r="G45" s="64" t="inlineStr">
        <x:is>
          <x:t xml:space="preserve">Abrir</x:t>
        </x:is>
      </x:c>
      <x:c r="H45" s="63" t="n"/>
    </x:row>
    <x:row r="46">
      <x:c r="A46" s="63" t="n">
        <x:v>42</x:v>
      </x:c>
      <x:c r="B46" s="63" t="inlineStr">
        <x:is>
          <x:t xml:space="preserve">Terra toda, aclamai ao Senhor</x:t>
        </x:is>
      </x:c>
      <x:c r="C46" s="63" t="inlineStr">
        <x:is>
          <x:t xml:space="preserve">L. e M.: Pe. Silvio Milanez · arr. Pe. José Weber, SVD</x:t>
        </x:is>
      </x:c>
      <x:c r="D46" s="63" t="inlineStr">
        <x:is>
          <x:t xml:space="preserve">Epifania do Senhor</x:t>
        </x:is>
      </x:c>
      <x:c r="E46" s="63" t="inlineStr">
        <x:is>
          <x:t xml:space="preserve">Sl 65</x:t>
        </x:is>
      </x:c>
      <x:c r="F46" s="63" t="inlineStr">
        <x:is>
          <x:t xml:space="preserve"/>
        </x:is>
      </x:c>
      <x:c r="G46" s="64" t="inlineStr">
        <x:is>
          <x:t xml:space="preserve">Abrir</x:t>
        </x:is>
      </x:c>
      <x:c r="H46" s="63" t="n"/>
    </x:row>
    <x:row r="47">
      <x:c r="A47" s="63" t="n">
        <x:v>43</x:v>
      </x:c>
      <x:c r="B47" s="63" t="inlineStr">
        <x:is>
          <x:t xml:space="preserve">Toda a Igreja unida celebra</x:t>
        </x:is>
      </x:c>
      <x:c r="C47" s="63" t="inlineStr">
        <x:is>
          <x:t xml:space="preserve">M.: Pe. Ney Brasil · L.: Frei José Moacyr Cadenassi, OFMCap · arr. Delphim Rezende Porto</x:t>
        </x:is>
      </x:c>
      <x:c r="D47" s="63" t="inlineStr">
        <x:is>
          <x:t xml:space="preserve">São Pedro e São Paulo · Abertura</x:t>
        </x:is>
      </x:c>
      <x:c r="E47" s="63" t="inlineStr">
        <x:is>
          <x:t xml:space="preserve"/>
        </x:is>
      </x:c>
      <x:c r="F47" s="63" t="inlineStr">
        <x:is>
          <x:t xml:space="preserve"/>
        </x:is>
      </x:c>
      <x:c r="G47" s="64" t="inlineStr">
        <x:is>
          <x:t xml:space="preserve">Abrir</x:t>
        </x:is>
      </x:c>
      <x:c r="H47" s="63" t="n"/>
    </x:row>
    <x:row r="48">
      <x:c r="A48" s="63" t="n">
        <x:v>44</x:v>
      </x:c>
      <x:c r="B48" s="63" t="inlineStr">
        <x:is>
          <x:t xml:space="preserve">Todas as nações cantam as tuas glórias</x:t>
        </x:is>
      </x:c>
      <x:c r="C48" s="63" t="inlineStr">
        <x:is>
          <x:t xml:space="preserve">Gilson Celerino (texto: Missal Romano e LH)</x:t>
        </x:is>
      </x:c>
      <x:c r="D48" s="63" t="inlineStr">
        <x:is>
          <x:t xml:space="preserve">Assunção de Nossa Senhora · Comunhão</x:t>
        </x:is>
      </x:c>
      <x:c r="E48" s="63" t="inlineStr">
        <x:is>
          <x:t xml:space="preserve"/>
        </x:is>
      </x:c>
      <x:c r="F48" s="63" t="inlineStr">
        <x:is>
          <x:t xml:space="preserve"/>
        </x:is>
      </x:c>
      <x:c r="G48" s="64" t="inlineStr">
        <x:is>
          <x:t xml:space="preserve">Abrir</x:t>
        </x:is>
      </x:c>
      <x:c r="H48" s="63" t="n"/>
    </x:row>
    <x:row r="49">
      <x:c r="A49" s="63" t="n">
        <x:v>45</x:v>
      </x:c>
      <x:c r="B49" s="63" t="inlineStr">
        <x:is>
          <x:t xml:space="preserve">Tu és minha vida</x:t>
        </x:is>
      </x:c>
      <x:c r="C49" s="63" t="inlineStr">
        <x:is>
          <x:t xml:space="preserve">M.: Pierangelo Sequeri · L.: Symbolum 77 (trad. D.R.) · arr. Regiane Martinez e Delphim Rezende Porto</x:t>
        </x:is>
      </x:c>
      <x:c r="D49" s="63" t="inlineStr">
        <x:is>
          <x:t xml:space="preserve">Profissão de fé · Comunhão</x:t>
        </x:is>
      </x:c>
      <x:c r="E49" s="63" t="inlineStr">
        <x:is>
          <x:t xml:space="preserve">Jo 14,6</x:t>
        </x:is>
      </x:c>
      <x:c r="F49" s="63" t="inlineStr">
        <x:is>
          <x:t xml:space="preserve"/>
        </x:is>
      </x:c>
      <x:c r="G49" s="64" t="inlineStr">
        <x:is>
          <x:t xml:space="preserve">Abrir</x:t>
        </x:is>
      </x:c>
      <x:c r="H49" s="63" t="n"/>
    </x:row>
    <x:row r="50">
      <x:c r="A50" s="63" t="n">
        <x:v>46</x:v>
      </x:c>
      <x:c r="B50" s="63" t="inlineStr">
        <x:is>
          <x:t xml:space="preserve">Tu és sacerdote pra sempre</x:t>
        </x:is>
      </x:c>
      <x:c r="C50" s="63" t="inlineStr">
        <x:is>
          <x:t xml:space="preserve">Pe. Cássio Dias · arr. Delphim Rezende Porto</x:t>
        </x:is>
      </x:c>
      <x:c r="D50" s="63" t="inlineStr">
        <x:is>
          <x:t xml:space="preserve">Ordenação presbiteral · Corpo e Sangue de Cristo</x:t>
        </x:is>
      </x:c>
      <x:c r="E50" s="63" t="inlineStr">
        <x:is>
          <x:t xml:space="preserve">Sl 109,1-4; Hb 5,6</x:t>
        </x:is>
      </x:c>
      <x:c r="F50" s="63" t="inlineStr">
        <x:is>
          <x:t xml:space="preserve"/>
        </x:is>
      </x:c>
      <x:c r="G50" s="64" t="inlineStr">
        <x:is>
          <x:t xml:space="preserve">Abrir</x:t>
        </x:is>
      </x:c>
      <x:c r="H50" s="63" t="n"/>
    </x:row>
    <x:row r="51">
      <x:c r="A51" s="63" t="n">
        <x:v>47</x:v>
      </x:c>
      <x:c r="B51" s="63" t="inlineStr">
        <x:is>
          <x:t xml:space="preserve">Vitória, tu reinarás</x:t>
        </x:is>
      </x:c>
      <x:c r="C51" s="63" t="inlineStr">
        <x:is>
          <x:t xml:space="preserve">M.: melodia eslava · L.: Reginaldo Veloso · arr. Delphim Rezende Porto</x:t>
        </x:is>
      </x:c>
      <x:c r="D51" s="63" t="inlineStr">
        <x:is>
          <x:t xml:space="preserve">Exaltação da Santa Cruz</x:t>
        </x:is>
      </x:c>
      <x:c r="E51" s="63" t="inlineStr">
        <x:is>
          <x:t xml:space="preserve"/>
        </x:is>
      </x:c>
      <x:c r="F51" s="63" t="inlineStr">
        <x:is>
          <x:t xml:space="preserve"/>
        </x:is>
      </x:c>
      <x:c r="G51" s="64" t="inlineStr">
        <x:is>
          <x:t xml:space="preserve">Abrir</x:t>
        </x:is>
      </x:c>
      <x:c r="H51" s="63" t="n"/>
    </x:row>
    <x:row r="52">
      <x:c r="A52" s="63" t="n">
        <x:v>48</x:v>
      </x:c>
      <x:c r="B52" s="63" t="inlineStr">
        <x:is>
          <x:t xml:space="preserve">Vosso jejum, esmola e oração</x:t>
        </x:is>
      </x:c>
      <x:c r="C52" s="63" t="inlineStr">
        <x:is>
          <x:t xml:space="preserve">L.: Fr. Zilmar Augusto, OFM · M.: Pe. Wallison Rodrigues</x:t>
        </x:is>
      </x:c>
      <x:c r="D52" s="63" t="inlineStr">
        <x:is>
          <x:t xml:space="preserve">Quarta-feira de Cinzas · Comunhão</x:t>
        </x:is>
      </x:c>
      <x:c r="E52" s="63" t="inlineStr">
        <x:is>
          <x:t xml:space="preserve">Mt 6,1-6</x:t>
        </x:is>
      </x:c>
      <x:c r="F52" s="63" t="inlineStr">
        <x:is>
          <x:t xml:space="preserve">Sl 31</x:t>
        </x:is>
      </x:c>
      <x:c r="G52" s="64" t="inlineStr">
        <x:is>
          <x:t xml:space="preserve">Abrir</x:t>
        </x:is>
      </x:c>
      <x:c r="H52" s="63" t="n"/>
    </x:row>
    <x:row r="53">
      <x:c r="A53" s="63" t="n">
        <x:v>49</x:v>
      </x:c>
      <x:c r="B53" s="63" t="inlineStr">
        <x:is>
          <x:t xml:space="preserve">Vou sair pelos prados (Promessas do Bom Pastor)</x:t>
        </x:is>
      </x:c>
      <x:c r="C53" s="63" t="inlineStr">
        <x:is>
          <x:t xml:space="preserve">L. e M.: Frei Fabretti · arr. Delphim Rezende Porto</x:t>
        </x:is>
      </x:c>
      <x:c r="D53" s="63" t="inlineStr">
        <x:is>
          <x:t xml:space="preserve">Domingo do Bom Pastor (4º Domingo da Páscoa)</x:t>
        </x:is>
      </x:c>
      <x:c r="E53" s="63" t="inlineStr">
        <x:is>
          <x:t xml:space="preserve">Ez 34,11-16; Jo 10,11</x:t>
        </x:is>
      </x:c>
      <x:c r="F53" s="63" t="inlineStr">
        <x:is>
          <x:t xml:space="preserve"/>
        </x:is>
      </x:c>
      <x:c r="G53" s="64" t="inlineStr">
        <x:is>
          <x:t xml:space="preserve">Abrir</x:t>
        </x:is>
      </x:c>
      <x:c r="H53" s="63" t="n"/>
    </x:row>
    <x:row r="54" ht="42" customHeight="1">
      <x:c r="A54" s="66" t="n">
        <x:v>50</x:v>
      </x:c>
      <x:c r="B54" s="66" t="str">
        <x:v>Eu vim para que todos tenham vida</x:v>
      </x:c>
      <x:c r="C54" s="66" t="str">
        <x:v>M.: Pe. José Weber, SVD · arr. Delphim Rezende Porto</x:v>
      </x:c>
      <x:c r="D54" s="66" t="str">
        <x:v>Comunhão</x:v>
      </x:c>
      <x:c r="E54" s="66" t="str">
        <x:v>Jo 10,10</x:v>
      </x:c>
      <x:c r="F54" s="66"/>
      <x:c r="G54" s="66" t="str">
        <x:v>https://drive.google.com/file/d/1pCflbx2s9Xsrp1-OACZPzESU935UAFgt/view?usp=drivesdk</x:v>
      </x:c>
    </x:row>
  </x:sheetData>
  <x:hyperlinks>
    <x:hyperlink xmlns:r="http://schemas.openxmlformats.org/officeDocument/2006/relationships" ref="G5" r:id="Re229b8883e7d46c3"/>
    <x:hyperlink xmlns:r="http://schemas.openxmlformats.org/officeDocument/2006/relationships" ref="G6" r:id="R0149b40bd7d9450a"/>
    <x:hyperlink xmlns:r="http://schemas.openxmlformats.org/officeDocument/2006/relationships" ref="G7" r:id="R474ecc8095934a2c"/>
    <x:hyperlink xmlns:r="http://schemas.openxmlformats.org/officeDocument/2006/relationships" ref="G8" r:id="R6dbf72403a6e4644"/>
    <x:hyperlink xmlns:r="http://schemas.openxmlformats.org/officeDocument/2006/relationships" ref="G9" r:id="Rf86ebe44f393487b"/>
    <x:hyperlink xmlns:r="http://schemas.openxmlformats.org/officeDocument/2006/relationships" ref="G10" r:id="R6bc52f5c63484fa6"/>
    <x:hyperlink xmlns:r="http://schemas.openxmlformats.org/officeDocument/2006/relationships" ref="G11" r:id="R5f69b77d8cf2420d"/>
    <x:hyperlink xmlns:r="http://schemas.openxmlformats.org/officeDocument/2006/relationships" ref="G12" r:id="Rb4228ab69d1f489b"/>
    <x:hyperlink xmlns:r="http://schemas.openxmlformats.org/officeDocument/2006/relationships" ref="G13" r:id="R1958001403984e10"/>
    <x:hyperlink xmlns:r="http://schemas.openxmlformats.org/officeDocument/2006/relationships" ref="G14" r:id="R82c29a8721254886"/>
    <x:hyperlink xmlns:r="http://schemas.openxmlformats.org/officeDocument/2006/relationships" ref="G15" r:id="R34d9b4219a4648f5"/>
    <x:hyperlink xmlns:r="http://schemas.openxmlformats.org/officeDocument/2006/relationships" ref="G16" r:id="R827561dcc27c4350"/>
    <x:hyperlink xmlns:r="http://schemas.openxmlformats.org/officeDocument/2006/relationships" ref="G17" r:id="Raec44d6d230646e0"/>
    <x:hyperlink xmlns:r="http://schemas.openxmlformats.org/officeDocument/2006/relationships" ref="G18" r:id="Re64266105fff4342"/>
    <x:hyperlink xmlns:r="http://schemas.openxmlformats.org/officeDocument/2006/relationships" ref="G19" r:id="Rd84b0dd6bfa84740"/>
    <x:hyperlink xmlns:r="http://schemas.openxmlformats.org/officeDocument/2006/relationships" ref="G20" r:id="Rf047bf322a774927"/>
    <x:hyperlink xmlns:r="http://schemas.openxmlformats.org/officeDocument/2006/relationships" ref="G21" r:id="R7cc6ab71004f442c"/>
    <x:hyperlink xmlns:r="http://schemas.openxmlformats.org/officeDocument/2006/relationships" ref="G22" r:id="R8f254790f00d4a90"/>
    <x:hyperlink xmlns:r="http://schemas.openxmlformats.org/officeDocument/2006/relationships" ref="G23" r:id="R669e64f6e1764eaa"/>
    <x:hyperlink xmlns:r="http://schemas.openxmlformats.org/officeDocument/2006/relationships" ref="G24" r:id="R2fe46970259f4d16"/>
    <x:hyperlink xmlns:r="http://schemas.openxmlformats.org/officeDocument/2006/relationships" ref="G25" r:id="Rd0dafc89e2a64b81"/>
    <x:hyperlink xmlns:r="http://schemas.openxmlformats.org/officeDocument/2006/relationships" ref="G26" r:id="R2b4d78b3cf1f4f9d"/>
    <x:hyperlink xmlns:r="http://schemas.openxmlformats.org/officeDocument/2006/relationships" ref="G27" r:id="R06532b3c1ba14021"/>
    <x:hyperlink xmlns:r="http://schemas.openxmlformats.org/officeDocument/2006/relationships" ref="G28" r:id="R06c114f34c61473b"/>
    <x:hyperlink xmlns:r="http://schemas.openxmlformats.org/officeDocument/2006/relationships" ref="G29" r:id="R4acc165484e04e3c"/>
    <x:hyperlink xmlns:r="http://schemas.openxmlformats.org/officeDocument/2006/relationships" ref="G30" r:id="Rdcaa19eb3b1240ce"/>
    <x:hyperlink xmlns:r="http://schemas.openxmlformats.org/officeDocument/2006/relationships" ref="G31" r:id="R16f3992f1db4432f"/>
    <x:hyperlink xmlns:r="http://schemas.openxmlformats.org/officeDocument/2006/relationships" ref="G32" r:id="R140c9048825649c9"/>
    <x:hyperlink xmlns:r="http://schemas.openxmlformats.org/officeDocument/2006/relationships" ref="G33" r:id="R69da63562bc44855"/>
    <x:hyperlink xmlns:r="http://schemas.openxmlformats.org/officeDocument/2006/relationships" ref="G34" r:id="R16157abda2714531"/>
    <x:hyperlink xmlns:r="http://schemas.openxmlformats.org/officeDocument/2006/relationships" ref="G35" r:id="R04ce9eec232a4638"/>
    <x:hyperlink xmlns:r="http://schemas.openxmlformats.org/officeDocument/2006/relationships" ref="G36" r:id="R0e0fd86800334e15"/>
    <x:hyperlink xmlns:r="http://schemas.openxmlformats.org/officeDocument/2006/relationships" ref="G37" r:id="R7e0019f75e16448e"/>
    <x:hyperlink xmlns:r="http://schemas.openxmlformats.org/officeDocument/2006/relationships" ref="G38" r:id="Rf667bba8e59c44ca"/>
    <x:hyperlink xmlns:r="http://schemas.openxmlformats.org/officeDocument/2006/relationships" ref="G39" r:id="R64a5889b4c194984"/>
    <x:hyperlink xmlns:r="http://schemas.openxmlformats.org/officeDocument/2006/relationships" ref="G40" r:id="R24d1c0889bf24e43"/>
    <x:hyperlink xmlns:r="http://schemas.openxmlformats.org/officeDocument/2006/relationships" ref="G41" r:id="R910dc81c11e24ccb"/>
    <x:hyperlink xmlns:r="http://schemas.openxmlformats.org/officeDocument/2006/relationships" ref="G42" r:id="R80a9ae29f22f488d"/>
    <x:hyperlink xmlns:r="http://schemas.openxmlformats.org/officeDocument/2006/relationships" ref="G43" r:id="Rb314dc45e2c844ee"/>
    <x:hyperlink xmlns:r="http://schemas.openxmlformats.org/officeDocument/2006/relationships" ref="G44" r:id="Re0ed459d20bf4621"/>
    <x:hyperlink xmlns:r="http://schemas.openxmlformats.org/officeDocument/2006/relationships" ref="G45" r:id="Rda575d0722244ee9"/>
    <x:hyperlink xmlns:r="http://schemas.openxmlformats.org/officeDocument/2006/relationships" ref="G46" r:id="Rd2a8dfc3f50640af"/>
    <x:hyperlink xmlns:r="http://schemas.openxmlformats.org/officeDocument/2006/relationships" ref="G47" r:id="R2e4a560cd8e74b0e"/>
    <x:hyperlink xmlns:r="http://schemas.openxmlformats.org/officeDocument/2006/relationships" ref="G48" r:id="Rb73016088ed74d89"/>
    <x:hyperlink xmlns:r="http://schemas.openxmlformats.org/officeDocument/2006/relationships" ref="G49" r:id="R318a4eeef3e14a94"/>
    <x:hyperlink xmlns:r="http://schemas.openxmlformats.org/officeDocument/2006/relationships" ref="G50" r:id="Refa310a3b5fa4906"/>
    <x:hyperlink xmlns:r="http://schemas.openxmlformats.org/officeDocument/2006/relationships" ref="G51" r:id="R8d3d18a94d024af5"/>
    <x:hyperlink xmlns:r="http://schemas.openxmlformats.org/officeDocument/2006/relationships" ref="G52" r:id="Rd9bcbe494abf4e61"/>
    <x:hyperlink xmlns:r="http://schemas.openxmlformats.org/officeDocument/2006/relationships" ref="G53" r:id="R8e6417ef9cb448fa"/>
  </x:hyperlink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1" workbookViewId="0">
      <x:pane ySplit="4" topLeftCell="A5" activePane="bottomLeft" state="frozen"/>
    </x:sheetView>
  </x:sheetViews>
  <x:sheetFormatPr baseColWidth="8" defaultColWidth="8.6796875" defaultRowHeight="15"/>
  <x:cols>
    <x:col min="1" max="2" width="14" style="29" customWidth="1"/>
    <x:col min="3" max="3" width="40" style="29" customWidth="1"/>
    <x:col min="4" max="4" width="90" style="29" customWidth="1"/>
  </x:cols>
  <x:sheetData>
    <x:row r="1" s="29" customFormat="1" ht="17.350000381469727" customHeight="1">
      <x:c r="A1" s="30" t="inlineStr">
        <x:is>
          <x:t xml:space="preserve">Notas de revisão</x:t>
        </x:is>
      </x:c>
    </x:row>
    <x:row r="2" s="29" customFormat="1" ht="15" customHeight="1">
      <x:c r="A2" s="31" t="inlineStr">
        <x:is>
          <x:t xml:space="preserve">Células em âmbar = referência corrigida · em rosa = a verificar (mantida como no original)</x:t>
        </x:is>
      </x:c>
    </x:row>
    <x:row r="4" s="29" customFormat="1" ht="30" customHeight="1">
      <x:c r="A4" s="32" t="inlineStr">
        <x:is>
          <x:t xml:space="preserve">Tipo</x:t>
        </x:is>
      </x:c>
      <x:c r="B4" s="32" t="inlineStr">
        <x:is>
          <x:t xml:space="preserve">Referência</x:t>
        </x:is>
      </x:c>
      <x:c r="C4" s="32" t="inlineStr">
        <x:is>
          <x:t xml:space="preserve">Letra</x:t>
        </x:is>
      </x:c>
      <x:c r="D4" s="32" t="inlineStr">
        <x:is>
          <x:t xml:space="preserve">Observação</x:t>
        </x:is>
      </x:c>
    </x:row>
    <x:row r="5" s="29" customFormat="1" ht="15" customHeight="1">
      <x:c r="A5" s="34" t="inlineStr">
        <x:is>
          <x:t xml:space="preserve">Observação</x:t>
        </x:is>
      </x:c>
      <x:c r="B5" s="33" t="n"/>
      <x:c r="C5" s="34" t="inlineStr">
        <x:is>
          <x:t xml:space="preserve">São José, homem do silêncio e da escuta</x:t>
        </x:is>
      </x:c>
      <x:c r="D5" s="34" t="inlineStr">
        <x:is>
          <x:t xml:space="preserve">Partitura imprime 'Cf. Mt 1,18-25'.</x:t>
        </x:is>
      </x:c>
    </x:row>
    <x:row r="6" s="29" customFormat="1" ht="15" customHeight="1">
      <x:c r="A6" s="34" t="inlineStr">
        <x:is>
          <x:t xml:space="preserve">Observação</x:t>
        </x:is>
      </x:c>
      <x:c r="B6" s="33" t="n"/>
      <x:c r="C6" s="34" t="inlineStr">
        <x:is>
          <x:t xml:space="preserve">Uma virgem</x:t>
        </x:is>
      </x:c>
      <x:c r="D6" s="34" t="inlineStr">
        <x:is>
          <x:t xml:space="preserve">Is 7,14 citado em Mt 1,23 ('Uma virgem conceberá... Deus conosco, Emanuel').</x:t>
        </x:is>
      </x:c>
    </x:row>
    <x:row r="7" s="29" customFormat="1" ht="23.850000381469727" customHeight="1">
      <x:c r="A7" s="34" t="inlineStr">
        <x:is>
          <x:t xml:space="preserve">Observação</x:t>
        </x:is>
      </x:c>
      <x:c r="B7" s="33" t="n"/>
      <x:c r="C7" s="34" t="inlineStr">
        <x:is>
          <x:t xml:space="preserve">Natal em segredo, revelado por Deus, adorado pelos cristãos</x:t>
        </x:is>
      </x:c>
      <x:c r="D7" s="34" t="inlineStr">
        <x:is>
          <x:t xml:space="preserve">pasta '03. Caderno III' vazia no Drive (sem PDFs individuais). Refrão: nascido numa gruta, revelado por uma estrela, adorado pelos Magos</x:t>
        </x:is>
      </x:c>
    </x:row>
    <x:row r="8" s="29" customFormat="1" ht="35.04999923706055" customHeight="1">
      <x:c r="A8" s="34" t="inlineStr">
        <x:is>
          <x:t xml:space="preserve">Observação</x:t>
        </x:is>
      </x:c>
      <x:c r="B8" s="33" t="n"/>
      <x:c r="C8" s="34" t="inlineStr">
        <x:is>
          <x:t xml:space="preserve">Aleluia</x:t>
        </x:is>
      </x:c>
      <x:c r="D8" s="34" t="inlineStr">
        <x:is>
          <x:t xml:space="preserve">Aclamação com versículos por festa: Natal ('Grande luz sobre a terra se estende'); depois do Natal Hb 1,1 (impresso); Epifania Mt 2,2 (impresso); Batismo do Senhor impresso 'Mc 9,6' (o texto 'Eis o meu Filho muito amado' corresponde a Mc 1,11 / Mt 3,17).</x:t>
        </x:is>
      </x:c>
    </x:row>
    <x:row r="9" s="29" customFormat="1" ht="15" customHeight="1">
      <x:c r="A9" s="34" t="inlineStr">
        <x:is>
          <x:t xml:space="preserve">Observação</x:t>
        </x:is>
      </x:c>
      <x:c r="B9" s="33" t="n"/>
      <x:c r="C9" s="34" t="inlineStr">
        <x:is>
          <x:t xml:space="preserve">Vendo os Magos a criança</x:t>
        </x:is>
      </x:c>
      <x:c r="D9" s="34" t="inlineStr">
        <x:is>
          <x:t xml:space="preserve">Estr. 1-2 parafraseiam Mt 2,11 (ouro, incenso e mirra). Hino da Liturgia das Horas.</x:t>
        </x:is>
      </x:c>
    </x:row>
    <x:row r="10" s="29" customFormat="1" ht="23.850000381469727" customHeight="1">
      <x:c r="A10" s="34" t="inlineStr">
        <x:is>
          <x:t xml:space="preserve">Observação</x:t>
        </x:is>
      </x:c>
      <x:c r="B10" s="33" t="n"/>
      <x:c r="C10" s="34" t="inlineStr">
        <x:is>
          <x:t xml:space="preserve">Voz que clama no deserto</x:t>
        </x:is>
      </x:c>
      <x:c r="D10" s="34" t="inlineStr">
        <x:is>
          <x:t xml:space="preserve">Sem PDF individual no caderno '12. Caderno XII' (há só 11 PDFs: 01,04,06,09,12,17,18,19,21,24,27); letra do PDF do volume. Is 40,3.</x:t>
        </x:is>
      </x:c>
    </x:row>
    <x:row r="11" s="29" customFormat="1" ht="15" customHeight="1">
      <x:c r="A11" s="34" t="inlineStr">
        <x:is>
          <x:t xml:space="preserve">Observação</x:t>
        </x:is>
      </x:c>
      <x:c r="B11" s="33" t="n"/>
      <x:c r="C11" s="34" t="inlineStr">
        <x:is>
          <x:t xml:space="preserve">O Batismo de Cristo e o nosso</x:t>
        </x:is>
      </x:c>
      <x:c r="D11" s="34" t="inlineStr">
        <x:is>
          <x:t xml:space="preserve">Partitura imprime 'Lc 3,16'; cf. também Jo 1,26.33. Estrofes: Sl 33(34),2-7.18-19.</x:t>
        </x:is>
      </x:c>
    </x:row>
    <x:row r="12" s="29" customFormat="1" ht="23.850000381469727" customHeight="1">
      <x:c r="A12" s="34" t="inlineStr">
        <x:is>
          <x:t xml:space="preserve">Observação</x:t>
        </x:is>
      </x:c>
      <x:c r="B12" s="33" t="n"/>
      <x:c r="C12" s="34" t="inlineStr">
        <x:is>
          <x:t xml:space="preserve">O Espírito de Deus em forma de uma pomba desceu</x:t>
        </x:is>
      </x:c>
      <x:c r="D12" s="34" t="inlineStr">
        <x:is>
          <x:t xml:space="preserve">Recorte da partitura (antífona + salmo) extraído do caderno da Missa do domingo</x:t>
        </x:is>
      </x:c>
    </x:row>
    <x:row r="13" s="29" customFormat="1" ht="23.850000381469727" customHeight="1">
      <x:c r="A13" s="34" t="inlineStr">
        <x:is>
          <x:t xml:space="preserve">Observação</x:t>
        </x:is>
      </x:c>
      <x:c r="B13" s="33" t="n"/>
      <x:c r="C13" s="34" t="inlineStr">
        <x:is>
          <x:t xml:space="preserve">Batizado Jesus no Jordão</x:t>
        </x:is>
      </x:c>
      <x:c r="D13" s="34" t="inlineStr">
        <x:is>
          <x:t xml:space="preserve">Caderno XIV sem PDFs individuais (só MSCZ/PNG); letra lida do PNG 19cIDrVBGK__EpT1s1nIdWQ42mkJNSMLY; 'escutai o que ele diz' ecoa Mt 17,5 (Transfiguração)</x:t>
        </x:is>
      </x:c>
    </x:row>
    <x:row r="14" s="29" customFormat="1" ht="23.850000381469727" customHeight="1">
      <x:c r="A14" s="34" t="inlineStr">
        <x:is>
          <x:t xml:space="preserve">Observação</x:t>
        </x:is>
      </x:c>
      <x:c r="B14" s="33" t="n"/>
      <x:c r="C14" s="34" t="inlineStr">
        <x:is>
          <x:t xml:space="preserve">O Batismo do Senhor e o nosso</x:t>
        </x:is>
      </x:c>
      <x:c r="D14" s="34" t="inlineStr">
        <x:is>
          <x:t xml:space="preserve">sem PDF individual: a pasta do caderno no Drive está vazia (nenhum arquivo/subpasta visível); composição livre com citações impressas por estrofe: Gl 3,13; Jo 3,5; Mt 12,18; At 8,32; Mt 4,16; Mt 16,16; Mt 3,17</x:t>
        </x:is>
      </x:c>
    </x:row>
    <x:row r="15" s="29" customFormat="1" ht="23.850000381469727" customHeight="1">
      <x:c r="A15" s="45" t="inlineStr">
        <x:is>
          <x:t xml:space="preserve">Corrigido</x:t>
        </x:is>
      </x:c>
      <x:c r="B15" s="33" t="inlineStr">
        <x:is>
          <x:t xml:space="preserve">Lc 4,4</x:t>
        </x:is>
      </x:c>
      <x:c r="C15" s="34" t="inlineStr">
        <x:is>
          <x:t xml:space="preserve">O homem não vive somente de pão</x:t>
        </x:is>
      </x:c>
      <x:c r="D15" s="34" t="inlineStr">
        <x:is>
          <x:t xml:space="preserve">Corrigido — original: 3,4. "O homem não vive somente de pão" = Lc 4,4 (original: 3,4, que é "Preparai os caminhos")</x:t>
        </x:is>
      </x:c>
    </x:row>
    <x:row r="16" s="29" customFormat="1" ht="35.04999923706055" customHeight="1">
      <x:c r="A16" s="34" t="inlineStr">
        <x:is>
          <x:t xml:space="preserve">Observação</x:t>
        </x:is>
      </x:c>
      <x:c r="B16" s="33" t="n"/>
      <x:c r="C16" s="34" t="inlineStr">
        <x:is>
          <x:t xml:space="preserve">Aclamação a Cristo, Palavra de Deus</x:t>
        </x:is>
      </x:c>
      <x:c r="D16" s="34" t="inlineStr">
        <x:is>
          <x:t xml:space="preserve">sem PDF individual: a pasta do caderno no Drive está vazia (nenhum arquivo/subpasta visível); aclamação ao Evangelho com versículos para os 5 domingos da Quaresma: 1º Mt 4,4 (Dt 8,3); 2º Mt 17,5; 3º Jo 4,15; 4º Lc 15,18-19; 5º Jo 11,25</x:t>
        </x:is>
      </x:c>
    </x:row>
    <x:row r="17" s="29" customFormat="1" ht="23.850000381469727" customHeight="1">
      <x:c r="A17" s="34" t="inlineStr">
        <x:is>
          <x:t xml:space="preserve">Observação</x:t>
        </x:is>
      </x:c>
      <x:c r="B17" s="33" t="n"/>
      <x:c r="C17" s="34" t="inlineStr">
        <x:is>
          <x:t xml:space="preserve">Aclamação a Cristo, Palavra de Deus Pai</x:t>
        </x:is>
      </x:c>
      <x:c r="D17" s="34" t="inlineStr">
        <x:is>
          <x:t xml:space="preserve">Partitura imprime '(Mt 4,4)' no versículo (cita Dt 8,3); refrão 'A salvação, a glória e o poder' ecoa Ap 19,1. Aclamação ao Evangelho.</x:t>
        </x:is>
      </x:c>
    </x:row>
    <x:row r="18" s="29" customFormat="1" ht="23.850000381469727" customHeight="1">
      <x:c r="A18" s="34" t="inlineStr">
        <x:is>
          <x:t xml:space="preserve">Observação</x:t>
        </x:is>
      </x:c>
      <x:c r="B18" s="33" t="n"/>
      <x:c r="C18" s="34" t="inlineStr">
        <x:is>
          <x:t xml:space="preserve">Comunhão</x:t>
        </x:is>
      </x:c>
      <x:c r="D18" s="34" t="inlineStr">
        <x:is>
          <x:t xml:space="preserve">Caderno XIV sem PDFs individuais (só MSCZ/PNG); letra lida do PNG 1k_vqai9yxRkLb1QP6-Eh8ANeSPNoHXay; refrão 'O homem não vive somente de pão...' (Dt 8,3)</x:t>
        </x:is>
      </x:c>
    </x:row>
    <x:row r="19" s="29" customFormat="1" ht="23.850000381469727" customHeight="1">
      <x:c r="A19" s="34" t="inlineStr">
        <x:is>
          <x:t xml:space="preserve">Observação</x:t>
        </x:is>
      </x:c>
      <x:c r="B19" s="33" t="n"/>
      <x:c r="C19" s="34" t="inlineStr">
        <x:is>
          <x:t xml:space="preserve">Agora o tempo se cumpriu</x:t>
        </x:is>
      </x:c>
      <x:c r="D19" s="34" t="inlineStr">
        <x:is>
          <x:t xml:space="preserve">Caderno XIV sem PDFs individuais (só MSCZ/PNG); letra lida do PNG 13CJYacnTUkE7LqzYKhjv5QCKZE298wS3</x:t>
        </x:is>
      </x:c>
    </x:row>
    <x:row r="20" s="29" customFormat="1" ht="15" customHeight="1">
      <x:c r="A20" s="34" t="inlineStr">
        <x:is>
          <x:t xml:space="preserve">Observação</x:t>
        </x:is>
      </x:c>
      <x:c r="B20" s="33" t="n"/>
      <x:c r="C20" s="34" t="inlineStr">
        <x:is>
          <x:t xml:space="preserve">Tu te abeiraste da praia</x:t>
        </x:is>
      </x:c>
      <x:c r="D20" s="34" t="inlineStr">
        <x:is>
          <x:t xml:space="preserve">Vocação dos pescadores (barco, redes, 'pescador de outros lagos').</x:t>
        </x:is>
      </x:c>
    </x:row>
    <x:row r="21" s="29" customFormat="1" ht="23.850000381469727" customHeight="1">
      <x:c r="A21" s="34" t="inlineStr">
        <x:is>
          <x:t xml:space="preserve">Observação</x:t>
        </x:is>
      </x:c>
      <x:c r="B21" s="33" t="n"/>
      <x:c r="C21" s="34" t="inlineStr">
        <x:is>
          <x:t xml:space="preserve">Vinde comigo, e pescadores de homens vos farei</x:t>
        </x:is>
      </x:c>
      <x:c r="D21" s="34" t="inlineStr">
        <x:is>
          <x:t xml:space="preserve">Recorte da partitura (antífona + salmo) extraído do caderno da Missa do domingo</x:t>
        </x:is>
      </x:c>
    </x:row>
    <x:row r="22" s="29" customFormat="1" ht="15" customHeight="1">
      <x:c r="A22" s="34" t="inlineStr">
        <x:is>
          <x:t xml:space="preserve">Observação</x:t>
        </x:is>
      </x:c>
      <x:c r="B22" s="33" t="n"/>
      <x:c r="C22" s="34" t="inlineStr">
        <x:is>
          <x:t xml:space="preserve">Vem e segue-me</x:t>
        </x:is>
      </x:c>
      <x:c r="D22" s="34" t="inlineStr">
        <x:is>
          <x:t xml:space="preserve">Estrofes parafraseiam Jr 1,6-10 ('não sei falar, sou criança', 'arrancar e destruir... plantar e construir').</x:t>
        </x:is>
      </x:c>
    </x:row>
    <x:row r="23" s="29" customFormat="1" ht="15" customHeight="1">
      <x:c r="A23" s="34" t="inlineStr">
        <x:is>
          <x:t xml:space="preserve">Observação</x:t>
        </x:is>
      </x:c>
      <x:c r="B23" s="33" t="n"/>
      <x:c r="C23" s="34" t="inlineStr">
        <x:is>
          <x:t xml:space="preserve">Jesus pregava a Boa Nova, o Reino anunciando</x:t>
        </x:is>
      </x:c>
      <x:c r="D23" s="34" t="inlineStr">
        <x:is>
          <x:t xml:space="preserve">Recorte da partitura (antífona + salmo) extraído do caderno da Missa do domingo</x:t>
        </x:is>
      </x:c>
    </x:row>
    <x:row r="24" s="29" customFormat="1" ht="15" customHeight="1">
      <x:c r="A24" s="34" t="inlineStr">
        <x:is>
          <x:t xml:space="preserve">Observação</x:t>
        </x:is>
      </x:c>
      <x:c r="B24" s="33" t="n"/>
      <x:c r="C24" s="34" t="inlineStr">
        <x:is>
          <x:t xml:space="preserve">Bem-aventurados os mansos</x:t>
        </x:is>
      </x:c>
      <x:c r="D24" s="34" t="inlineStr">
        <x:is>
          <x:t xml:space="preserve">2ª opção de antífona da comunhão (no caderno do domingo)</x:t>
        </x:is>
      </x:c>
    </x:row>
    <x:row r="25" s="29" customFormat="1" ht="15" customHeight="1">
      <x:c r="A25" s="34" t="inlineStr">
        <x:is>
          <x:t xml:space="preserve">Observação</x:t>
        </x:is>
      </x:c>
      <x:c r="B25" s="33" t="n"/>
      <x:c r="C25" s="34" t="inlineStr">
        <x:is>
          <x:t xml:space="preserve">Bem-aventurados os que choram</x:t>
        </x:is>
      </x:c>
      <x:c r="D25" s="34" t="inlineStr">
        <x:is>
          <x:t xml:space="preserve">2ª opção de antífona da comunhão (no caderno do domingo)</x:t>
        </x:is>
      </x:c>
    </x:row>
    <x:row r="26" s="29" customFormat="1" ht="15" customHeight="1">
      <x:c r="A26" s="34" t="inlineStr">
        <x:is>
          <x:t xml:space="preserve">Observação</x:t>
        </x:is>
      </x:c>
      <x:c r="B26" s="33" t="n"/>
      <x:c r="C26" s="34" t="inlineStr">
        <x:is>
          <x:t xml:space="preserve">Bem-aventurados os misericordiosos</x:t>
        </x:is>
      </x:c>
      <x:c r="D26" s="34" t="inlineStr">
        <x:is>
          <x:t xml:space="preserve">2ª opção de antífona da comunhão (no caderno do domingo)</x:t>
        </x:is>
      </x:c>
    </x:row>
    <x:row r="27" s="29" customFormat="1" ht="15" customHeight="1">
      <x:c r="A27" s="34" t="inlineStr">
        <x:is>
          <x:t xml:space="preserve">Observação</x:t>
        </x:is>
      </x:c>
      <x:c r="B27" s="33" t="n"/>
      <x:c r="C27" s="34" t="inlineStr">
        <x:is>
          <x:t xml:space="preserve">Bem-aventurados os puros de coração</x:t>
        </x:is>
      </x:c>
      <x:c r="D27" s="34" t="inlineStr">
        <x:is>
          <x:t xml:space="preserve">Recorte da partitura (antífona + salmo) extraído do caderno da Missa do domingo</x:t>
        </x:is>
      </x:c>
    </x:row>
    <x:row r="28" s="29" customFormat="1" ht="15" customHeight="1">
      <x:c r="A28" s="34" t="inlineStr">
        <x:is>
          <x:t xml:space="preserve">Observação</x:t>
        </x:is>
      </x:c>
      <x:c r="B28" s="33" t="n"/>
      <x:c r="C28" s="34" t="inlineStr">
        <x:is>
          <x:t xml:space="preserve">Bem-aventurados os que edificam a paz</x:t>
        </x:is>
      </x:c>
      <x:c r="D28" s="34" t="inlineStr">
        <x:is>
          <x:t xml:space="preserve">2ª opção de antífona da comunhão (no caderno do domingo)</x:t>
        </x:is>
      </x:c>
    </x:row>
    <x:row r="29" s="29" customFormat="1" ht="23.850000381469727" customHeight="1">
      <x:c r="A29" s="34" t="inlineStr">
        <x:is>
          <x:t xml:space="preserve">Observação</x:t>
        </x:is>
      </x:c>
      <x:c r="B29" s="33" t="n"/>
      <x:c r="C29" s="34" t="inlineStr">
        <x:is>
          <x:t xml:space="preserve">Bem-aventurados sereis quando os homens vos odiarem</x:t>
        </x:is>
      </x:c>
      <x:c r="D29" s="34" t="inlineStr">
        <x:is>
          <x:t xml:space="preserve">Recorte da partitura (antífona + salmo) extraído do caderno da Missa do domingo</x:t>
        </x:is>
      </x:c>
    </x:row>
    <x:row r="30" s="29" customFormat="1" ht="15" customHeight="1">
      <x:c r="A30" s="34" t="inlineStr">
        <x:is>
          <x:t xml:space="preserve">Observação</x:t>
        </x:is>
      </x:c>
      <x:c r="B30" s="33" t="n"/>
      <x:c r="C30" s="34" t="inlineStr">
        <x:is>
          <x:t xml:space="preserve">O sal e a luz</x:t>
        </x:is>
      </x:c>
      <x:c r="D30" s="34" t="inlineStr">
        <x:is>
          <x:t xml:space="preserve">sem PDF individual: a pasta do caderno no Drive está vazia (nenhum arquivo/subpasta visível)</x:t>
        </x:is>
      </x:c>
    </x:row>
    <x:row r="31" s="29" customFormat="1" ht="15" customHeight="1">
      <x:c r="A31" s="34" t="inlineStr">
        <x:is>
          <x:t xml:space="preserve">Observação</x:t>
        </x:is>
      </x:c>
      <x:c r="B31" s="33" t="n"/>
      <x:c r="C31" s="34" t="inlineStr">
        <x:is>
          <x:t xml:space="preserve">Vós sois a luz do mundo</x:t>
        </x:is>
      </x:c>
      <x:c r="D31" s="34" t="inlineStr">
        <x:is>
          <x:t xml:space="preserve">Recorte da partitura (antífona + salmo) extraído do caderno da Missa do domingo</x:t>
        </x:is>
      </x:c>
    </x:row>
    <x:row r="32" s="29" customFormat="1" ht="15" customHeight="1">
      <x:c r="A32" s="34" t="inlineStr">
        <x:is>
          <x:t xml:space="preserve">Observação</x:t>
        </x:is>
      </x:c>
      <x:c r="B32" s="33" t="n"/>
      <x:c r="C32" s="34" t="inlineStr">
        <x:is>
          <x:t xml:space="preserve">Brilhe a vossa luz</x:t>
        </x:is>
      </x:c>
      <x:c r="D32" s="34" t="inlineStr">
        <x:is>
          <x:t xml:space="preserve">Partitura: Mt 5,16; estrofe 1 'Vós sois a luz do mundo' (v. 14). L.: Pe. Ney Brasil Pereira.</x:t>
        </x:is>
      </x:c>
    </x:row>
    <x:row r="33" s="29" customFormat="1" ht="15" customHeight="1">
      <x:c r="A33" s="34" t="inlineStr">
        <x:is>
          <x:t xml:space="preserve">Observação</x:t>
        </x:is>
      </x:c>
      <x:c r="B33" s="33" t="n"/>
      <x:c r="C33" s="34" t="inlineStr">
        <x:is>
          <x:t xml:space="preserve">Se tu queres que agrade ao Senhor a tua oferta</x:t>
        </x:is>
      </x:c>
      <x:c r="D33" s="34" t="inlineStr">
        <x:is>
          <x:t xml:space="preserve">Recorte da partitura (antífona + salmo) extraído do caderno da Missa do domingo</x:t>
        </x:is>
      </x:c>
    </x:row>
    <x:row r="34" s="29" customFormat="1" ht="23.850000381469727" customHeight="1">
      <x:c r="A34" s="34" t="inlineStr">
        <x:is>
          <x:t xml:space="preserve">Observação</x:t>
        </x:is>
      </x:c>
      <x:c r="B34" s="33" t="n"/>
      <x:c r="C34" s="34" t="inlineStr">
        <x:is>
          <x:t xml:space="preserve">Eu vos digo a vós que me escutais: amai os vossos inimigos</x:t>
        </x:is>
      </x:c>
      <x:c r="D34" s="34" t="inlineStr">
        <x:is>
          <x:t xml:space="preserve">Recorte da partitura (antífona + salmo) extraído do caderno da Missa do domingo</x:t>
        </x:is>
      </x:c>
    </x:row>
    <x:row r="35" s="29" customFormat="1" ht="23.850000381469727" customHeight="1">
      <x:c r="A35" s="34" t="inlineStr">
        <x:is>
          <x:t xml:space="preserve">Observação</x:t>
        </x:is>
      </x:c>
      <x:c r="B35" s="33" t="n"/>
      <x:c r="C35" s="34" t="inlineStr">
        <x:is>
          <x:t xml:space="preserve">O Pai faz nascer seu sol sobre os maus e sobre os bons</x:t>
        </x:is>
      </x:c>
      <x:c r="D35" s="34" t="inlineStr">
        <x:is>
          <x:t xml:space="preserve">Recorte da partitura (antífona + salmo) extraído do caderno da Missa do domingo</x:t>
        </x:is>
      </x:c>
    </x:row>
    <x:row r="36" s="29" customFormat="1" ht="23.850000381469727" customHeight="1">
      <x:c r="A36" s="34" t="inlineStr">
        <x:is>
          <x:t xml:space="preserve">Observação</x:t>
        </x:is>
      </x:c>
      <x:c r="B36" s="33" t="n"/>
      <x:c r="C36" s="34" t="inlineStr">
        <x:is>
          <x:t xml:space="preserve">Sede misericordiosos como o Pai</x:t>
        </x:is>
      </x:c>
      <x:c r="D36" s="34" t="inlineStr">
        <x:is>
          <x:t xml:space="preserve">Sem PDF individual: a pasta '11. Caderno XI' está vazia no Drive; letra lida do PDF do volume (pág. 26). A) Lc 6,36; B) 'Sede perfeitos como o vosso Pai celeste' Mt 5,48. Impresso 'Salmo 14' nas estrofes.</x:t>
        </x:is>
      </x:c>
    </x:row>
    <x:row r="37" s="29" customFormat="1" ht="15" customHeight="1">
      <x:c r="A37" s="34" t="inlineStr">
        <x:is>
          <x:t xml:space="preserve">Observação</x:t>
        </x:is>
      </x:c>
      <x:c r="B37" s="33" t="n"/>
      <x:c r="C37" s="34" t="inlineStr">
        <x:is>
          <x:t xml:space="preserve">Pai Nosso</x:t>
        </x:is>
      </x:c>
      <x:c r="D37" s="34" t="inlineStr">
        <x:is>
          <x:t xml:space="preserve">Texto litúrgico do Pai-Nosso.</x:t>
        </x:is>
      </x:c>
    </x:row>
    <x:row r="38" s="29" customFormat="1" ht="15" customHeight="1">
      <x:c r="A38" s="34" t="inlineStr">
        <x:is>
          <x:t xml:space="preserve">Observação</x:t>
        </x:is>
      </x:c>
      <x:c r="B38" s="33" t="n"/>
      <x:c r="C38" s="34" t="inlineStr">
        <x:is>
          <x:t xml:space="preserve">Glória a Deus pelos séculos</x:t>
        </x:is>
      </x:c>
      <x:c r="D38" s="34" t="inlineStr">
        <x:is>
          <x:t xml:space="preserve">Refrão orante; 'Venha a nós o vosso Reino' = pedido do Pai-Nosso. Índice grafa 'pelo séculos'.</x:t>
        </x:is>
      </x:c>
    </x:row>
    <x:row r="39" s="29" customFormat="1" ht="15" customHeight="1">
      <x:c r="A39" s="34" t="inlineStr">
        <x:is>
          <x:t xml:space="preserve">Observação</x:t>
        </x:is>
      </x:c>
      <x:c r="B39" s="33" t="n"/>
      <x:c r="C39" s="34" t="inlineStr">
        <x:is>
          <x:t xml:space="preserve">Perdoai-nos, ó Pai, como nós perdoamos</x:t>
        </x:is>
      </x:c>
      <x:c r="D39" s="34" t="inlineStr">
        <x:is>
          <x:t xml:space="preserve">Estrofe 2 'Eu não julgo para não ser julgado' Mt 7,1 / Lc 6,37.</x:t>
        </x:is>
      </x:c>
    </x:row>
    <x:row r="40" s="29" customFormat="1" ht="15" customHeight="1">
      <x:c r="A40" s="34" t="inlineStr">
        <x:is>
          <x:t xml:space="preserve">Observação</x:t>
        </x:is>
      </x:c>
      <x:c r="B40" s="33" t="n"/>
      <x:c r="C40" s="34" t="inlineStr">
        <x:is>
          <x:t xml:space="preserve">Onde está o teu tesouro, ali está teu coração</x:t>
        </x:is>
      </x:c>
      <x:c r="D40" s="34" t="inlineStr">
        <x:is>
          <x:t xml:space="preserve">Recorte da partitura (antífona + salmo) extraído do caderno da Missa do domingo</x:t>
        </x:is>
      </x:c>
    </x:row>
    <x:row r="41" s="29" customFormat="1" ht="15" customHeight="1">
      <x:c r="A41" s="34" t="inlineStr">
        <x:is>
          <x:t xml:space="preserve">Observação</x:t>
        </x:is>
      </x:c>
      <x:c r="B41" s="33" t="n"/>
      <x:c r="C41" s="34" t="inlineStr">
        <x:is>
          <x:t xml:space="preserve">Não podeis servir a Deus e ao dinheiro</x:t>
        </x:is>
      </x:c>
      <x:c r="D41" s="34" t="inlineStr">
        <x:is>
          <x:t xml:space="preserve">Recorte da partitura (antífona + salmo) extraído do caderno da Missa do domingo</x:t>
        </x:is>
      </x:c>
    </x:row>
    <x:row r="42" s="29" customFormat="1" ht="15" customHeight="1">
      <x:c r="A42" s="34" t="inlineStr">
        <x:is>
          <x:t xml:space="preserve">Observação</x:t>
        </x:is>
      </x:c>
      <x:c r="B42" s="33" t="n"/>
      <x:c r="C42" s="34" t="inlineStr">
        <x:is>
          <x:t xml:space="preserve">Deus Pai, que alimenta as aves do céu</x:t>
        </x:is>
      </x:c>
      <x:c r="D42" s="34" t="inlineStr">
        <x:is>
          <x:t xml:space="preserve">Recorte da partitura (antífona + salmo) extraído do caderno da Missa do domingo</x:t>
        </x:is>
      </x:c>
    </x:row>
    <x:row r="43" s="29" customFormat="1" ht="23.850000381469727" customHeight="1">
      <x:c r="A43" s="34" t="inlineStr">
        <x:is>
          <x:t xml:space="preserve">Observação</x:t>
        </x:is>
      </x:c>
      <x:c r="B43" s="33" t="n"/>
      <x:c r="C43" s="34" t="inlineStr">
        <x:is>
          <x:t xml:space="preserve">Espero em ti, Senhor!</x:t>
        </x:is>
      </x:c>
      <x:c r="D43" s="34" t="inlineStr">
        <x:is>
          <x:t xml:space="preserve">Partitura: Mt 6,26 (1ª estrofe: aves que não ceifam, lírios que não tecem); alusão, canto livre (L. e M.: Irene Gomes).</x:t>
        </x:is>
      </x:c>
    </x:row>
    <x:row r="44" s="29" customFormat="1" ht="15" customHeight="1">
      <x:c r="A44" s="34" t="inlineStr">
        <x:is>
          <x:t xml:space="preserve">Observação</x:t>
        </x:is>
      </x:c>
      <x:c r="B44" s="33" t="n"/>
      <x:c r="C44" s="34" t="inlineStr">
        <x:is>
          <x:t xml:space="preserve">Buscai primeiro o Reino de Deus</x:t>
        </x:is>
      </x:c>
      <x:c r="D44" s="34" t="inlineStr">
        <x:is>
          <x:t xml:space="preserve">Estrofes com referência impressa: Mt 4,4; Jo 13,16. Taizé.</x:t>
        </x:is>
      </x:c>
    </x:row>
    <x:row r="45" s="29" customFormat="1" ht="23.850000381469727" customHeight="1">
      <x:c r="A45" s="34" t="inlineStr">
        <x:is>
          <x:t xml:space="preserve">Observação</x:t>
        </x:is>
      </x:c>
      <x:c r="B45" s="33" t="n"/>
      <x:c r="C45" s="34" t="inlineStr">
        <x:is>
          <x:t xml:space="preserve">Pedi e recebereis, procurai e achareis, batei e vos será aberto</x:t>
        </x:is>
      </x:c>
      <x:c r="D45" s="34" t="inlineStr">
        <x:is>
          <x:t xml:space="preserve">Recorte da partitura (antífona + salmo) extraído do caderno da Missa do domingo</x:t>
        </x:is>
      </x:c>
    </x:row>
    <x:row r="46" s="29" customFormat="1" ht="15" customHeight="1">
      <x:c r="A46" s="46" t="inlineStr">
        <x:is>
          <x:t xml:space="preserve">A verificar</x:t>
        </x:is>
      </x:c>
      <x:c r="B46" s="33" t="inlineStr">
        <x:is>
          <x:t xml:space="preserve">Mc 3,33</x:t>
        </x:is>
      </x:c>
      <x:c r="C46" s="34" t="inlineStr">
        <x:is>
          <x:t xml:space="preserve">A boa árvore</x:t>
        </x:is>
      </x:c>
      <x:c r="D46" s="34" t="inlineStr">
        <x:is>
          <x:t xml:space="preserve">Verificar: Mc 3,33 ("Quem é minha mãe?") não corresponde a "A boa árvore".</x:t>
        </x:is>
      </x:c>
    </x:row>
    <x:row r="47" s="29" customFormat="1" ht="15" customHeight="1">
      <x:c r="A47" s="34" t="inlineStr">
        <x:is>
          <x:t xml:space="preserve">Observação</x:t>
        </x:is>
      </x:c>
      <x:c r="B47" s="33" t="n"/>
      <x:c r="C47" s="34" t="inlineStr">
        <x:is>
          <x:t xml:space="preserve">A boa árvore não pode dar maus frutos</x:t>
        </x:is>
      </x:c>
      <x:c r="D47" s="34" t="inlineStr">
        <x:is>
          <x:t xml:space="preserve">Recorte da partitura (antífona + salmo) extraído do caderno da Missa do domingo</x:t>
        </x:is>
      </x:c>
    </x:row>
    <x:row r="48" s="29" customFormat="1" ht="15" customHeight="1">
      <x:c r="A48" s="34" t="inlineStr">
        <x:is>
          <x:t xml:space="preserve">Observação</x:t>
        </x:is>
      </x:c>
      <x:c r="B48" s="33" t="n"/>
      <x:c r="C48" s="34" t="inlineStr">
        <x:is>
          <x:t xml:space="preserve">Não é aquele que me diz: Senhor, Senhor!</x:t>
        </x:is>
      </x:c>
      <x:c r="D48" s="34" t="inlineStr">
        <x:is>
          <x:t xml:space="preserve">Recorte da partitura (antífona + salmo) extraído do caderno da Missa do domingo</x:t>
        </x:is>
      </x:c>
    </x:row>
    <x:row r="49" s="29" customFormat="1" ht="15" customHeight="1">
      <x:c r="A49" s="34" t="inlineStr">
        <x:is>
          <x:t xml:space="preserve">Observação</x:t>
        </x:is>
      </x:c>
      <x:c r="B49" s="33" t="n"/>
      <x:c r="C49" s="34" t="inlineStr">
        <x:is>
          <x:t xml:space="preserve">A casa na rocha e na areia...</x:t>
        </x:is>
      </x:c>
      <x:c r="D49" s="34" t="inlineStr">
        <x:is>
          <x:t xml:space="preserve">Partitura imprime 'Mt 7, 24-27'. Letra de Adolfo Temme.</x:t>
        </x:is>
      </x:c>
    </x:row>
    <x:row r="50" s="29" customFormat="1" ht="15" customHeight="1">
      <x:c r="A50" s="34" t="inlineStr">
        <x:is>
          <x:t xml:space="preserve">Observação</x:t>
        </x:is>
      </x:c>
      <x:c r="B50" s="33" t="n"/>
      <x:c r="C50" s="34" t="inlineStr">
        <x:is>
          <x:t xml:space="preserve">Quem ouve minhas palavras e as pratica</x:t>
        </x:is>
      </x:c>
      <x:c r="D50" s="34" t="inlineStr">
        <x:is>
          <x:t xml:space="preserve">Índice também cita 1 Cor 10,4.</x:t>
        </x:is>
      </x:c>
    </x:row>
    <x:row r="51" s="29" customFormat="1" ht="23.850000381469727" customHeight="1">
      <x:c r="A51" s="34" t="inlineStr">
        <x:is>
          <x:t xml:space="preserve">Observação</x:t>
        </x:is>
      </x:c>
      <x:c r="B51" s="33" t="n"/>
      <x:c r="C51" s="34" t="inlineStr">
        <x:is>
          <x:t xml:space="preserve">Quem ouve as minhas palavras e não as põe em prática</x:t>
        </x:is>
      </x:c>
      <x:c r="D51" s="34" t="inlineStr">
        <x:is>
          <x:t xml:space="preserve">Recorte da partitura (antífona + salmo) extraído do caderno da Missa do domingo</x:t>
        </x:is>
      </x:c>
    </x:row>
    <x:row r="52" s="29" customFormat="1" ht="15" customHeight="1">
      <x:c r="A52" s="34" t="inlineStr">
        <x:is>
          <x:t xml:space="preserve">Observação</x:t>
        </x:is>
      </x:c>
      <x:c r="B52" s="33" t="n"/>
      <x:c r="C52" s="34" t="inlineStr">
        <x:is>
          <x:t xml:space="preserve">Se queres, ó Senhor, tu podes me curar</x:t>
        </x:is>
      </x:c>
      <x:c r="D52" s="34" t="inlineStr">
        <x:is>
          <x:t xml:space="preserve">Recorte da partitura (antífona + salmo) extraído do caderno da Missa do domingo</x:t>
        </x:is>
      </x:c>
    </x:row>
    <x:row r="53" s="29" customFormat="1" ht="15" customHeight="1">
      <x:c r="A53" s="45" t="inlineStr">
        <x:is>
          <x:t xml:space="preserve">Corrigido</x:t>
        </x:is>
      </x:c>
      <x:c r="B53" s="33" t="inlineStr">
        <x:is>
          <x:t xml:space="preserve">Mt 8,8</x:t>
        </x:is>
      </x:c>
      <x:c r="C53" s="34" t="inlineStr">
        <x:is>
          <x:t xml:space="preserve">Senhor, eu não sou digno</x:t>
        </x:is>
      </x:c>
      <x:c r="D53" s="34" t="inlineStr">
        <x:is>
          <x:t xml:space="preserve">Corrigido — original: 7,8. "Senhor, eu não sou digno" = Mt 8,8 (original: 7,8)</x:t>
        </x:is>
      </x:c>
    </x:row>
    <x:row r="54" s="29" customFormat="1" ht="23.850000381469727" customHeight="1">
      <x:c r="A54" s="34" t="inlineStr">
        <x:is>
          <x:t xml:space="preserve">Observação</x:t>
        </x:is>
      </x:c>
      <x:c r="B54" s="33" t="n"/>
      <x:c r="C54" s="34" t="inlineStr">
        <x:is>
          <x:t xml:space="preserve">Senhor, eu não sou digno que entreis em minha casa</x:t>
        </x:is>
      </x:c>
      <x:c r="D54" s="34" t="inlineStr">
        <x:is>
          <x:t xml:space="preserve">Recorte da partitura (antífona + salmo) extraído do caderno da Missa do domingo</x:t>
        </x:is>
      </x:c>
    </x:row>
    <x:row r="55" s="29" customFormat="1" ht="23.850000381469727" customHeight="1">
      <x:c r="A55" s="34" t="inlineStr">
        <x:is>
          <x:t xml:space="preserve">Observação</x:t>
        </x:is>
      </x:c>
      <x:c r="B55" s="33" t="n"/>
      <x:c r="C55" s="34" t="inlineStr">
        <x:is>
          <x:t xml:space="preserve">Virão muitos do Oriente e do Ocidente sentar-se à mesa do Reino</x:t>
        </x:is>
      </x:c>
      <x:c r="D55" s="34" t="inlineStr">
        <x:is>
          <x:t xml:space="preserve">Recorte da partitura (antífona + salmo) extraído do caderno da Missa do domingo</x:t>
        </x:is>
      </x:c>
    </x:row>
    <x:row r="56" s="29" customFormat="1" ht="23.850000381469727" customHeight="1">
      <x:c r="A56" s="34" t="inlineStr">
        <x:is>
          <x:t xml:space="preserve">Observação</x:t>
        </x:is>
      </x:c>
      <x:c r="B56" s="33" t="n"/>
      <x:c r="C56" s="34" t="inlineStr">
        <x:is>
          <x:t xml:space="preserve">Quem é este? Até o vento e o mar lhe obedecem!</x:t>
        </x:is>
      </x:c>
      <x:c r="D56" s="34" t="inlineStr">
        <x:is>
          <x:t xml:space="preserve">Recorte da partitura (antífona + salmo) extraído do caderno da Missa do domingo</x:t>
        </x:is>
      </x:c>
    </x:row>
    <x:row r="57" s="29" customFormat="1" ht="15" customHeight="1">
      <x:c r="A57" s="34" t="inlineStr">
        <x:is>
          <x:t xml:space="preserve">Observação</x:t>
        </x:is>
      </x:c>
      <x:c r="B57" s="33" t="n"/>
      <x:c r="C57" s="34" t="inlineStr">
        <x:is>
          <x:t xml:space="preserve">Eu quero a misericórdia e não o sacrifício</x:t>
        </x:is>
      </x:c>
      <x:c r="D57" s="34" t="inlineStr">
        <x:is>
          <x:t xml:space="preserve">Recorte da partitura (antífona + salmo) extraído do caderno da Missa do domingo</x:t>
        </x:is>
      </x:c>
    </x:row>
    <x:row r="58" s="29" customFormat="1" ht="15" customHeight="1">
      <x:c r="A58" s="34" t="inlineStr">
        <x:is>
          <x:t xml:space="preserve">Observação</x:t>
        </x:is>
      </x:c>
      <x:c r="B58" s="33" t="n"/>
      <x:c r="C58" s="34" t="inlineStr">
        <x:is>
          <x:t xml:space="preserve">Não se põe vinho novo em odres velhos</x:t>
        </x:is>
      </x:c>
      <x:c r="D58" s="34" t="inlineStr">
        <x:is>
          <x:t xml:space="preserve">Recorte da partitura (antífona + salmo) extraído do caderno da Missa do domingo</x:t>
        </x:is>
      </x:c>
    </x:row>
    <x:row r="59" s="29" customFormat="1" ht="15" customHeight="1">
      <x:c r="A59" s="34" t="inlineStr">
        <x:is>
          <x:t xml:space="preserve">Observação</x:t>
        </x:is>
      </x:c>
      <x:c r="B59" s="33" t="n"/>
      <x:c r="C59" s="34" t="inlineStr">
        <x:is>
          <x:t xml:space="preserve">A criança não morreu, está dormindo</x:t>
        </x:is>
      </x:c>
      <x:c r="D59" s="34" t="inlineStr">
        <x:is>
          <x:t xml:space="preserve">Recorte da partitura (antífona + salmo) extraído do caderno da Missa do domingo</x:t>
        </x:is>
      </x:c>
    </x:row>
    <x:row r="60" s="29" customFormat="1" ht="15" customHeight="1">
      <x:c r="A60" s="34" t="inlineStr">
        <x:is>
          <x:t xml:space="preserve">Observação</x:t>
        </x:is>
      </x:c>
      <x:c r="B60" s="33" t="n"/>
      <x:c r="C60" s="34" t="inlineStr">
        <x:is>
          <x:t xml:space="preserve">Vendo aquelas multidões abatidas e cansadas</x:t>
        </x:is>
      </x:c>
      <x:c r="D60" s="34" t="inlineStr">
        <x:is>
          <x:t xml:space="preserve">Recorte da partitura (antífona + salmo) extraído do caderno da Missa do domingo</x:t>
        </x:is>
      </x:c>
    </x:row>
    <x:row r="61" s="29" customFormat="1" ht="15" customHeight="1">
      <x:c r="A61" s="34" t="inlineStr">
        <x:is>
          <x:t xml:space="preserve">Observação</x:t>
        </x:is>
      </x:c>
      <x:c r="B61" s="33" t="n"/>
      <x:c r="C61" s="34" t="inlineStr">
        <x:is>
          <x:t xml:space="preserve">É grande a colheita e os operários são poucos</x:t>
        </x:is>
      </x:c>
      <x:c r="D61" s="34" t="inlineStr">
        <x:is>
          <x:t xml:space="preserve">Recorte da partitura (antífona + salmo) extraído do caderno da Missa do domingo</x:t>
        </x:is>
      </x:c>
    </x:row>
    <x:row r="62" s="29" customFormat="1" ht="15" customHeight="1">
      <x:c r="A62" s="34" t="inlineStr">
        <x:is>
          <x:t xml:space="preserve">Observação</x:t>
        </x:is>
      </x:c>
      <x:c r="B62" s="33" t="n"/>
      <x:c r="C62" s="34" t="inlineStr">
        <x:is>
          <x:t xml:space="preserve">Enviai operários...</x:t>
        </x:is>
      </x:c>
      <x:c r="D62" s="34" t="inlineStr">
        <x:is>
          <x:t xml:space="preserve">Partitura imprime 'Mt 9, 37-38'.</x:t>
        </x:is>
      </x:c>
    </x:row>
    <x:row r="63" s="29" customFormat="1" ht="15" customHeight="1">
      <x:c r="A63" s="34" t="inlineStr">
        <x:is>
          <x:t xml:space="preserve">Observação</x:t>
        </x:is>
      </x:c>
      <x:c r="B63" s="33" t="n"/>
      <x:c r="C63" s="34" t="inlineStr">
        <x:is>
          <x:t xml:space="preserve">A messe é tão grande, é tanto o trabalho</x:t>
        </x:is>
      </x:c>
      <x:c r="D63" s="34" t="inlineStr">
        <x:is>
          <x:t xml:space="preserve">Partitura: 'Mt 9,38 | Lc 10,1-2'; estrofes do Sl 22 ('O Senhor é o pastor').</x:t>
        </x:is>
      </x:c>
    </x:row>
    <x:row r="64" s="29" customFormat="1" ht="15" customHeight="1">
      <x:c r="A64" s="34" t="inlineStr">
        <x:is>
          <x:t xml:space="preserve">Observação</x:t>
        </x:is>
      </x:c>
      <x:c r="B64" s="33" t="n"/>
      <x:c r="C64" s="34" t="inlineStr">
        <x:is>
          <x:t xml:space="preserve">Como membro dessa Igreja peregrina</x:t>
        </x:is>
      </x:c>
      <x:c r="D64" s="34" t="inlineStr">
        <x:is>
          <x:t xml:space="preserve">Refrão: 'Envia, Senhor, operários para a messe'.</x:t>
        </x:is>
      </x:c>
    </x:row>
    <x:row r="65" s="29" customFormat="1" ht="23.850000381469727" customHeight="1">
      <x:c r="A65" s="34" t="inlineStr">
        <x:is>
          <x:t xml:space="preserve">Observação</x:t>
        </x:is>
      </x:c>
      <x:c r="B65" s="33" t="n"/>
      <x:c r="C65" s="34" t="inlineStr">
        <x:is>
          <x:t xml:space="preserve">Haverão de perseguir-vos por causa do meu nome</x:t>
        </x:is>
      </x:c>
      <x:c r="D65" s="34" t="inlineStr">
        <x:is>
          <x:t xml:space="preserve">Recorte da partitura (antífona + salmo) extraído do caderno da Missa do domingo</x:t>
        </x:is>
      </x:c>
    </x:row>
    <x:row r="66" s="29" customFormat="1" ht="15" customHeight="1">
      <x:c r="A66" s="34" t="inlineStr">
        <x:is>
          <x:t xml:space="preserve">Observação</x:t>
        </x:is>
      </x:c>
      <x:c r="B66" s="33" t="n"/>
      <x:c r="C66" s="34" t="inlineStr">
        <x:is>
          <x:t xml:space="preserve">O meu Espírito conduz</x:t>
        </x:is>
      </x:c>
      <x:c r="D66" s="34" t="inlineStr">
        <x:is>
          <x:t xml:space="preserve">Partitura: 'Mt 10,20 Mt 19,22' (leia-se 10,22).</x:t>
        </x:is>
      </x:c>
    </x:row>
    <x:row r="67" s="29" customFormat="1" ht="15" customHeight="1">
      <x:c r="A67" s="34" t="inlineStr">
        <x:is>
          <x:t xml:space="preserve">Observação</x:t>
        </x:is>
      </x:c>
      <x:c r="B67" s="33" t="n"/>
      <x:c r="C67" s="34" t="inlineStr">
        <x:is>
          <x:t xml:space="preserve">Não temais os que matam o corpo</x:t>
        </x:is>
      </x:c>
      <x:c r="D67" s="34" t="inlineStr">
        <x:is>
          <x:t xml:space="preserve">Recorte da partitura (antífona + salmo) extraído do caderno da Missa do domingo</x:t>
        </x:is>
      </x:c>
    </x:row>
    <x:row r="68" s="29" customFormat="1" ht="23.850000381469727" customHeight="1">
      <x:c r="A68" s="34" t="inlineStr">
        <x:is>
          <x:t xml:space="preserve">Observação</x:t>
        </x:is>
      </x:c>
      <x:c r="B68" s="33" t="n"/>
      <x:c r="C68" s="34" t="inlineStr">
        <x:is>
          <x:t xml:space="preserve">Quem não carrega a sua cruz não pode ser meu discípulo</x:t>
        </x:is>
      </x:c>
      <x:c r="D68" s="34" t="inlineStr">
        <x:is>
          <x:t xml:space="preserve">Recorte da partitura (antífona + salmo) extraído do caderno da Missa do domingo</x:t>
        </x:is>
      </x:c>
    </x:row>
    <x:row r="69" s="29" customFormat="1" ht="15" customHeight="1">
      <x:c r="A69" s="45" t="inlineStr">
        <x:is>
          <x:t xml:space="preserve">Corrigido</x:t>
        </x:is>
      </x:c>
      <x:c r="B69" s="33" t="inlineStr">
        <x:is>
          <x:t xml:space="preserve">Mt 10,40</x:t>
        </x:is>
      </x:c>
      <x:c r="C69" s="34" t="inlineStr">
        <x:is>
          <x:t xml:space="preserve">Quem vos recebe</x:t>
        </x:is>
      </x:c>
      <x:c r="D69" s="34" t="inlineStr">
        <x:is>
          <x:t xml:space="preserve">Corrigido — original: 10,4. zero final perdido pelo Excel (10,4 → 10,40)</x:t>
        </x:is>
      </x:c>
    </x:row>
    <x:row r="70" s="29" customFormat="1" ht="15" customHeight="1">
      <x:c r="A70" s="34" t="inlineStr">
        <x:is>
          <x:t xml:space="preserve">Observação</x:t>
        </x:is>
      </x:c>
      <x:c r="B70" s="33" t="n"/>
      <x:c r="C70" s="34" t="inlineStr">
        <x:is>
          <x:t xml:space="preserve">Quem vos recebe a mim recebe</x:t>
        </x:is>
      </x:c>
      <x:c r="D70" s="34" t="inlineStr">
        <x:is>
          <x:t xml:space="preserve">Recorte da partitura (antífona + salmo) extraído do caderno da Missa do domingo</x:t>
        </x:is>
      </x:c>
    </x:row>
    <x:row r="71" s="29" customFormat="1" ht="23.850000381469727" customHeight="1">
      <x:c r="A71" s="34" t="inlineStr">
        <x:is>
          <x:t xml:space="preserve">Observação</x:t>
        </x:is>
      </x:c>
      <x:c r="B71" s="33" t="n"/>
      <x:c r="C71" s="34" t="inlineStr">
        <x:is>
          <x:t xml:space="preserve">Tu deste saúde aos doentes, Senhor</x:t>
        </x:is>
      </x:c>
      <x:c r="D71" s="34" t="inlineStr">
        <x:is>
          <x:t xml:space="preserve">sem PDF individual no caderno (pasta PDFs do Caderno I só contém os nºs 1-18). Enumeração das curas (cegos, mudos, surdos, leprosos, coxos, mortos) como sinais do Reino; música G. Pennock (CF 1981)</x:t>
        </x:is>
      </x:c>
    </x:row>
    <x:row r="72" s="29" customFormat="1" ht="15" customHeight="1">
      <x:c r="A72" s="34" t="inlineStr">
        <x:is>
          <x:t xml:space="preserve">Observação</x:t>
        </x:is>
      </x:c>
      <x:c r="B72" s="33" t="n"/>
      <x:c r="C72" s="34" t="inlineStr">
        <x:is>
          <x:t xml:space="preserve">Vinde a mim todos que estais cansados</x:t>
        </x:is>
      </x:c>
      <x:c r="D72" s="34" t="inlineStr">
        <x:is>
          <x:t xml:space="preserve">2ª opção de antífona da comunhão (no caderno do domingo)</x:t>
        </x:is>
      </x:c>
    </x:row>
    <x:row r="73" s="29" customFormat="1" ht="23.850000381469727" customHeight="1">
      <x:c r="A73" s="34" t="inlineStr">
        <x:is>
          <x:t xml:space="preserve">Observação</x:t>
        </x:is>
      </x:c>
      <x:c r="B73" s="33" t="n"/>
      <x:c r="C73" s="34" t="inlineStr">
        <x:is>
          <x:t xml:space="preserve">Venham todos a mim!</x:t>
        </x:is>
      </x:c>
      <x:c r="D73" s="34" t="inlineStr">
        <x:is>
          <x:t xml:space="preserve">Partitura imprime 'Mt 11, 28'. Estrofes: Sl 95(96) (a 4ª estrofe ecoa também Sl 96(97)). Duplicata idêntica 1t11t1okFrzkPJqNE-2NSPUUPsX7wzUwT.</x:t>
        </x:is>
      </x:c>
    </x:row>
    <x:row r="74" s="29" customFormat="1" ht="15" customHeight="1">
      <x:c r="A74" s="34" t="inlineStr">
        <x:is>
          <x:t xml:space="preserve">Observação</x:t>
        </x:is>
      </x:c>
      <x:c r="B74" s="33" t="n"/>
      <x:c r="C74" s="34" t="inlineStr">
        <x:is>
          <x:t xml:space="preserve">Tomai sobre vós o meu jugo</x:t>
        </x:is>
      </x:c>
      <x:c r="D74" s="34" t="inlineStr">
        <x:is>
          <x:t xml:space="preserve">Recorte da partitura (antífona + salmo) extraído do caderno da Missa do domingo</x:t>
        </x:is>
      </x:c>
    </x:row>
    <x:row r="75" s="29" customFormat="1" ht="15" customHeight="1">
      <x:c r="A75" s="34" t="inlineStr">
        <x:is>
          <x:t xml:space="preserve">Observação</x:t>
        </x:is>
      </x:c>
      <x:c r="B75" s="33" t="n"/>
      <x:c r="C75" s="34" t="inlineStr">
        <x:is>
          <x:t xml:space="preserve">Eis a fonte borbulhante</x:t>
        </x:is>
      </x:c>
      <x:c r="D75" s="34" t="inlineStr">
        <x:is>
          <x:t xml:space="preserve">Citação na estrofe 2 ('Aprendei de mim que tenho coração humilde e manso... e achareis repouso').</x:t>
        </x:is>
      </x:c>
    </x:row>
    <x:row r="76" s="29" customFormat="1" ht="15" customHeight="1">
      <x:c r="A76" s="46" t="inlineStr">
        <x:is>
          <x:t xml:space="preserve">A verificar</x:t>
        </x:is>
      </x:c>
      <x:c r="B76" s="33" t="inlineStr">
        <x:is>
          <x:t xml:space="preserve">Mt 12,7</x:t>
        </x:is>
      </x:c>
      <x:c r="C76" s="34" t="inlineStr">
        <x:is>
          <x:t xml:space="preserve">Cada um recebe o Dom</x:t>
        </x:is>
      </x:c>
      <x:c r="D76" s="34" t="inlineStr">
        <x:is>
          <x:t xml:space="preserve">Verificar: "Cada um recebe o Dom" (Pentecostes) é 1Cor 12,7, não Mt 12,7.</x:t>
        </x:is>
      </x:c>
    </x:row>
    <x:row r="77" s="29" customFormat="1" ht="15" customHeight="1">
      <x:c r="A77" s="34" t="inlineStr">
        <x:is>
          <x:t xml:space="preserve">Observação</x:t>
        </x:is>
      </x:c>
      <x:c r="B77" s="33" t="n"/>
      <x:c r="C77" s="34" t="inlineStr">
        <x:is>
          <x:t xml:space="preserve">O Filho do Homem é senhor até do sábado</x:t>
        </x:is>
      </x:c>
      <x:c r="D77" s="34" t="inlineStr">
        <x:is>
          <x:t xml:space="preserve">Recorte da partitura (antífona + salmo) extraído do caderno da Missa do domingo</x:t>
        </x:is>
      </x:c>
    </x:row>
    <x:row r="78" s="29" customFormat="1" ht="23.850000381469727" customHeight="1">
      <x:c r="A78" s="34" t="inlineStr">
        <x:is>
          <x:t xml:space="preserve">Observação</x:t>
        </x:is>
      </x:c>
      <x:c r="B78" s="33" t="n"/>
      <x:c r="C78" s="34" t="inlineStr">
        <x:is>
          <x:t xml:space="preserve">Qualquer dos pecados será perdoado aos filhos dos homens</x:t>
        </x:is>
      </x:c>
      <x:c r="D78" s="34" t="inlineStr">
        <x:is>
          <x:t xml:space="preserve">Recorte da partitura (antífona + salmo) extraído do caderno da Missa do domingo</x:t>
        </x:is>
      </x:c>
    </x:row>
    <x:row r="79" s="29" customFormat="1" ht="15" customHeight="1">
      <x:c r="A79" s="45" t="inlineStr">
        <x:is>
          <x:t xml:space="preserve">Corrigido</x:t>
        </x:is>
      </x:c>
      <x:c r="B79" s="33" t="inlineStr">
        <x:is>
          <x:t xml:space="preserve">Mt 12,50</x:t>
        </x:is>
      </x:c>
      <x:c r="C79" s="34" t="inlineStr">
        <x:is>
          <x:t xml:space="preserve">Minha mãe e meus irmãos</x:t>
        </x:is>
      </x:c>
      <x:c r="D79" s="34" t="inlineStr">
        <x:is>
          <x:t xml:space="preserve">Corrigido — original: 12,5. zero final perdido pelo Excel (12,5 → 12,50)</x:t>
        </x:is>
      </x:c>
    </x:row>
    <x:row r="80" s="29" customFormat="1" ht="23.850000381469727" customHeight="1">
      <x:c r="A80" s="34" t="inlineStr">
        <x:is>
          <x:t xml:space="preserve">Observação</x:t>
        </x:is>
      </x:c>
      <x:c r="B80" s="33" t="n"/>
      <x:c r="C80" s="34" t="inlineStr">
        <x:is>
          <x:t xml:space="preserve">Quero ouvir tua palavra... (Aclamação)</x:t>
        </x:is>
      </x:c>
      <x:c r="D80" s="34" t="inlineStr">
        <x:is>
          <x:t xml:space="preserve">pasta '03. Caderno III' vazia no Drive (sem PDFs individuais). Letra: Walter Hugo de Almeida. Refrão: semente em terra boa, cem por um; estr. 1 'Fala, teu servo escuta' = 1Sm 3,10</x:t>
        </x:is>
      </x:c>
    </x:row>
    <x:row r="81" s="29" customFormat="1" ht="15" customHeight="1">
      <x:c r="A81" s="34" t="inlineStr">
        <x:is>
          <x:t xml:space="preserve">Observação</x:t>
        </x:is>
      </x:c>
      <x:c r="B81" s="33" t="n"/>
      <x:c r="C81" s="34" t="inlineStr">
        <x:is>
          <x:t xml:space="preserve">A semente é a palavra de Deus</x:t>
        </x:is>
      </x:c>
      <x:c r="D81" s="34" t="inlineStr">
        <x:is>
          <x:t xml:space="preserve">Recorte da partitura (antífona + salmo) extraído do caderno da Missa do domingo</x:t>
        </x:is>
      </x:c>
    </x:row>
    <x:row r="82" s="29" customFormat="1" ht="15" customHeight="1">
      <x:c r="A82" s="34" t="inlineStr">
        <x:is>
          <x:t xml:space="preserve">Observação</x:t>
        </x:is>
      </x:c>
      <x:c r="B82" s="33" t="n"/>
      <x:c r="C82" s="34" t="inlineStr">
        <x:is>
          <x:t xml:space="preserve">No Evangelho, quem fala</x:t>
        </x:is>
      </x:c>
      <x:c r="D82" s="34" t="inlineStr">
        <x:is>
          <x:t xml:space="preserve">Partitura: Mt 13,19-23; paráfrase livre da explicação da parábola do semeador.</x:t>
        </x:is>
      </x:c>
    </x:row>
    <x:row r="83" s="29" customFormat="1" ht="15" customHeight="1">
      <x:c r="A83" s="45" t="inlineStr">
        <x:is>
          <x:t xml:space="preserve">Corrigido</x:t>
        </x:is>
      </x:c>
      <x:c r="B83" s="33" t="inlineStr">
        <x:is>
          <x:t xml:space="preserve">Mt 13,30</x:t>
        </x:is>
      </x:c>
      <x:c r="C83" s="34" t="inlineStr">
        <x:is>
          <x:t xml:space="preserve">Deixai o joio crescer</x:t>
        </x:is>
      </x:c>
      <x:c r="D83" s="34" t="inlineStr">
        <x:is>
          <x:t xml:space="preserve">Corrigido — original: 13,3. zero final perdido pelo Excel (13,3 → 13,30)</x:t>
        </x:is>
      </x:c>
    </x:row>
    <x:row r="84" s="29" customFormat="1" ht="23.850000381469727" customHeight="1">
      <x:c r="A84" s="34" t="inlineStr">
        <x:is>
          <x:t xml:space="preserve">Observação</x:t>
        </x:is>
      </x:c>
      <x:c r="B84" s="33" t="n"/>
      <x:c r="C84" s="34" t="inlineStr">
        <x:is>
          <x:t xml:space="preserve">No fim do mundo o Filho do Homem separará o joio</x:t>
        </x:is>
      </x:c>
      <x:c r="D84" s="34" t="inlineStr">
        <x:is>
          <x:t xml:space="preserve">Recorte da partitura (antífona + salmo) extraído do caderno da Missa do domingo</x:t>
        </x:is>
      </x:c>
    </x:row>
    <x:row r="85" s="29" customFormat="1" ht="23.850000381469727" customHeight="1">
      <x:c r="A85" s="34" t="inlineStr">
        <x:is>
          <x:t xml:space="preserve">Observação</x:t>
        </x:is>
      </x:c>
      <x:c r="B85" s="33" t="n"/>
      <x:c r="C85" s="34" t="inlineStr">
        <x:is>
          <x:t xml:space="preserve">O Reino dos céus é como uma rede lançada ao mar</x:t>
        </x:is>
      </x:c>
      <x:c r="D85" s="34" t="inlineStr">
        <x:is>
          <x:t xml:space="preserve">Recorte da partitura (antífona + salmo) extraído do caderno da Missa do domingo</x:t>
        </x:is>
      </x:c>
    </x:row>
    <x:row r="86" s="29" customFormat="1" ht="15" customHeight="1">
      <x:c r="A86" s="34" t="inlineStr">
        <x:is>
          <x:t xml:space="preserve">Observação</x:t>
        </x:is>
      </x:c>
      <x:c r="B86" s="33" t="n"/>
      <x:c r="C86" s="34" t="inlineStr">
        <x:is>
          <x:t xml:space="preserve">Não é este o carpinteiro, o filho de Maria?</x:t>
        </x:is>
      </x:c>
      <x:c r="D86" s="34" t="inlineStr">
        <x:is>
          <x:t xml:space="preserve">Recorte da partitura (antífona + salmo) extraído do caderno da Missa do domingo</x:t>
        </x:is>
      </x:c>
    </x:row>
    <x:row r="87" s="29" customFormat="1" ht="15" customHeight="1">
      <x:c r="A87" s="34" t="inlineStr">
        <x:is>
          <x:t xml:space="preserve">Observação</x:t>
        </x:is>
      </x:c>
      <x:c r="B87" s="33" t="n"/>
      <x:c r="C87" s="34" t="inlineStr">
        <x:is>
          <x:t xml:space="preserve">Nenhum profeta é bem aceito em sua pátria</x:t>
        </x:is>
      </x:c>
      <x:c r="D87" s="34" t="inlineStr">
        <x:is>
          <x:t xml:space="preserve">Recorte da partitura (antífona + salmo) extraído do caderno da Missa do domingo</x:t>
        </x:is>
      </x:c>
    </x:row>
    <x:row r="88" s="29" customFormat="1" ht="15" customHeight="1">
      <x:c r="A88" s="45" t="inlineStr">
        <x:is>
          <x:t xml:space="preserve">Corrigido</x:t>
        </x:is>
      </x:c>
      <x:c r="B88" s="33" t="inlineStr">
        <x:is>
          <x:t xml:space="preserve">Mt 14,19</x:t>
        </x:is>
      </x:c>
      <x:c r="C88" s="34" t="inlineStr">
        <x:is>
          <x:t xml:space="preserve">Jesus tomou os pães</x:t>
        </x:is>
      </x:c>
      <x:c r="D88" s="34" t="inlineStr">
        <x:is>
          <x:t xml:space="preserve">Corrigido — original: 14,2. "Jesus tomou os pães" = Mt 14,19 (original: 14,2 — provável 14,20 sem o zero)</x:t>
        </x:is>
      </x:c>
    </x:row>
    <x:row r="89" s="29" customFormat="1" ht="23.850000381469727" customHeight="1">
      <x:c r="A89" s="34" t="inlineStr">
        <x:is>
          <x:t xml:space="preserve">Observação</x:t>
        </x:is>
      </x:c>
      <x:c r="B89" s="33" t="n"/>
      <x:c r="C89" s="34" t="inlineStr">
        <x:is>
          <x:t xml:space="preserve">Senhor, mandai-me ao vosso encontro caminhando sobre as águas</x:t>
        </x:is>
      </x:c>
      <x:c r="D89" s="34" t="inlineStr">
        <x:is>
          <x:t xml:space="preserve">Recorte da partitura (antífona + salmo) extraído do caderno da Missa do domingo</x:t>
        </x:is>
      </x:c>
    </x:row>
    <x:row r="90" s="29" customFormat="1" ht="15" customHeight="1">
      <x:c r="A90" s="46" t="inlineStr">
        <x:is>
          <x:t xml:space="preserve">A verificar</x:t>
        </x:is>
      </x:c>
      <x:c r="B90" s="33" t="inlineStr">
        <x:is>
          <x:t xml:space="preserve">Mt 15,7</x:t>
        </x:is>
      </x:c>
      <x:c r="C90" s="34" t="inlineStr">
        <x:is>
          <x:t xml:space="preserve">Este povo me honra</x:t>
        </x:is>
      </x:c>
      <x:c r="D90" s="34" t="inlineStr">
        <x:is>
          <x:t xml:space="preserve">Verificar: a citação "Este povo me honra" está em Mt 15,8.</x:t>
        </x:is>
      </x:c>
    </x:row>
    <x:row r="91" s="29" customFormat="1" ht="15" customHeight="1">
      <x:c r="A91" s="34" t="inlineStr">
        <x:is>
          <x:t xml:space="preserve">Observação</x:t>
        </x:is>
      </x:c>
      <x:c r="B91" s="33" t="n"/>
      <x:c r="C91" s="34" t="inlineStr">
        <x:is>
          <x:t xml:space="preserve">É grande a tua fé, ó mulher!</x:t>
        </x:is>
      </x:c>
      <x:c r="D91" s="34" t="inlineStr">
        <x:is>
          <x:t xml:space="preserve">Recorte da partitura (antífona + salmo) extraído do caderno da Missa do domingo</x:t>
        </x:is>
      </x:c>
    </x:row>
    <x:row r="92" s="29" customFormat="1" ht="23.850000381469727" customHeight="1">
      <x:c r="A92" s="34" t="inlineStr">
        <x:is>
          <x:t xml:space="preserve">Observação</x:t>
        </x:is>
      </x:c>
      <x:c r="B92" s="33" t="n"/>
      <x:c r="C92" s="34" t="inlineStr">
        <x:is>
          <x:t xml:space="preserve">Uma grande multidão estava com Jesus e não tinha o que comer</x:t>
        </x:is>
      </x:c>
      <x:c r="D92" s="34" t="inlineStr">
        <x:is>
          <x:t xml:space="preserve">Recorte da partitura (antífona + salmo) extraído do caderno da Missa do domingo</x:t>
        </x:is>
      </x:c>
    </x:row>
    <x:row r="93" s="29" customFormat="1" ht="15" customHeight="1">
      <x:c r="A93" s="34" t="inlineStr">
        <x:is>
          <x:t xml:space="preserve">Observação</x:t>
        </x:is>
      </x:c>
      <x:c r="B93" s="33" t="n"/>
      <x:c r="C93" s="34" t="inlineStr">
        <x:is>
          <x:t xml:space="preserve">E vós, quem dizeis que eu sou?</x:t>
        </x:is>
      </x:c>
      <x:c r="D93" s="34" t="inlineStr">
        <x:is>
          <x:t xml:space="preserve">Recorte da partitura (antífona + salmo) extraído do caderno da Missa do domingo</x:t>
        </x:is>
      </x:c>
    </x:row>
    <x:row r="94" s="29" customFormat="1" ht="23.850000381469727" customHeight="1">
      <x:c r="A94" s="34" t="inlineStr">
        <x:is>
          <x:t xml:space="preserve">Observação</x:t>
        </x:is>
      </x:c>
      <x:c r="B94" s="33" t="n"/>
      <x:c r="C94" s="34" t="inlineStr">
        <x:is>
          <x:t xml:space="preserve">São Pedro e São Paulo - Comunhão</x:t>
        </x:is>
      </x:c>
      <x:c r="D94" s="34" t="inlineStr">
        <x:is>
          <x:t xml:space="preserve">Caderno XIV sem PDFs individuais (só MSCZ/PNG); letra lida do PNG 1H_vqusmaMVQlVQKdbTsP-LtKgkZyCPv3; OCR da ocasião ilegível ('25 de Jumbo'), lido como 29 de junho</x:t>
        </x:is>
      </x:c>
    </x:row>
    <x:row r="95" s="29" customFormat="1" ht="23.850000381469727" customHeight="1">
      <x:c r="A95" s="34" t="inlineStr">
        <x:is>
          <x:t xml:space="preserve">Observação</x:t>
        </x:is>
      </x:c>
      <x:c r="B95" s="33" t="n"/>
      <x:c r="C95" s="34" t="inlineStr">
        <x:is>
          <x:t xml:space="preserve">Eu te darei, Simão Pedro, as chaves do Reino dos céus</x:t>
        </x:is>
      </x:c>
      <x:c r="D95" s="34" t="inlineStr">
        <x:is>
          <x:t xml:space="preserve">Recorte da partitura (antífona + salmo) extraído do caderno da Missa do domingo</x:t>
        </x:is>
      </x:c>
    </x:row>
    <x:row r="96" s="29" customFormat="1" ht="15" customHeight="1">
      <x:c r="A96" s="34" t="inlineStr">
        <x:is>
          <x:t xml:space="preserve">Observação</x:t>
        </x:is>
      </x:c>
      <x:c r="B96" s="33" t="n"/>
      <x:c r="C96" s="34" t="inlineStr">
        <x:is>
          <x:t xml:space="preserve">Era preciso que o Cristo sofresse</x:t>
        </x:is>
      </x:c>
      <x:c r="D96" s="34" t="inlineStr">
        <x:is>
          <x:t xml:space="preserve">Índice imprime 'Mc 8, 31; 8, 12' (segunda ref. duvidosa; talvez Lc 24,26).</x:t>
        </x:is>
      </x:c>
    </x:row>
    <x:row r="97" s="29" customFormat="1" ht="23.850000381469727" customHeight="1">
      <x:c r="A97" s="45" t="inlineStr">
        <x:is>
          <x:t xml:space="preserve">Corrigido</x:t>
        </x:is>
      </x:c>
      <x:c r="B97" s="33" t="n"/>
      <x:c r="C97" s="34" t="inlineStr">
        <x:is>
          <x:t xml:space="preserve">Se alguém quiser me seguir</x:t>
        </x:is>
      </x:c>
      <x:c r="D97" s="34" t="inlineStr">
        <x:is>
          <x:t xml:space="preserve">Ocasião corrigida: no original constava 22. A (linha idêntica à anterior). A partitura no Drive é do 12º Dom. Comum C (Lc 9,23), cujo salmo é o Sl 62.</x:t>
        </x:is>
      </x:c>
    </x:row>
    <x:row r="98" s="29" customFormat="1" ht="15" customHeight="1">
      <x:c r="A98" s="34" t="inlineStr">
        <x:is>
          <x:t xml:space="preserve">Observação</x:t>
        </x:is>
      </x:c>
      <x:c r="B98" s="33" t="n"/>
      <x:c r="C98" s="34" t="inlineStr">
        <x:is>
          <x:t xml:space="preserve">Quem quiser me seguir, renegue-se a si mesmo</x:t>
        </x:is>
      </x:c>
      <x:c r="D98" s="34" t="inlineStr">
        <x:is>
          <x:t xml:space="preserve">Recorte da partitura (antífona + salmo) extraído do caderno da Missa do domingo</x:t>
        </x:is>
      </x:c>
    </x:row>
    <x:row r="99" s="29" customFormat="1" ht="15" customHeight="1">
      <x:c r="A99" s="34" t="inlineStr">
        <x:is>
          <x:t xml:space="preserve">Observação</x:t>
        </x:is>
      </x:c>
      <x:c r="B99" s="33" t="n"/>
      <x:c r="C99" s="34" t="inlineStr">
        <x:is>
          <x:t xml:space="preserve">Quem quiser me seguir, renegue-se a si mesmo</x:t>
        </x:is>
      </x:c>
      <x:c r="D99" s="34" t="inlineStr">
        <x:is>
          <x:t xml:space="preserve">Recorte da partitura (antífona + salmo) extraído do caderno da Missa do domingo</x:t>
        </x:is>
      </x:c>
    </x:row>
    <x:row r="100" s="29" customFormat="1" ht="15" customHeight="1">
      <x:c r="A100" s="34" t="inlineStr">
        <x:is>
          <x:t xml:space="preserve">Observação</x:t>
        </x:is>
      </x:c>
      <x:c r="B100" s="33" t="n"/>
      <x:c r="C100" s="34" t="inlineStr">
        <x:is>
          <x:t xml:space="preserve">Jesus Cristo, Luz da luz</x:t>
        </x:is>
      </x:c>
      <x:c r="D100" s="34" t="inlineStr">
        <x:is>
          <x:t xml:space="preserve">'Quando oravas sobre o monte, tua face se fez luz... Eis meu Filho muito amado'.</x:t>
        </x:is>
      </x:c>
    </x:row>
    <x:row r="101" s="29" customFormat="1" ht="15" customHeight="1">
      <x:c r="A101" s="34" t="inlineStr">
        <x:is>
          <x:t xml:space="preserve">Observação</x:t>
        </x:is>
      </x:c>
      <x:c r="B101" s="33" t="n"/>
      <x:c r="C101" s="34" t="inlineStr">
        <x:is>
          <x:t xml:space="preserve">Da nuvem uma voz</x:t>
        </x:is>
      </x:c>
      <x:c r="D101" s="34" t="inlineStr">
        <x:is>
          <x:t xml:space="preserve">voz da nuvem na Transfiguração (refrão)</x:t>
        </x:is>
      </x:c>
    </x:row>
    <x:row r="102" s="29" customFormat="1" ht="15" customHeight="1">
      <x:c r="A102" s="34" t="inlineStr">
        <x:is>
          <x:t xml:space="preserve">Observação</x:t>
        </x:is>
      </x:c>
      <x:c r="B102" s="33" t="n"/>
      <x:c r="C102" s="34" t="inlineStr">
        <x:is>
          <x:t xml:space="preserve">Onde estiverem reunidos</x:t>
        </x:is>
      </x:c>
      <x:c r="D102" s="34" t="inlineStr">
        <x:is>
          <x:t xml:space="preserve">No original o título vinha precedido de "x" (marca de trabalho?).</x:t>
        </x:is>
      </x:c>
    </x:row>
    <x:row r="103" s="29" customFormat="1" ht="23.850000381469727" customHeight="1">
      <x:c r="A103" s="34" t="inlineStr">
        <x:is>
          <x:t xml:space="preserve">Observação</x:t>
        </x:is>
      </x:c>
      <x:c r="B103" s="33" t="n"/>
      <x:c r="C103" s="34" t="inlineStr">
        <x:is>
          <x:t xml:space="preserve">Onde dois ou três estiverem reunidos em meu nome</x:t>
        </x:is>
      </x:c>
      <x:c r="D103" s="34" t="inlineStr">
        <x:is>
          <x:t xml:space="preserve">Recorte da partitura (antífona + salmo) extraído do caderno da Missa do domingo</x:t>
        </x:is>
      </x:c>
    </x:row>
    <x:row r="104" s="29" customFormat="1" ht="23.850000381469727" customHeight="1">
      <x:c r="A104" s="34" t="inlineStr">
        <x:is>
          <x:t xml:space="preserve">Observação</x:t>
        </x:is>
      </x:c>
      <x:c r="B104" s="33" t="n"/>
      <x:c r="C104" s="34" t="inlineStr">
        <x:is>
          <x:t xml:space="preserve">Respondeu Jesus a Pedro: deves perdoar setenta vezes sete</x:t>
        </x:is>
      </x:c>
      <x:c r="D104" s="34" t="inlineStr">
        <x:is>
          <x:t xml:space="preserve">Recorte da partitura (antífona + salmo) extraído do caderno da Missa do domingo</x:t>
        </x:is>
      </x:c>
    </x:row>
    <x:row r="105" s="29" customFormat="1" ht="23.850000381469727" customHeight="1">
      <x:c r="A105" s="34" t="inlineStr">
        <x:is>
          <x:t xml:space="preserve">Observação</x:t>
        </x:is>
      </x:c>
      <x:c r="B105" s="33" t="n"/>
      <x:c r="C105" s="34" t="inlineStr">
        <x:is>
          <x:t xml:space="preserve">Deixai vir a mim os pequeninos: deles é o Reino dos céus</x:t>
        </x:is>
      </x:c>
      <x:c r="D105" s="34" t="inlineStr">
        <x:is>
          <x:t xml:space="preserve">Recorte da partitura (antífona + salmo) extraído do caderno da Missa do domingo</x:t>
        </x:is>
      </x:c>
    </x:row>
    <x:row r="106" s="29" customFormat="1" ht="15" customHeight="1">
      <x:c r="A106" s="34" t="inlineStr">
        <x:is>
          <x:t xml:space="preserve">Observação</x:t>
        </x:is>
      </x:c>
      <x:c r="B106" s="33" t="n"/>
      <x:c r="C106" s="34" t="inlineStr">
        <x:is>
          <x:t xml:space="preserve">Vós que abandonastes tudo e me seguistes</x:t>
        </x:is>
      </x:c>
      <x:c r="D106" s="34" t="inlineStr">
        <x:is>
          <x:t xml:space="preserve">Recorte da partitura (antífona + salmo) extraído do caderno da Missa do domingo</x:t>
        </x:is>
      </x:c>
    </x:row>
    <x:row r="107" s="29" customFormat="1" ht="15" customHeight="1">
      <x:c r="A107" s="34" t="inlineStr">
        <x:is>
          <x:t xml:space="preserve">Observação</x:t>
        </x:is>
      </x:c>
      <x:c r="B107" s="33" t="n"/>
      <x:c r="C107" s="34" t="inlineStr">
        <x:is>
          <x:t xml:space="preserve">Ide vós, desocupados, trabalhar na minha vinha</x:t>
        </x:is>
      </x:c>
      <x:c r="D107" s="34" t="inlineStr">
        <x:is>
          <x:t xml:space="preserve">Recorte da partitura (antífona + salmo) extraído do caderno da Missa do domingo</x:t>
        </x:is>
      </x:c>
    </x:row>
    <x:row r="108" s="29" customFormat="1" ht="15" customHeight="1">
      <x:c r="A108" s="34" t="inlineStr">
        <x:is>
          <x:t xml:space="preserve">Observação</x:t>
        </x:is>
      </x:c>
      <x:c r="B108" s="33" t="n"/>
      <x:c r="C108" s="34" t="inlineStr">
        <x:is>
          <x:t xml:space="preserve">Quem quiser ser o maior seja o vosso servidor</x:t>
        </x:is>
      </x:c>
      <x:c r="D108" s="34" t="inlineStr">
        <x:is>
          <x:t xml:space="preserve">Recorte da partitura (antífona + salmo) extraído do caderno da Missa do domingo</x:t>
        </x:is>
      </x:c>
    </x:row>
    <x:row r="109" s="29" customFormat="1" ht="15" customHeight="1">
      <x:c r="A109" s="45" t="inlineStr">
        <x:is>
          <x:t xml:space="preserve">Corrigido</x:t>
        </x:is>
      </x:c>
      <x:c r="B109" s="33" t="inlineStr">
        <x:is>
          <x:t xml:space="preserve">Mt 20,30</x:t>
        </x:is>
      </x:c>
      <x:c r="C109" s="34" t="inlineStr">
        <x:is>
          <x:t xml:space="preserve">Jesus, Filho de Davi</x:t>
        </x:is>
      </x:c>
      <x:c r="D109" s="34" t="inlineStr">
        <x:is>
          <x:t xml:space="preserve">Corrigido — original: 20,3. zero final perdido pelo Excel (20,3 → 20,30)</x:t>
        </x:is>
      </x:c>
    </x:row>
    <x:row r="110" s="29" customFormat="1" ht="23.850000381469727" customHeight="1">
      <x:c r="A110" s="34" t="inlineStr">
        <x:is>
          <x:t xml:space="preserve">Observação</x:t>
        </x:is>
      </x:c>
      <x:c r="B110" s="33" t="n"/>
      <x:c r="C110" s="34" t="inlineStr">
        <x:is>
          <x:t xml:space="preserve">Ó Filho de Davi, tende piedade de mim! Senhor, que eu possa ver!</x:t>
        </x:is>
      </x:c>
      <x:c r="D110" s="34" t="inlineStr">
        <x:is>
          <x:t xml:space="preserve">Recorte da partitura (antífona + salmo) extraído do caderno da Missa do domingo</x:t>
        </x:is>
      </x:c>
    </x:row>
    <x:row r="111" s="29" customFormat="1" ht="23.850000381469727" customHeight="1">
      <x:c r="A111" s="34" t="inlineStr">
        <x:is>
          <x:t xml:space="preserve">Observação</x:t>
        </x:is>
      </x:c>
      <x:c r="B111" s="33" t="n"/>
      <x:c r="C111" s="34" t="inlineStr">
        <x:is>
          <x:t xml:space="preserve">Um homem plantou uma vinha</x:t>
        </x:is>
      </x:c>
      <x:c r="D111" s="34" t="inlineStr">
        <x:is>
          <x:t xml:space="preserve">sem PDF individual no caderno (pasta PDFs do Caderno I só contém os nºs 1-18). Referência impressa 'Mc 12, 1-12'</x:t>
        </x:is>
      </x:c>
    </x:row>
    <x:row r="112" s="29" customFormat="1" ht="23.850000381469727" customHeight="1">
      <x:c r="A112" s="34" t="inlineStr">
        <x:is>
          <x:t xml:space="preserve">Observação</x:t>
        </x:is>
      </x:c>
      <x:c r="B112" s="33" t="n"/>
      <x:c r="C112" s="34" t="inlineStr">
        <x:is>
          <x:t xml:space="preserve">Fará perecer os maus com rigor e arrendará sua vinha</x:t>
        </x:is>
      </x:c>
      <x:c r="D112" s="34" t="inlineStr">
        <x:is>
          <x:t xml:space="preserve">Recorte da partitura (antífona + salmo) extraído do caderno da Missa do domingo</x:t>
        </x:is>
      </x:c>
    </x:row>
    <x:row r="113" s="29" customFormat="1" ht="23.850000381469727" customHeight="1">
      <x:c r="A113" s="34" t="inlineStr">
        <x:is>
          <x:t xml:space="preserve">Observação</x:t>
        </x:is>
      </x:c>
      <x:c r="B113" s="33" t="n"/>
      <x:c r="C113" s="34" t="inlineStr">
        <x:is>
          <x:t xml:space="preserve">Um homem deu uma grande ceia e a muitos convidou</x:t>
        </x:is>
      </x:c>
      <x:c r="D113" s="34" t="inlineStr">
        <x:is>
          <x:t xml:space="preserve">Recorte da partitura (antífona + salmo) extraído do caderno da Missa do domingo</x:t>
        </x:is>
      </x:c>
    </x:row>
    <x:row r="114" s="29" customFormat="1" ht="23.850000381469727" customHeight="1">
      <x:c r="A114" s="34" t="inlineStr">
        <x:is>
          <x:t xml:space="preserve">Observação</x:t>
        </x:is>
      </x:c>
      <x:c r="B114" s="33" t="n"/>
      <x:c r="C114" s="34" t="inlineStr">
        <x:is>
          <x:t xml:space="preserve">Um rei fez um banquete</x:t>
        </x:is>
      </x:c>
      <x:c r="D114" s="34" t="inlineStr">
        <x:is>
          <x:t xml:space="preserve">Caderno XIV sem PDFs individuais (só MSCZ/PNG); letra lida do PNG 1tmCLeG6hDnh3S0jWgha96VpWg-A-HOeM; refrão alude à parábola do banquete (cf. Lc 14,16-17); L. e M.: Joel Postma</x:t>
        </x:is>
      </x:c>
    </x:row>
    <x:row r="115" s="29" customFormat="1" ht="15" customHeight="1">
      <x:c r="A115" s="34" t="inlineStr">
        <x:is>
          <x:t xml:space="preserve">Observação</x:t>
        </x:is>
      </x:c>
      <x:c r="B115" s="33" t="n"/>
      <x:c r="C115" s="34" t="inlineStr">
        <x:is>
          <x:t xml:space="preserve">Dai a César o que é de César</x:t>
        </x:is>
      </x:c>
      <x:c r="D115" s="34" t="inlineStr">
        <x:is>
          <x:t xml:space="preserve">Recorte da partitura (antífona + salmo) extraído do caderno da Missa do domingo</x:t>
        </x:is>
      </x:c>
    </x:row>
    <x:row r="116" s="29" customFormat="1" ht="23.850000381469727" customHeight="1">
      <x:c r="A116" s="34" t="inlineStr">
        <x:is>
          <x:t xml:space="preserve">Observação</x:t>
        </x:is>
      </x:c>
      <x:c r="B116" s="33" t="n"/>
      <x:c r="C116" s="34" t="inlineStr">
        <x:is>
          <x:t xml:space="preserve">É este o maior mandamento: Amarás o Senhor teu Deus</x:t>
        </x:is>
      </x:c>
      <x:c r="D116" s="34" t="inlineStr">
        <x:is>
          <x:t xml:space="preserve">Recorte da partitura (antífona + salmo) extraído do caderno da Missa do domingo</x:t>
        </x:is>
      </x:c>
    </x:row>
    <x:row r="117" s="29" customFormat="1" ht="15" customHeight="1">
      <x:c r="A117" s="34" t="inlineStr">
        <x:is>
          <x:t xml:space="preserve">Observação</x:t>
        </x:is>
      </x:c>
      <x:c r="B117" s="33" t="n"/>
      <x:c r="C117" s="34" t="inlineStr">
        <x:is>
          <x:t xml:space="preserve">Um só é o vosso Mestre: Cristo Senhor</x:t>
        </x:is>
      </x:c>
      <x:c r="D117" s="34" t="inlineStr">
        <x:is>
          <x:t xml:space="preserve">Recorte da partitura (antífona + salmo) extraído do caderno da Missa do domingo</x:t>
        </x:is>
      </x:c>
    </x:row>
    <x:row r="118" s="29" customFormat="1" ht="15" customHeight="1">
      <x:c r="A118" s="34" t="inlineStr">
        <x:is>
          <x:t xml:space="preserve">Observação</x:t>
        </x:is>
      </x:c>
      <x:c r="B118" s="33" t="n"/>
      <x:c r="C118" s="34" t="inlineStr">
        <x:is>
          <x:t xml:space="preserve">O maior dentre vós há de ser o que serve</x:t>
        </x:is>
      </x:c>
      <x:c r="D118" s="34" t="inlineStr">
        <x:is>
          <x:t xml:space="preserve">Recorte da partitura (antífona + salmo) extraído do caderno da Missa do domingo</x:t>
        </x:is>
      </x:c>
    </x:row>
    <x:row r="119" s="29" customFormat="1" ht="15" customHeight="1">
      <x:c r="A119" s="46" t="inlineStr">
        <x:is>
          <x:t xml:space="preserve">A verificar</x:t>
        </x:is>
      </x:c>
      <x:c r="B119" s="33" t="inlineStr">
        <x:is>
          <x:t xml:space="preserve">Mt 24,33</x:t>
        </x:is>
      </x:c>
      <x:c r="C119" s="34" t="inlineStr">
        <x:is>
          <x:t xml:space="preserve">O céu e a terra passarão</x:t>
        </x:is>
      </x:c>
      <x:c r="D119" s="34" t="inlineStr">
        <x:is>
          <x:t xml:space="preserve">Verificar: "O céu e a terra passarão" está em Mt 24,35.</x:t>
        </x:is>
      </x:c>
    </x:row>
    <x:row r="120" s="29" customFormat="1" ht="23.850000381469727" customHeight="1">
      <x:c r="A120" s="34" t="inlineStr">
        <x:is>
          <x:t xml:space="preserve">Observação</x:t>
        </x:is>
      </x:c>
      <x:c r="B120" s="33" t="n"/>
      <x:c r="C120" s="34" t="inlineStr">
        <x:is>
          <x:t xml:space="preserve">O céu e a terra passarão, porém jamais minhas palavras passarão</x:t>
        </x:is>
      </x:c>
      <x:c r="D120" s="34" t="inlineStr">
        <x:is>
          <x:t xml:space="preserve">Recorte da partitura (antífona + salmo) extraído do caderno da Missa do domingo</x:t>
        </x:is>
      </x:c>
    </x:row>
    <x:row r="121" s="29" customFormat="1" ht="23.850000381469727" customHeight="1">
      <x:c r="A121" s="34" t="inlineStr">
        <x:is>
          <x:t xml:space="preserve">Observação</x:t>
        </x:is>
      </x:c>
      <x:c r="B121" s="33" t="n"/>
      <x:c r="C121" s="34" t="inlineStr">
        <x:is>
          <x:t xml:space="preserve">O céu e a terra passarão, mas minhas palavras, não!</x:t>
        </x:is>
      </x:c>
      <x:c r="D121" s="34" t="inlineStr">
        <x:is>
          <x:t xml:space="preserve">pasta '03. Caderno III' vazia no Drive (sem PDFs individuais)</x:t>
        </x:is>
      </x:c>
    </x:row>
    <x:row r="122" s="29" customFormat="1" ht="23.850000381469727" customHeight="1">
      <x:c r="A122" s="34" t="inlineStr">
        <x:is>
          <x:t xml:space="preserve">Observação</x:t>
        </x:is>
      </x:c>
      <x:c r="B122" s="33" t="n"/>
      <x:c r="C122" s="34" t="inlineStr">
        <x:is>
          <x:t xml:space="preserve">No meio da noite ouviu-se um grito: vem chegando o Esposo</x:t>
        </x:is>
      </x:c>
      <x:c r="D122" s="34" t="inlineStr">
        <x:is>
          <x:t xml:space="preserve">Recorte da partitura (antífona + salmo) extraído do caderno da Missa do domingo</x:t>
        </x:is>
      </x:c>
    </x:row>
    <x:row r="123" s="29" customFormat="1" ht="15" customHeight="1">
      <x:c r="A123" s="34" t="inlineStr">
        <x:is>
          <x:t xml:space="preserve">Observação</x:t>
        </x:is>
      </x:c>
      <x:c r="B123" s="33" t="n"/>
      <x:c r="C123" s="34" t="inlineStr">
        <x:is>
          <x:t xml:space="preserve">Servo bom e fiel, porque foste fiel no pouco</x:t>
        </x:is>
      </x:c>
      <x:c r="D123" s="34" t="inlineStr">
        <x:is>
          <x:t xml:space="preserve">Recorte da partitura (antífona + salmo) extraído do caderno da Missa do domingo</x:t>
        </x:is>
      </x:c>
    </x:row>
    <x:row r="124" s="29" customFormat="1" ht="15" customHeight="1">
      <x:c r="A124" s="34" t="inlineStr">
        <x:is>
          <x:t xml:space="preserve">Observação</x:t>
        </x:is>
      </x:c>
      <x:c r="B124" s="33" t="n"/>
      <x:c r="C124" s="34" t="inlineStr">
        <x:is>
          <x:t xml:space="preserve">A recompensa do servo bom e fiel</x:t>
        </x:is>
      </x:c>
      <x:c r="D124" s="34" t="inlineStr">
        <x:is>
          <x:t xml:space="preserve">pasta '03. Caderno III' vazia no Drive (sem PDFs individuais)</x:t>
        </x:is>
      </x:c>
    </x:row>
    <x:row r="125" s="29" customFormat="1" ht="23.850000381469727" customHeight="1">
      <x:c r="A125" s="34" t="inlineStr">
        <x:is>
          <x:t xml:space="preserve">Observação</x:t>
        </x:is>
      </x:c>
      <x:c r="B125" s="33" t="n"/>
      <x:c r="C125" s="34" t="inlineStr">
        <x:is>
          <x:t xml:space="preserve">O Filho do Homem virá...</x:t>
        </x:is>
      </x:c>
      <x:c r="D125" s="34" t="inlineStr">
        <x:is>
          <x:t xml:space="preserve">Refrão parafraseia Mt 25,31-32 (vir na glória, julgar todos os povos). Letra do Hinário Litúrgico. Estrofes Sl 49(50).</x:t>
        </x:is>
      </x:c>
    </x:row>
    <x:row r="126" s="29" customFormat="1" ht="15" customHeight="1">
      <x:c r="A126" s="34" t="inlineStr">
        <x:is>
          <x:t xml:space="preserve">Observação</x:t>
        </x:is>
      </x:c>
      <x:c r="B126" s="33" t="n"/>
      <x:c r="C126" s="34" t="inlineStr">
        <x:is>
          <x:t xml:space="preserve">Na Ceia Jesus declarou</x:t>
        </x:is>
      </x:c>
      <x:c r="D126" s="34" t="inlineStr">
        <x:is>
          <x:t xml:space="preserve">impresso 'Mt 26,20'; a frase cantada ('Um de vós haverá de me trair') é Mt 26,21; estrofes = Sl 40(41)</x:t>
        </x:is>
      </x:c>
    </x:row>
    <x:row r="127" s="29" customFormat="1" ht="23.850000381469727" customHeight="1">
      <x:c r="A127" s="34" t="inlineStr">
        <x:is>
          <x:t xml:space="preserve">Observação</x:t>
        </x:is>
      </x:c>
      <x:c r="B127" s="33" t="n"/>
      <x:c r="C127" s="34" t="inlineStr">
        <x:is>
          <x:t xml:space="preserve">Eis meu corpo</x:t>
        </x:is>
      </x:c>
      <x:c r="D127" s="34" t="inlineStr">
        <x:is>
          <x:t xml:space="preserve">Refrão: palavras da instituição ('corpo por vós doado... sangue da nova aliança'); estrofes 1-4 parafraseiam Jo 6,35.51.54-55; estr. 5 Jo 13,34 / 15,12</x:t>
        </x:is>
      </x:c>
    </x:row>
    <x:row r="128" s="29" customFormat="1" ht="35.04999923706055" customHeight="1">
      <x:c r="A128" s="34" t="inlineStr">
        <x:is>
          <x:t xml:space="preserve">Observação</x:t>
        </x:is>
      </x:c>
      <x:c r="B128" s="33" t="n"/>
      <x:c r="C128" s="34" t="inlineStr">
        <x:is>
          <x:t xml:space="preserve">Todos vós que tendes sede...</x:t>
        </x:is>
      </x:c>
      <x:c r="D128" s="34" t="inlineStr">
        <x:is>
          <x:t xml:space="preserve">sem PDF individual: a pasta do caderno no Drive está vazia (nenhum arquivo/subpasta visível); letra baseada num texto de Frei Acílio Mendes; refrão Is 55,1; estrofes citam Mt 26,26; Mt 26,28; Jo 1,29; Jo 6,35; Mt 22,3-9 (impressos)</x:t>
        </x:is>
      </x:c>
    </x:row>
    <x:row r="129" s="29" customFormat="1" ht="23.850000381469727" customHeight="1">
      <x:c r="A129" s="34" t="inlineStr">
        <x:is>
          <x:t xml:space="preserve">Observação</x:t>
        </x:is>
      </x:c>
      <x:c r="B129" s="33" t="n"/>
      <x:c r="C129" s="34" t="inlineStr">
        <x:is>
          <x:t xml:space="preserve">Eu quis comer...</x:t>
        </x:is>
      </x:c>
      <x:c r="D129" s="34" t="inlineStr">
        <x:is>
          <x:t xml:space="preserve">'Eu quis comer esta ceia agora' (Lc 22,15); 'Tomai, comei: é meu corpo'; estrofe 4 Jo 15,12. L. e M.: Waldeci Farias.</x:t>
        </x:is>
      </x:c>
    </x:row>
    <x:row r="130" s="29" customFormat="1" ht="15" customHeight="1">
      <x:c r="A130" s="34" t="inlineStr">
        <x:is>
          <x:t xml:space="preserve">Observação</x:t>
        </x:is>
      </x:c>
      <x:c r="B130" s="33" t="n"/>
      <x:c r="C130" s="34" t="inlineStr">
        <x:is>
          <x:t xml:space="preserve">O Senhor ressuscitou</x:t>
        </x:is>
      </x:c>
      <x:c r="D130" s="34" t="inlineStr">
        <x:is>
          <x:t xml:space="preserve">refrão 'O Senhor ressuscitou como havia anunciado' (Mt 28,6); estrofes = Sl 117(118)</x:t>
        </x:is>
      </x:c>
    </x:row>
    <x:row r="131" s="29" customFormat="1" ht="23.850000381469727" customHeight="1">
      <x:c r="A131" s="34" t="inlineStr">
        <x:is>
          <x:t xml:space="preserve">Observação</x:t>
        </x:is>
      </x:c>
      <x:c r="B131" s="33" t="n"/>
      <x:c r="C131" s="34" t="inlineStr">
        <x:is>
          <x:t xml:space="preserve">Santíssima Trindade, Ano B</x:t>
        </x:is>
      </x:c>
      <x:c r="D131" s="34" t="inlineStr">
        <x:is>
          <x:t xml:space="preserve">Sem PDF individual: a pasta '11. Caderno XI' está vazia no Drive; letra lida do PDF do volume (pág. 13). Impresso 'Mt 28, 19'.</x:t>
        </x:is>
      </x:c>
    </x:row>
    <x:row r="132" s="29" customFormat="1" ht="15" customHeight="1">
      <x:c r="A132" s="45" t="inlineStr">
        <x:is>
          <x:t xml:space="preserve">Corrigido</x:t>
        </x:is>
      </x:c>
      <x:c r="B132" s="33" t="inlineStr">
        <x:is>
          <x:t xml:space="preserve">Mt 28,20</x:t>
        </x:is>
      </x:c>
      <x:c r="C132" s="34" t="inlineStr">
        <x:is>
          <x:t xml:space="preserve">Convosco eu estarei</x:t>
        </x:is>
      </x:c>
      <x:c r="D132" s="34" t="inlineStr">
        <x:is>
          <x:t xml:space="preserve">Corrigido — original: 28,2. zero final perdido pelo Excel (28,2 → 28,20)</x:t>
        </x:is>
      </x:c>
    </x:row>
    <x:row r="133" s="29" customFormat="1" ht="15" customHeight="1">
      <x:c r="A133" s="34" t="inlineStr">
        <x:is>
          <x:t xml:space="preserve">Observação</x:t>
        </x:is>
      </x:c>
      <x:c r="B133" s="33" t="n"/>
      <x:c r="C133" s="34" t="inlineStr">
        <x:is>
          <x:t xml:space="preserve">Eis que estou convosco todos os dias</x:t>
        </x:is>
      </x:c>
      <x:c r="D133" s="34" t="inlineStr">
        <x:is>
          <x:t xml:space="preserve">2ª opção de antífona da comunhão (no caderno do domingo)</x:t>
        </x:is>
      </x:c>
    </x:row>
    <x:row r="134" s="29" customFormat="1" ht="35.04999923706055" customHeight="1">
      <x:c r="A134" s="34" t="inlineStr">
        <x:is>
          <x:t xml:space="preserve">Observação</x:t>
        </x:is>
      </x:c>
      <x:c r="B134" s="33" t="n"/>
      <x:c r="C134" s="34" t="inlineStr">
        <x:is>
          <x:t xml:space="preserve">Não esqueças: Somos pó</x:t>
        </x:is>
      </x:c>
      <x:c r="D134" s="34" t="inlineStr">
        <x:is>
          <x:t xml:space="preserve">Refrão = fórmula da imposição das cinzas (Gn 3,19); estrofe 1 = Mc 1,15 (outra fórmula); estrofes 2-5 parafraseiam Jl 2,12-17 (rasgar o coração, não as vestes; sacerdotes chorando entre o vestíbulo e o altar) e 2Cor 6,2 (tempo favorável).</x:t>
        </x:is>
      </x:c>
    </x:row>
    <x:row r="135" s="29" customFormat="1" ht="23.850000381469727" customHeight="1">
      <x:c r="A135" s="34" t="inlineStr">
        <x:is>
          <x:t xml:space="preserve">Observação</x:t>
        </x:is>
      </x:c>
      <x:c r="B135" s="33" t="n"/>
      <x:c r="C135" s="34" t="inlineStr">
        <x:is>
          <x:t xml:space="preserve">Convertei-vos e crede no Evangelho</x:t>
        </x:is>
      </x:c>
      <x:c r="D135" s="34" t="inlineStr">
        <x:is>
          <x:t xml:space="preserve">Sem PDF individual: a pasta '11. Caderno XI' está vazia no Drive; letra lida do PDF do volume (pág. 35). Impresso 'Salmo 129 (130)' nas estrofes.</x:t>
        </x:is>
      </x:c>
    </x:row>
    <x:row r="136" s="29" customFormat="1" ht="15" customHeight="1">
      <x:c r="A136" s="34" t="inlineStr">
        <x:is>
          <x:t xml:space="preserve">Observação</x:t>
        </x:is>
      </x:c>
      <x:c r="B136" s="33" t="n"/>
      <x:c r="C136" s="34" t="inlineStr">
        <x:is>
          <x:t xml:space="preserve">A fama de Jesus se espalhou</x:t>
        </x:is>
      </x:c>
      <x:c r="D136" s="34" t="inlineStr">
        <x:is>
          <x:t xml:space="preserve">Recorte da partitura (antífona + salmo) extraído do caderno da Missa do domingo</x:t>
        </x:is>
      </x:c>
    </x:row>
    <x:row r="137" s="29" customFormat="1" ht="23.850000381469727" customHeight="1">
      <x:c r="A137" s="34" t="inlineStr">
        <x:is>
          <x:t xml:space="preserve">Observação</x:t>
        </x:is>
      </x:c>
      <x:c r="B137" s="33" t="n"/>
      <x:c r="C137" s="34" t="inlineStr">
        <x:is>
          <x:t xml:space="preserve">Jesus se levantou bem cedo e dedicou-se à oração</x:t>
        </x:is>
      </x:c>
      <x:c r="D137" s="34" t="inlineStr">
        <x:is>
          <x:t xml:space="preserve">Recorte da partitura (antífona + salmo) extraído do caderno da Missa do domingo</x:t>
        </x:is>
      </x:c>
    </x:row>
    <x:row r="138" s="29" customFormat="1" ht="15" customHeight="1">
      <x:c r="A138" s="34" t="inlineStr">
        <x:is>
          <x:t xml:space="preserve">Observação</x:t>
        </x:is>
      </x:c>
      <x:c r="B138" s="33" t="n"/>
      <x:c r="C138" s="34" t="inlineStr">
        <x:is>
          <x:t xml:space="preserve">Então o paralítico tomou a sua maca</x:t>
        </x:is>
      </x:c>
      <x:c r="D138" s="34" t="inlineStr">
        <x:is>
          <x:t xml:space="preserve">Recorte da partitura (antífona + salmo) extraído do caderno da Missa do domingo</x:t>
        </x:is>
      </x:c>
    </x:row>
    <x:row r="139" s="29" customFormat="1" ht="23.850000381469727" customHeight="1">
      <x:c r="A139" s="34" t="inlineStr">
        <x:is>
          <x:t xml:space="preserve">Observação</x:t>
        </x:is>
      </x:c>
      <x:c r="B139" s="33" t="n"/>
      <x:c r="C139" s="34" t="inlineStr">
        <x:is>
          <x:t xml:space="preserve">O Reino de Deus é semelhante a um homem que lançou a semente</x:t>
        </x:is>
      </x:c>
      <x:c r="D139" s="34" t="inlineStr">
        <x:is>
          <x:t xml:space="preserve">Recorte da partitura (antífona + salmo) extraído do caderno da Missa do domingo</x:t>
        </x:is>
      </x:c>
    </x:row>
    <x:row r="140" s="29" customFormat="1" ht="23.850000381469727" customHeight="1">
      <x:c r="A140" s="34" t="inlineStr">
        <x:is>
          <x:t xml:space="preserve">Observação</x:t>
        </x:is>
      </x:c>
      <x:c r="B140" s="33" t="n"/>
      <x:c r="C140" s="34" t="inlineStr">
        <x:is>
          <x:t xml:space="preserve">Os discípulos foram sem levar nem pão, nem alforje</x:t>
        </x:is>
      </x:c>
      <x:c r="D140" s="34" t="inlineStr">
        <x:is>
          <x:t xml:space="preserve">Recorte da partitura (antífona + salmo) extraído do caderno da Missa do domingo</x:t>
        </x:is>
      </x:c>
    </x:row>
    <x:row r="141" s="29" customFormat="1" ht="15" customHeight="1">
      <x:c r="A141" s="34" t="inlineStr">
        <x:is>
          <x:t xml:space="preserve">Observação</x:t>
        </x:is>
      </x:c>
      <x:c r="B141" s="33" t="n"/>
      <x:c r="C141" s="34" t="inlineStr">
        <x:is>
          <x:t xml:space="preserve">Vinde a sós a um lugar bem tranquilo</x:t>
        </x:is>
      </x:c>
      <x:c r="D141" s="34" t="inlineStr">
        <x:is>
          <x:t xml:space="preserve">Recorte da partitura (antífona + salmo) extraído do caderno da Missa do domingo</x:t>
        </x:is>
      </x:c>
    </x:row>
    <x:row r="142" s="29" customFormat="1" ht="15" customHeight="1">
      <x:c r="A142" s="34" t="inlineStr">
        <x:is>
          <x:t xml:space="preserve">Observação</x:t>
        </x:is>
      </x:c>
      <x:c r="B142" s="33" t="n"/>
      <x:c r="C142" s="34" t="inlineStr">
        <x:is>
          <x:t xml:space="preserve">Quem não é contra nós é a nosso favor</x:t>
        </x:is>
      </x:c>
      <x:c r="D142" s="34" t="inlineStr">
        <x:is>
          <x:t xml:space="preserve">Recorte da partitura (antífona + salmo) extraído do caderno da Missa do domingo</x:t>
        </x:is>
      </x:c>
    </x:row>
    <x:row r="143" s="29" customFormat="1" ht="15" customHeight="1">
      <x:c r="A143" s="34" t="inlineStr">
        <x:is>
          <x:t xml:space="preserve">Observação</x:t>
        </x:is>
      </x:c>
      <x:c r="B143" s="33" t="n"/>
      <x:c r="C143" s="34" t="inlineStr">
        <x:is>
          <x:t xml:space="preserve">O Filho do Homem veio para dar a sua vida</x:t>
        </x:is>
      </x:c>
      <x:c r="D143" s="34" t="inlineStr">
        <x:is>
          <x:t xml:space="preserve">2ª opção de antífona da comunhão (no caderno do domingo)</x:t>
        </x:is>
      </x:c>
    </x:row>
    <x:row r="144" s="29" customFormat="1" ht="35.04999923706055" customHeight="1">
      <x:c r="A144" s="34" t="inlineStr">
        <x:is>
          <x:t xml:space="preserve">Observação</x:t>
        </x:is>
      </x:c>
      <x:c r="B144" s="33" t="n"/>
      <x:c r="C144" s="34" t="inlineStr">
        <x:is>
          <x:t xml:space="preserve">Senhor, abri os meus olhos</x:t>
        </x:is>
      </x:c>
      <x:c r="D144" s="34" t="inlineStr">
        <x:is>
          <x:t xml:space="preserve">Sem PDF individual no caderno (pasta só tem .sib/.svg e Book_16.pdf, sem camada de texto); letra extraída do SVG 19rL3bOzOP-2RZvAEGkCQQ1TrSSKLTZU5. Refrão: 'sou o cego pelo caminho... eu vos quero ver' (Bartimeu); estr. 5 'comigo ficai' cf. Lc 24,29.</x:t>
        </x:is>
      </x:c>
    </x:row>
    <x:row r="145" s="29" customFormat="1" ht="23.850000381469727" customHeight="1">
      <x:c r="A145" s="34" t="inlineStr">
        <x:is>
          <x:t xml:space="preserve">Observação</x:t>
        </x:is>
      </x:c>
      <x:c r="B145" s="33" t="n"/>
      <x:c r="C145" s="34" t="inlineStr">
        <x:is>
          <x:t xml:space="preserve">Em verdade eu vos digo: o que pedirdes em oração</x:t>
        </x:is>
      </x:c>
      <x:c r="D145" s="34" t="inlineStr">
        <x:is>
          <x:t xml:space="preserve">2ª opção de antífona da comunhão (no caderno do domingo)</x:t>
        </x:is>
      </x:c>
    </x:row>
    <x:row r="146" s="29" customFormat="1" ht="15" customHeight="1">
      <x:c r="A146" s="34" t="inlineStr">
        <x:is>
          <x:t xml:space="preserve">Observação</x:t>
        </x:is>
      </x:c>
      <x:c r="B146" s="33" t="n"/>
      <x:c r="C146" s="34" t="inlineStr">
        <x:is>
          <x:t xml:space="preserve">Em verdade eu vos digo: o que pedirdes</x:t>
        </x:is>
      </x:c>
      <x:c r="D146" s="34" t="inlineStr">
        <x:is>
          <x:t xml:space="preserve">2ª opção de antífona da comunhão (no caderno do domingo)</x:t>
        </x:is>
      </x:c>
    </x:row>
    <x:row r="147" s="29" customFormat="1" ht="15" customHeight="1">
      <x:c r="A147" s="34" t="inlineStr">
        <x:is>
          <x:t xml:space="preserve">Observação</x:t>
        </x:is>
      </x:c>
      <x:c r="B147" s="33" t="n"/>
      <x:c r="C147" s="34" t="inlineStr">
        <x:is>
          <x:t xml:space="preserve">Shemá, Israel - Escuta, Israel</x:t>
        </x:is>
      </x:c>
      <x:c r="D147" s="34" t="inlineStr">
        <x:is>
          <x:t xml:space="preserve">Texto hebraico e tradução de Dt 6,4 (citado em Mc 12,29).</x:t>
        </x:is>
      </x:c>
    </x:row>
    <x:row r="148" s="29" customFormat="1" ht="23.850000381469727" customHeight="1">
      <x:c r="A148" s="34" t="inlineStr">
        <x:is>
          <x:t xml:space="preserve">Observação</x:t>
        </x:is>
      </x:c>
      <x:c r="B148" s="33" t="n"/>
      <x:c r="C148" s="34" t="inlineStr">
        <x:is>
          <x:t xml:space="preserve">Amar o próximo como a si mesmo vale mais que qualquer sacrifício</x:t>
        </x:is>
      </x:c>
      <x:c r="D148" s="34" t="inlineStr">
        <x:is>
          <x:t xml:space="preserve">Recorte da partitura (antífona + salmo) extraído do caderno da Missa do domingo</x:t>
        </x:is>
      </x:c>
    </x:row>
    <x:row r="149" s="29" customFormat="1" ht="15" customHeight="1">
      <x:c r="A149" s="34" t="inlineStr">
        <x:is>
          <x:t xml:space="preserve">Observação</x:t>
        </x:is>
      </x:c>
      <x:c r="B149" s="33" t="n"/>
      <x:c r="C149" s="34" t="inlineStr">
        <x:is>
          <x:t xml:space="preserve">Esta viúva ofereceu ao Senhor tudo o que tinha</x:t>
        </x:is>
      </x:c>
      <x:c r="D149" s="34" t="inlineStr">
        <x:is>
          <x:t xml:space="preserve">Recorte da partitura (antífona + salmo) extraído do caderno da Missa do domingo</x:t>
        </x:is>
      </x:c>
    </x:row>
    <x:row r="150" s="29" customFormat="1" ht="35.04999923706055" customHeight="1">
      <x:c r="A150" s="34" t="inlineStr">
        <x:is>
          <x:t xml:space="preserve">Observação</x:t>
        </x:is>
      </x:c>
      <x:c r="B150" s="33" t="n"/>
      <x:c r="C150" s="34" t="inlineStr">
        <x:is>
          <x:t xml:space="preserve">Ouvi, ó filhos e filhas, ouvi!</x:t>
        </x:is>
      </x:c>
      <x:c r="D150" s="34" t="inlineStr">
        <x:is>
          <x:t xml:space="preserve">Sem PDF individual no caderno (pasta só tem .sib/.svg e Book_16.pdf, sem camada de texto); letra extraída do SVG 1mHkuRrDeU10ta5ExBt2PpZOllGchSvuE. O filii et filiae, trad. Weber; estrofes narram Mc 16,1-7, Jo 20,3-8 e Jo 20,19-29 (Tomé).</x:t>
        </x:is>
      </x:c>
    </x:row>
    <x:row r="151" s="29" customFormat="1" ht="15" customHeight="1">
      <x:c r="A151" s="34" t="inlineStr">
        <x:is>
          <x:t xml:space="preserve">Observação</x:t>
        </x:is>
      </x:c>
      <x:c r="B151" s="33" t="n"/>
      <x:c r="C151" s="34" t="inlineStr">
        <x:is>
          <x:t xml:space="preserve">Um Anjo à Virgem Santa</x:t>
        </x:is>
      </x:c>
      <x:c r="D151" s="34" t="inlineStr">
        <x:is>
          <x:t xml:space="preserve">1ª estrofe narra a Anunciação ('Ave, cheia de graça!', 'Em mim assim se faça').</x:t>
        </x:is>
      </x:c>
    </x:row>
    <x:row r="152" s="29" customFormat="1" ht="15" customHeight="1">
      <x:c r="A152" s="34" t="inlineStr">
        <x:is>
          <x:t xml:space="preserve">Observação</x:t>
        </x:is>
      </x:c>
      <x:c r="B152" s="33" t="n"/>
      <x:c r="C152" s="34" t="inlineStr">
        <x:is>
          <x:t xml:space="preserve">Maria, cheia de graça... e da Palavra de Deus</x:t>
        </x:is>
      </x:c>
      <x:c r="D152" s="34" t="inlineStr">
        <x:is>
          <x:t xml:space="preserve">Letra ODC. Refrão: 'cheia de graça' (Lc 1,28); estrofes parafraseiam Lc 1,26-56 e 2,1-19 (Lc 1,38; 1,45).</x:t>
        </x:is>
      </x:c>
    </x:row>
    <x:row r="153" s="29" customFormat="1" ht="23.850000381469727" customHeight="1">
      <x:c r="A153" s="34" t="inlineStr">
        <x:is>
          <x:t xml:space="preserve">Observação</x:t>
        </x:is>
      </x:c>
      <x:c r="B153" s="33" t="n"/>
      <x:c r="C153" s="34" t="inlineStr">
        <x:is>
          <x:t xml:space="preserve">Ave Maria II</x:t>
        </x:is>
      </x:c>
      <x:c r="D153" s="34" t="inlineStr">
        <x:is>
          <x:t xml:space="preserve">Sem PDF individual: a pasta '11. Caderno XI' está vazia no Drive; letra lida do PDF do volume (pág. 25). Oração da Ave-Maria.</x:t>
        </x:is>
      </x:c>
    </x:row>
    <x:row r="154" s="29" customFormat="1" ht="35.04999923706055" customHeight="1">
      <x:c r="A154" s="34" t="inlineStr">
        <x:is>
          <x:t xml:space="preserve">Observação</x:t>
        </x:is>
      </x:c>
      <x:c r="B154" s="33" t="n"/>
      <x:c r="C154" s="34" t="inlineStr">
        <x:is>
          <x:t xml:space="preserve">Eu te saúdo, cheia de graça!</x:t>
        </x:is>
      </x:c>
      <x:c r="D154" s="34" t="inlineStr">
        <x:is>
          <x:t xml:space="preserve">Sem PDF individual no caderno (pasta só tem .sib/.svg e Book_16.pdf, sem camada de texto); letra extraída do SVG 1TsZkWiAsaBkHiSQWPhvUSnBC7uIfRz_z. Paráfrase de Lc 1,28 (saudação), 1,38 (serva do Senhor) e 1,45 (feliz a que acreditou).</x:t>
        </x:is>
      </x:c>
    </x:row>
    <x:row r="155" s="29" customFormat="1" ht="15" customHeight="1">
      <x:c r="A155" s="34" t="inlineStr">
        <x:is>
          <x:t xml:space="preserve">Observação</x:t>
        </x:is>
      </x:c>
      <x:c r="B155" s="33" t="n"/>
      <x:c r="C155" s="34" t="inlineStr">
        <x:is>
          <x:t xml:space="preserve">Ave Maria</x:t>
        </x:is>
      </x:c>
      <x:c r="D155" s="34" t="inlineStr">
        <x:is>
          <x:t xml:space="preserve">texto da Ave-Maria (Lc 1,28 e 1,42)</x:t>
        </x:is>
      </x:c>
    </x:row>
    <x:row r="156" s="29" customFormat="1" ht="23.850000381469727" customHeight="1">
      <x:c r="A156" s="34" t="inlineStr">
        <x:is>
          <x:t xml:space="preserve">Observação</x:t>
        </x:is>
      </x:c>
      <x:c r="B156" s="33" t="n"/>
      <x:c r="C156" s="34" t="inlineStr">
        <x:is>
          <x:t xml:space="preserve">Este é o pão da vida, o corpo do Senhor</x:t>
        </x:is>
      </x:c>
      <x:c r="D156" s="34" t="inlineStr">
        <x:is>
          <x:t xml:space="preserve">Partitura: Lc 1,31-37; as estrofes parafraseiam a Anunciação ('Não temas, Maria...', 'faça-se em mim... sou serva do Senhor', v. 38); 4ª estrofe ecoa Lc 2,14.</x:t>
        </x:is>
      </x:c>
    </x:row>
    <x:row r="157" s="29" customFormat="1" ht="15" customHeight="1">
      <x:c r="A157" s="34" t="inlineStr">
        <x:is>
          <x:t xml:space="preserve">Observação</x:t>
        </x:is>
      </x:c>
      <x:c r="B157" s="33" t="n"/>
      <x:c r="C157" s="34" t="inlineStr">
        <x:is>
          <x:t xml:space="preserve">Mãe do meu Senhor e da Igreja</x:t>
        </x:is>
      </x:c>
      <x:c r="D157" s="34" t="inlineStr">
        <x:is>
          <x:t xml:space="preserve">Baseado em texto italiano; 'Mãe do meu Senhor' = Lc 1,43; estrofe 3 cita Lc 2,14.</x:t>
        </x:is>
      </x:c>
    </x:row>
    <x:row r="158" s="29" customFormat="1" ht="23.850000381469727" customHeight="1">
      <x:c r="A158" s="34" t="inlineStr">
        <x:is>
          <x:t xml:space="preserve">Observação</x:t>
        </x:is>
      </x:c>
      <x:c r="B158" s="33" t="n"/>
      <x:c r="C158" s="34" t="inlineStr">
        <x:is>
          <x:t xml:space="preserve">Ouviste a Palavra de Deus</x:t>
        </x:is>
      </x:c>
      <x:c r="D158" s="34" t="inlineStr">
        <x:is>
          <x:t xml:space="preserve">Caderno XIV sem PDFs individuais (só MSCZ/PNG); letra lida do PNG 1XApdJv1lN2uv3pLT2zh_gYrzuIMjecu8; cita também Lc 1,53 ('Deus que os famintos sacia')</x:t>
        </x:is>
      </x:c>
    </x:row>
    <x:row r="159" s="29" customFormat="1" ht="15" customHeight="1">
      <x:c r="A159" s="34" t="inlineStr">
        <x:is>
          <x:t xml:space="preserve">Observação</x:t>
        </x:is>
      </x:c>
      <x:c r="B159" s="33" t="n"/>
      <x:c r="C159" s="34" t="inlineStr">
        <x:is>
          <x:t xml:space="preserve">Minha alma glorifica o Senhor</x:t>
        </x:is>
      </x:c>
      <x:c r="D159" s="34" t="inlineStr">
        <x:is>
          <x:t xml:space="preserve">Partitura intitulada '(Magnificat)'; paráfrase de Telles Ramón.</x:t>
        </x:is>
      </x:c>
    </x:row>
    <x:row r="160" s="29" customFormat="1" ht="23.850000381469727" customHeight="1">
      <x:c r="A160" s="34" t="inlineStr">
        <x:is>
          <x:t xml:space="preserve">Observação</x:t>
        </x:is>
      </x:c>
      <x:c r="B160" s="33" t="n"/>
      <x:c r="C160" s="34" t="inlineStr">
        <x:is>
          <x:t xml:space="preserve">Salve, ó Santa Mãe!</x:t>
        </x:is>
      </x:c>
      <x:c r="D160" s="34" t="inlineStr">
        <x:is>
          <x:t xml:space="preserve">Sem PDF individual: a pasta '11. Caderno XI' está vazia no Drive; letra lida do PDF do volume (pág. 30). Refrão 'Salve, Sancta Parens'; estrofes do Magnificat.</x:t>
        </x:is>
      </x:c>
    </x:row>
    <x:row r="161" s="29" customFormat="1" ht="15" customHeight="1">
      <x:c r="A161" s="34" t="inlineStr">
        <x:is>
          <x:t xml:space="preserve">Observação</x:t>
        </x:is>
      </x:c>
      <x:c r="B161" s="33" t="n"/>
      <x:c r="C161" s="34" t="inlineStr">
        <x:is>
          <x:t xml:space="preserve">Maria, a Mãe do Senhor</x:t>
        </x:is>
      </x:c>
      <x:c r="D161" s="34" t="inlineStr">
        <x:is>
          <x:t xml:space="preserve">Estrofes parafraseiam o Magnificat. Arquivo grafa 'Sennhor'.</x:t>
        </x:is>
      </x:c>
    </x:row>
    <x:row r="162" s="29" customFormat="1" ht="15" customHeight="1">
      <x:c r="A162" s="34" t="inlineStr">
        <x:is>
          <x:t xml:space="preserve">Observação</x:t>
        </x:is>
      </x:c>
      <x:c r="B162" s="33" t="n"/>
      <x:c r="C162" s="34" t="inlineStr">
        <x:is>
          <x:t xml:space="preserve">Com os anjos de Deus</x:t>
        </x:is>
      </x:c>
      <x:c r="D162" s="34" t="inlineStr">
        <x:is>
          <x:t xml:space="preserve">Estrofes 3-6 do Magnificat (Lc 1,49-52); refrão de louvor a Maria.</x:t>
        </x:is>
      </x:c>
    </x:row>
    <x:row r="163" s="29" customFormat="1" ht="23.850000381469727" customHeight="1">
      <x:c r="A163" s="34" t="inlineStr">
        <x:is>
          <x:t xml:space="preserve">Observação</x:t>
        </x:is>
      </x:c>
      <x:c r="B163" s="33" t="n"/>
      <x:c r="C163" s="34" t="inlineStr">
        <x:is>
          <x:t xml:space="preserve">A minha alma engrandece</x:t>
        </x:is>
      </x:c>
      <x:c r="D163" s="34" t="inlineStr">
        <x:is>
          <x:t xml:space="preserve">Caderno XIV sem PDFs individuais (só MSCZ/PNG); letra lida do PNG 1IS7lzwpg9Cx08qNp_HFG-N0Qn3wKhBKd; refrão Lc 1,49</x:t>
        </x:is>
      </x:c>
    </x:row>
    <x:row r="164" s="29" customFormat="1" ht="15" customHeight="1">
      <x:c r="A164" s="34" t="inlineStr">
        <x:is>
          <x:t xml:space="preserve">Observação</x:t>
        </x:is>
      </x:c>
      <x:c r="B164" s="33" t="n"/>
      <x:c r="C164" s="34" t="inlineStr">
        <x:is>
          <x:t xml:space="preserve">Minh'alma glorifica o Senhor</x:t>
        </x:is>
      </x:c>
      <x:c r="D164" s="34" t="inlineStr">
        <x:is>
          <x:t xml:space="preserve">Magnificat.</x:t>
        </x:is>
      </x:c>
    </x:row>
    <x:row r="165" s="29" customFormat="1" ht="15" customHeight="1">
      <x:c r="A165" s="34" t="inlineStr">
        <x:is>
          <x:t xml:space="preserve">Observação</x:t>
        </x:is>
      </x:c>
      <x:c r="B165" s="33" t="n"/>
      <x:c r="C165" s="34" t="inlineStr">
        <x:is>
          <x:t xml:space="preserve">Deus te salve, ó Maria!</x:t>
        </x:is>
      </x:c>
      <x:c r="D165" s="34" t="inlineStr">
        <x:is>
          <x:t xml:space="preserve">estrofes = Magníficat</x:t>
        </x:is>
      </x:c>
    </x:row>
    <x:row r="166" s="29" customFormat="1" ht="15" customHeight="1">
      <x:c r="A166" s="34" t="inlineStr">
        <x:is>
          <x:t xml:space="preserve">Observação</x:t>
        </x:is>
      </x:c>
      <x:c r="B166" s="33" t="n"/>
      <x:c r="C166" s="34" t="inlineStr">
        <x:is>
          <x:t xml:space="preserve">Maria o Magnificat cantou</x:t>
        </x:is>
      </x:c>
      <x:c r="D166" s="34" t="inlineStr">
        <x:is>
          <x:t xml:space="preserve">Atribuição pelo título; conferir se a letra parafraseia o Magnificat.</x:t>
        </x:is>
      </x:c>
    </x:row>
    <x:row r="167" s="29" customFormat="1" ht="15" customHeight="1">
      <x:c r="A167" s="34" t="inlineStr">
        <x:is>
          <x:t xml:space="preserve">Observação</x:t>
        </x:is>
      </x:c>
      <x:c r="B167" s="33" t="n"/>
      <x:c r="C167" s="34" t="inlineStr">
        <x:is>
          <x:t xml:space="preserve">Todas as gerações</x:t>
        </x:is>
      </x:c>
      <x:c r="D167" s="34" t="inlineStr">
        <x:is>
          <x:t xml:space="preserve">refrão = Lc 1,48; estrofe 3 = Lc 1,45</x:t>
        </x:is>
      </x:c>
    </x:row>
    <x:row r="168" s="29" customFormat="1" ht="15" customHeight="1">
      <x:c r="A168" s="34" t="inlineStr">
        <x:is>
          <x:t xml:space="preserve">Observação</x:t>
        </x:is>
      </x:c>
      <x:c r="B168" s="33" t="n"/>
      <x:c r="C168" s="34" t="inlineStr">
        <x:is>
          <x:t xml:space="preserve">O Deus poderoso</x:t>
        </x:is>
      </x:c>
      <x:c r="D168" s="34" t="inlineStr">
        <x:is>
          <x:t xml:space="preserve">Caderno XIV sem PDFs individuais (só MSCZ/PNG); letra lida do PNG 1-dGy73qlVk-xhlefIv6Q4MaV9U8OSJ4f</x:t>
        </x:is>
      </x:c>
    </x:row>
    <x:row r="169" s="29" customFormat="1" ht="23.850000381469727" customHeight="1">
      <x:c r="A169" s="34" t="inlineStr">
        <x:is>
          <x:t xml:space="preserve">Observação</x:t>
        </x:is>
      </x:c>
      <x:c r="B169" s="33" t="n"/>
      <x:c r="C169" s="34" t="inlineStr">
        <x:is>
          <x:t xml:space="preserve">Missa de Natal – Comunhão: No presépio pequenino</x:t>
        </x:is>
      </x:c>
      <x:c r="D169" s="34" t="inlineStr">
        <x:is>
          <x:t xml:space="preserve">Estrofes parafraseiam o anúncio aos pastores (boa nova de grande alegria, anjos, 'Glória a Deus... paz'); estr. 1 evoca Is 9,1; estr. 5 Lc 1,52</x:t>
        </x:is>
      </x:c>
    </x:row>
    <x:row r="170" s="29" customFormat="1" ht="23.850000381469727" customHeight="1">
      <x:c r="A170" s="34" t="inlineStr">
        <x:is>
          <x:t xml:space="preserve">Observação</x:t>
        </x:is>
      </x:c>
      <x:c r="B170" s="33" t="n"/>
      <x:c r="C170" s="34" t="inlineStr">
        <x:is>
          <x:t xml:space="preserve">Missa de Natal – Aclamação: Uma grande alegria, aleluia!</x:t>
        </x:is>
      </x:c>
      <x:c r="D170" s="34" t="inlineStr">
        <x:is>
          <x:t xml:space="preserve">'Uma grande alegria... o Anjo anuncia: nasceu hoje o Salvador'</x:t>
        </x:is>
      </x:c>
    </x:row>
    <x:row r="171" s="29" customFormat="1" ht="23.850000381469727" customHeight="1">
      <x:c r="A171" s="34" t="inlineStr">
        <x:is>
          <x:t xml:space="preserve">Observação</x:t>
        </x:is>
      </x:c>
      <x:c r="B171" s="33" t="n"/>
      <x:c r="C171" s="34" t="inlineStr">
        <x:is>
          <x:t xml:space="preserve">Missa de Natal – Entrada: Aleluia, glória a Deus!</x:t>
        </x:is>
      </x:c>
      <x:c r="D171" s="34" t="inlineStr">
        <x:is>
          <x:t xml:space="preserve">Refrão cita Lc 2,14 ('Glória a Deus nos altos céus e na terra paz aos homens'); estrofes livres (Maria de Fátima de Oliveira)</x:t>
        </x:is>
      </x:c>
    </x:row>
    <x:row r="172" s="29" customFormat="1" ht="15" customHeight="1">
      <x:c r="A172" s="34" t="inlineStr">
        <x:is>
          <x:t xml:space="preserve">Observação</x:t>
        </x:is>
      </x:c>
      <x:c r="B172" s="33" t="n"/>
      <x:c r="C172" s="34" t="inlineStr">
        <x:is>
          <x:t xml:space="preserve">Glória, aleluia!</x:t>
        </x:is>
      </x:c>
      <x:c r="D172" s="34" t="inlineStr">
        <x:is>
          <x:t xml:space="preserve">Refrão orante: 'Glória a Deus no alto do céu' (Lc 2,14a).</x:t>
        </x:is>
      </x:c>
    </x:row>
    <x:row r="173" s="29" customFormat="1" ht="23.850000381469727" customHeight="1">
      <x:c r="A173" s="34" t="inlineStr">
        <x:is>
          <x:t xml:space="preserve">Observação</x:t>
        </x:is>
      </x:c>
      <x:c r="B173" s="33" t="n"/>
      <x:c r="C173" s="34" t="inlineStr">
        <x:is>
          <x:t xml:space="preserve">Vinde, cristãos, vinde à porfia</x:t>
        </x:is>
      </x:c>
      <x:c r="D173" s="34" t="inlineStr">
        <x:is>
          <x:t xml:space="preserve">Caderno XIV sem PDFs individuais (só MSCZ/PNG); letra lida do PNG 1oaiCevL1P4K4nH2j2Ejy-jkt8fLr9lxf; refrão 'Glória a Deus nas alturas'; melodia francesa</x:t>
        </x:is>
      </x:c>
    </x:row>
    <x:row r="174" s="29" customFormat="1" ht="35.04999923706055" customHeight="1">
      <x:c r="A174" s="34" t="inlineStr">
        <x:is>
          <x:t xml:space="preserve">Observação</x:t>
        </x:is>
      </x:c>
      <x:c r="B174" s="33" t="n"/>
      <x:c r="C174" s="34" t="inlineStr">
        <x:is>
          <x:t xml:space="preserve">Os pastores vieram depressa</x:t>
        </x:is>
      </x:c>
      <x:c r="D174" s="34" t="inlineStr">
        <x:is>
          <x:t xml:space="preserve">Sem PDF individual no caderno (pasta só tem .sib/.svg e Book_16.pdf, sem camada de texto); letra extraída do SVG 1Kw8qutzVgD5UutyfamQLw6ZUZHjZen8p. Refrão = Lc 2,16; estrofes do Sl 126 ('Se o Senhor não construir a casa'). Nota na partitura: 1º de janeiro → vol. XI, p. 30 'Salve, ó Santa Mãe'.</x:t>
        </x:is>
      </x:c>
    </x:row>
    <x:row r="175" s="29" customFormat="1" ht="23.850000381469727" customHeight="1">
      <x:c r="A175" s="34" t="inlineStr">
        <x:is>
          <x:t xml:space="preserve">Observação</x:t>
        </x:is>
      </x:c>
      <x:c r="B175" s="33" t="n"/>
      <x:c r="C175" s="34" t="inlineStr">
        <x:is>
          <x:t xml:space="preserve">Maria ouve e guarda a Palavra de Deus</x:t>
        </x:is>
      </x:c>
      <x:c r="D175" s="34" t="inlineStr">
        <x:is>
          <x:t xml:space="preserve">Refrão combina Lc 2,19.51 (guardava no coração) e Lc 1,45 (feliz porque creste); estrofes citam o Magnificat (Lc 1,52-53).</x:t>
        </x:is>
      </x:c>
    </x:row>
    <x:row r="176" s="29" customFormat="1" ht="23.850000381469727" customHeight="1">
      <x:c r="A176" s="34" t="inlineStr">
        <x:is>
          <x:t xml:space="preserve">Observação</x:t>
        </x:is>
      </x:c>
      <x:c r="B176" s="33" t="n"/>
      <x:c r="C176" s="34" t="inlineStr">
        <x:is>
          <x:t xml:space="preserve">Sobe a Jerusalém</x:t>
        </x:is>
      </x:c>
      <x:c r="D176" s="34" t="inlineStr">
        <x:is>
          <x:t xml:space="preserve">sem PDF individual no caderno (pasta PDFs do Caderno I só contém os nºs 1-18). Virgem oferente apresenta o Menino (Apresentação no Templo); Maria junto à cruz evoca Jo 19,25</x:t>
        </x:is>
      </x:c>
    </x:row>
    <x:row r="177" s="29" customFormat="1" ht="15" customHeight="1">
      <x:c r="A177" s="34" t="inlineStr">
        <x:is>
          <x:t xml:space="preserve">Observação</x:t>
        </x:is>
      </x:c>
      <x:c r="B177" s="33" t="n"/>
      <x:c r="C177" s="34" t="inlineStr">
        <x:is>
          <x:t xml:space="preserve">Jesus, Luz das nações</x:t>
        </x:is>
      </x:c>
      <x:c r="D177" s="34" t="inlineStr">
        <x:is>
          <x:t xml:space="preserve">Refrão Lc 2,32; estrofes Simeão e Nunc dimittis.</x:t>
        </x:is>
      </x:c>
    </x:row>
    <x:row r="178" s="29" customFormat="1" ht="23.850000381469727" customHeight="1">
      <x:c r="A178" s="34" t="inlineStr">
        <x:is>
          <x:t xml:space="preserve">Observação</x:t>
        </x:is>
      </x:c>
      <x:c r="B178" s="33" t="n"/>
      <x:c r="C178" s="34" t="inlineStr">
        <x:is>
          <x:t xml:space="preserve">Cântico de Simeão</x:t>
        </x:is>
      </x:c>
      <x:c r="D178" s="34" t="inlineStr">
        <x:is>
          <x:t xml:space="preserve">Sem PDF individual: a pasta '11. Caderno XI' está vazia no Drive; letra lida do PDF do volume (pág. 11). Impresso 'Lc 2, 29-32'.</x:t>
        </x:is>
      </x:c>
    </x:row>
    <x:row r="179" s="29" customFormat="1" ht="15" customHeight="1">
      <x:c r="A179" s="34" t="inlineStr">
        <x:is>
          <x:t xml:space="preserve">Observação</x:t>
        </x:is>
      </x:c>
      <x:c r="B179" s="33" t="n"/>
      <x:c r="C179" s="34" t="inlineStr">
        <x:is>
          <x:t xml:space="preserve">O ancião toma o Menino</x:t>
        </x:is>
      </x:c>
      <x:c r="D179" s="34" t="inlineStr">
        <x:is>
          <x:t xml:space="preserve">refrão = antífona 'Senex puerum portabat'; estrofes = Nunc dimittis (Lc 2,29-32)</x:t>
        </x:is>
      </x:c>
    </x:row>
    <x:row r="180" s="29" customFormat="1" ht="15" customHeight="1">
      <x:c r="A180" s="34" t="inlineStr">
        <x:is>
          <x:t xml:space="preserve">Observação</x:t>
        </x:is>
      </x:c>
      <x:c r="B180" s="33" t="n"/>
      <x:c r="C180" s="34" t="inlineStr">
        <x:is>
          <x:t xml:space="preserve">Apresentação do Senhor (Lc 2,29-32)</x:t>
        </x:is>
      </x:c>
      <x:c r="D180" s="34" t="inlineStr">
        <x:is>
          <x:t xml:space="preserve">'Lc 2,29-32' impresso; Nunc dimittis com antífona (Lc 2,30-32)</x:t>
        </x:is>
      </x:c>
    </x:row>
    <x:row r="181" s="29" customFormat="1" ht="15" customHeight="1">
      <x:c r="A181" s="34" t="inlineStr">
        <x:is>
          <x:t xml:space="preserve">Observação</x:t>
        </x:is>
      </x:c>
      <x:c r="B181" s="33" t="n"/>
      <x:c r="C181" s="34" t="inlineStr">
        <x:is>
          <x:t xml:space="preserve">Família: Pais e filhos...</x:t>
        </x:is>
      </x:c>
      <x:c r="D181" s="34" t="inlineStr">
        <x:is>
          <x:t xml:space="preserve">Partitura imprime 'Lc 2, 48-49'.</x:t>
        </x:is>
      </x:c>
    </x:row>
    <x:row r="182" s="29" customFormat="1" ht="15" customHeight="1">
      <x:c r="A182" s="34" t="inlineStr">
        <x:is>
          <x:t xml:space="preserve">Observação</x:t>
        </x:is>
      </x:c>
      <x:c r="B182" s="33" t="n"/>
      <x:c r="C182" s="34" t="inlineStr">
        <x:is>
          <x:t xml:space="preserve">Guarda a Palavra</x:t>
        </x:is>
      </x:c>
      <x:c r="D182" s="34" t="inlineStr">
        <x:is>
          <x:t xml:space="preserve">Partitura imprime 'Lc 2,51' junto à estrofe 3 (Maria guardava a Palavra no coração); refrão genérico.</x:t>
        </x:is>
      </x:c>
    </x:row>
    <x:row r="183" s="29" customFormat="1" ht="23.850000381469727" customHeight="1">
      <x:c r="A183" s="34" t="inlineStr">
        <x:is>
          <x:t xml:space="preserve">Observação</x:t>
        </x:is>
      </x:c>
      <x:c r="B183" s="33" t="n"/>
      <x:c r="C183" s="34" t="inlineStr">
        <x:is>
          <x:t xml:space="preserve">O Espírito do Senhor me ungiu para anunciar a Boa Nova aos pobres</x:t>
        </x:is>
      </x:c>
      <x:c r="D183" s="34" t="inlineStr">
        <x:is>
          <x:t xml:space="preserve">Recorte da partitura (antífona + salmo) extraído do caderno da Missa do domingo</x:t>
        </x:is>
      </x:c>
    </x:row>
    <x:row r="184" s="29" customFormat="1" ht="15" customHeight="1">
      <x:c r="A184" s="34" t="inlineStr">
        <x:is>
          <x:t xml:space="preserve">Observação</x:t>
        </x:is>
      </x:c>
      <x:c r="B184" s="33" t="n"/>
      <x:c r="C184" s="34" t="inlineStr">
        <x:is>
          <x:t xml:space="preserve">O Espírito do Senhor repousa sobre mim</x:t>
        </x:is>
      </x:c>
      <x:c r="D184" s="34" t="inlineStr">
        <x:is>
          <x:t xml:space="preserve">'Lc 4,18-19' impresso; cita Is 61,1-2</x:t>
        </x:is>
      </x:c>
    </x:row>
    <x:row r="185" s="29" customFormat="1" ht="23.850000381469727" customHeight="1">
      <x:c r="A185" s="34" t="inlineStr">
        <x:is>
          <x:t xml:space="preserve">Observação</x:t>
        </x:is>
      </x:c>
      <x:c r="B185" s="33" t="n"/>
      <x:c r="C185" s="34" t="inlineStr">
        <x:is>
          <x:t xml:space="preserve">Afastai-vos de mim, Senhor, porque sou um homem pecador!</x:t>
        </x:is>
      </x:c>
      <x:c r="D185" s="34" t="inlineStr">
        <x:is>
          <x:t xml:space="preserve">Recorte da partitura (antífona + salmo) extraído do caderno da Missa do domingo</x:t>
        </x:is>
      </x:c>
    </x:row>
    <x:row r="186" s="29" customFormat="1" ht="23.850000381469727" customHeight="1">
      <x:c r="A186" s="34" t="inlineStr">
        <x:is>
          <x:t xml:space="preserve">Observação</x:t>
        </x:is>
      </x:c>
      <x:c r="B186" s="33" t="n"/>
      <x:c r="C186" s="34" t="inlineStr">
        <x:is>
          <x:t xml:space="preserve">Às portas de Naim, Jesus reconfortou a mãe viúva</x:t>
        </x:is>
      </x:c>
      <x:c r="D186" s="34" t="inlineStr">
        <x:is>
          <x:t xml:space="preserve">Recorte da partitura (antífona + salmo) extraído do caderno da Missa do domingo</x:t>
        </x:is>
      </x:c>
    </x:row>
    <x:row r="187" s="29" customFormat="1" ht="23.850000381469727" customHeight="1">
      <x:c r="A187" s="34" t="inlineStr">
        <x:is>
          <x:t xml:space="preserve">Observação</x:t>
        </x:is>
      </x:c>
      <x:c r="B187" s="33" t="n"/>
      <x:c r="C187" s="34" t="inlineStr">
        <x:is>
          <x:t xml:space="preserve">Tanto que esperou</x:t>
        </x:is>
      </x:c>
      <x:c r="D187" s="34" t="inlineStr">
        <x:is>
          <x:t xml:space="preserve">sem PDF individual no caderno (pasta PDFs do Caderno I só contém os nºs 1-18). A pecadora que unge Jesus; refrão 'Ela muito amou' (Lc 7,47)</x:t>
        </x:is>
      </x:c>
    </x:row>
    <x:row r="188" s="29" customFormat="1" ht="23.850000381469727" customHeight="1">
      <x:c r="A188" s="34" t="inlineStr">
        <x:is>
          <x:t xml:space="preserve">Observação</x:t>
        </x:is>
      </x:c>
      <x:c r="B188" s="33" t="n"/>
      <x:c r="C188" s="34" t="inlineStr">
        <x:is>
          <x:t xml:space="preserve">Mulher, teus pecados estão perdoados, porque muito amaste</x:t>
        </x:is>
      </x:c>
      <x:c r="D188" s="34" t="inlineStr">
        <x:is>
          <x:t xml:space="preserve">Recorte da partitura (antífona + salmo) extraído do caderno da Missa do domingo</x:t>
        </x:is>
      </x:c>
    </x:row>
    <x:row r="189" s="29" customFormat="1" ht="35.04999923706055" customHeight="1">
      <x:c r="A189" s="34" t="inlineStr">
        <x:is>
          <x:t xml:space="preserve">Observação</x:t>
        </x:is>
      </x:c>
      <x:c r="B189" s="33" t="n"/>
      <x:c r="C189" s="34" t="inlineStr">
        <x:is>
          <x:t xml:space="preserve">Guarda a Palavra</x:t>
        </x:is>
      </x:c>
      <x:c r="D189" s="34" t="inlineStr">
        <x:is>
          <x:t xml:space="preserve">Sem PDF individual no caderno '12. Caderno XII' (há só 11 PDFs: 01,04,06,09,12,17,18,19,21,24,27); letra do PDF do volume. Cabeçalho 'Guardar a Palavra'. 'Quem guardar a palavra de Deus num coração bem disposto e sincero dará fruto'. Rubrica: pode-se cantar com o Salmo I (Caderno nº 11).</x:t>
        </x:is>
      </x:c>
    </x:row>
    <x:row r="190" s="29" customFormat="1" ht="23.850000381469727" customHeight="1">
      <x:c r="A190" s="34" t="inlineStr">
        <x:is>
          <x:t xml:space="preserve">Observação</x:t>
        </x:is>
      </x:c>
      <x:c r="B190" s="33" t="n"/>
      <x:c r="C190" s="34" t="inlineStr">
        <x:is>
          <x:t xml:space="preserve">Guarda a Palavra de Deus</x:t>
        </x:is>
      </x:c>
      <x:c r="D190" s="34" t="inlineStr">
        <x:is>
          <x:t xml:space="preserve">Sem PDF individual no caderno '12. Caderno XII' (há só 11 PDFs: 01,04,06,09,12,17,18,19,21,24,27); letra do PDF do volume. Cabeçalho 'Guardar a Palavra de Deus'; outra melodia do mesmo texto do nº 14.</x:t>
        </x:is>
      </x:c>
    </x:row>
    <x:row r="191" s="29" customFormat="1" ht="23.850000381469727" customHeight="1">
      <x:c r="A191" s="34" t="inlineStr">
        <x:is>
          <x:t xml:space="preserve">Observação</x:t>
        </x:is>
      </x:c>
      <x:c r="B191" s="33" t="n"/>
      <x:c r="C191" s="34" t="inlineStr">
        <x:is>
          <x:t xml:space="preserve">Quem põe a mão no arado e olha para trás não serve para o Reino</x:t>
        </x:is>
      </x:c>
      <x:c r="D191" s="34" t="inlineStr">
        <x:is>
          <x:t xml:space="preserve">Recorte da partitura (antífona + salmo) extraído do caderno da Missa do domingo</x:t>
        </x:is>
      </x:c>
    </x:row>
    <x:row r="192" s="29" customFormat="1" ht="15" customHeight="1">
      <x:c r="A192" s="34" t="inlineStr">
        <x:is>
          <x:t xml:space="preserve">Observação</x:t>
        </x:is>
      </x:c>
      <x:c r="B192" s="33" t="n"/>
      <x:c r="C192" s="34" t="inlineStr">
        <x:is>
          <x:t xml:space="preserve">Tem cuidado deste teu irmão que foi ferido</x:t>
        </x:is>
      </x:c>
      <x:c r="D192" s="34" t="inlineStr">
        <x:is>
          <x:t xml:space="preserve">Recorte da partitura (antífona + salmo) extraído do caderno da Missa do domingo</x:t>
        </x:is>
      </x:c>
    </x:row>
    <x:row r="193" s="29" customFormat="1" ht="15" customHeight="1">
      <x:c r="A193" s="34" t="inlineStr">
        <x:is>
          <x:t xml:space="preserve">Observação</x:t>
        </x:is>
      </x:c>
      <x:c r="B193" s="33" t="n"/>
      <x:c r="C193" s="34" t="inlineStr">
        <x:is>
          <x:t xml:space="preserve">Só uma coisa vos é necessária</x:t>
        </x:is>
      </x:c>
      <x:c r="D193" s="34" t="inlineStr">
        <x:is>
          <x:t xml:space="preserve">Recorte da partitura (antífona + salmo) extraído do caderno da Missa do domingo</x:t>
        </x:is>
      </x:c>
    </x:row>
    <x:row r="194" s="29" customFormat="1" ht="23.850000381469727" customHeight="1">
      <x:c r="A194" s="34" t="inlineStr">
        <x:is>
          <x:t xml:space="preserve">Observação</x:t>
        </x:is>
      </x:c>
      <x:c r="B194" s="33" t="n"/>
      <x:c r="C194" s="34" t="inlineStr">
        <x:is>
          <x:t xml:space="preserve">Aleluia! Alguém do povo exclama</x:t>
        </x:is>
      </x:c>
      <x:c r="D194" s="34" t="inlineStr">
        <x:is>
          <x:t xml:space="preserve">Partitura imprime Lc 8,21 (paralelo temático: ouvir e guardar a Palavra); a letra ('Alguém do povo exclama: como é grande quem te gerou... feliz quem soube ouvir a voz de Deus') é paráfrase de Lc 11,27-28.</x:t>
        </x:is>
      </x:c>
    </x:row>
    <x:row r="195" s="29" customFormat="1" ht="15" customHeight="1">
      <x:c r="A195" s="34" t="inlineStr">
        <x:is>
          <x:t xml:space="preserve">Observação</x:t>
        </x:is>
      </x:c>
      <x:c r="B195" s="33" t="n"/>
      <x:c r="C195" s="34" t="inlineStr">
        <x:is>
          <x:t xml:space="preserve">Vim trazer o fogo à terra</x:t>
        </x:is>
      </x:c>
      <x:c r="D195" s="34" t="inlineStr">
        <x:is>
          <x:t xml:space="preserve">Recorte da partitura (antífona + salmo) extraído do caderno da Missa do domingo</x:t>
        </x:is>
      </x:c>
    </x:row>
    <x:row r="196" s="29" customFormat="1" ht="46.25" customHeight="1">
      <x:c r="A196" s="34" t="inlineStr">
        <x:is>
          <x:t xml:space="preserve">Observação</x:t>
        </x:is>
      </x:c>
      <x:c r="B196" s="33" t="n"/>
      <x:c r="C196" s="34" t="inlineStr">
        <x:is>
          <x:t xml:space="preserve">3º Domingo da Quaresma, Ano C</x:t>
        </x:is>
      </x:c>
      <x:c r="D196" s="34" t="inlineStr">
        <x:is>
          <x:t xml:space="preserve">Sem PDF individual: a pasta '11. Caderno XI' está vazia no Drive; letra lida do PDF do volume (pág. 12). Incipit 'Na estrada da vida' / refrão 'Eu plantei-te nesta estrada'; L.: José Antônio de Oliveira. Impressos por estrofe: Ex 3,1-15; Salmo 102; 1Cor 10. Evangelho (árvore sem fruto; tragédias que não são castigo) identificado pela letra: Lc 13,1-9.</x:t>
        </x:is>
      </x:c>
    </x:row>
    <x:row r="197" s="29" customFormat="1" ht="23.850000381469727" customHeight="1">
      <x:c r="A197" s="34" t="inlineStr">
        <x:is>
          <x:t xml:space="preserve">Observação</x:t>
        </x:is>
      </x:c>
      <x:c r="B197" s="33" t="n"/>
      <x:c r="C197" s="34" t="inlineStr">
        <x:is>
          <x:t xml:space="preserve">Quaresma: Caminho para a Páscoa</x:t>
        </x:is>
      </x:c>
      <x:c r="D197" s="34" t="inlineStr">
        <x:is>
          <x:t xml:space="preserve">pasta '03. Caderno III' vazia no Drive (sem PDFs individuais). Impresso 'Cf. 2Cor 6,2' (estr. 1), 'Cf. Lc 13,5' (estr. 2), 'Cf. 1Cor 15,45' (estr. 3). Quaresma de 2013</x:t>
        </x:is>
      </x:c>
    </x:row>
    <x:row r="198" s="29" customFormat="1" ht="15" customHeight="1">
      <x:c r="A198" s="34" t="inlineStr">
        <x:is>
          <x:t xml:space="preserve">Observação</x:t>
        </x:is>
      </x:c>
      <x:c r="B198" s="33" t="n"/>
      <x:c r="C198" s="34" t="inlineStr">
        <x:is>
          <x:t xml:space="preserve">Quaresma: Caminho para a Páscoa</x:t>
        </x:is>
      </x:c>
      <x:c r="D198" s="34" t="inlineStr">
        <x:is>
          <x:t xml:space="preserve">Partitura imprime 'cf 2Cor 6,2' (estr. 1), 'cf Lc 13,5' (estr. 2) e 'cf 1Cor 15,45' (estr. 3) – alusões por estrofe.</x:t>
        </x:is>
      </x:c>
    </x:row>
    <x:row r="199" s="29" customFormat="1" ht="23.850000381469727" customHeight="1">
      <x:c r="A199" s="34" t="inlineStr">
        <x:is>
          <x:t xml:space="preserve">Observação</x:t>
        </x:is>
      </x:c>
      <x:c r="B199" s="33" t="n"/>
      <x:c r="C199" s="34" t="inlineStr">
        <x:is>
          <x:t xml:space="preserve">Convida à tua mesa os pobres, e serás recompensado</x:t>
        </x:is>
      </x:c>
      <x:c r="D199" s="34" t="inlineStr">
        <x:is>
          <x:t xml:space="preserve">Recorte da partitura (antífona + salmo) extraído do caderno da Missa do domingo</x:t>
        </x:is>
      </x:c>
    </x:row>
    <x:row r="200" s="29" customFormat="1" ht="23.850000381469727" customHeight="1">
      <x:c r="A200" s="34" t="inlineStr">
        <x:is>
          <x:t xml:space="preserve">Observação</x:t>
        </x:is>
      </x:c>
      <x:c r="B200" s="33" t="n"/>
      <x:c r="C200" s="34" t="inlineStr">
        <x:is>
          <x:t xml:space="preserve">Haverá alegria entre os anjos de Deus por um só pecador que se converte</x:t>
        </x:is>
      </x:c>
      <x:c r="D200" s="34" t="inlineStr">
        <x:is>
          <x:t xml:space="preserve">Recorte da partitura (antífona + salmo) extraído do caderno da Missa do domingo</x:t>
        </x:is>
      </x:c>
    </x:row>
    <x:row r="201" s="29" customFormat="1" ht="23.850000381469727" customHeight="1">
      <x:c r="A201" s="34" t="inlineStr">
        <x:is>
          <x:t xml:space="preserve">Observação</x:t>
        </x:is>
      </x:c>
      <x:c r="B201" s="33" t="n"/>
      <x:c r="C201" s="34" t="inlineStr">
        <x:is>
          <x:t xml:space="preserve">Feliz o homem absolvido</x:t>
        </x:is>
      </x:c>
      <x:c r="D201" s="34" t="inlineStr">
        <x:is>
          <x:t xml:space="preserve">Caderno XIV sem PDFs individuais (só MSCZ/PNG); letra lida do PNG 12wDBmdtDjWwP7GNu-vHydBPSUKk71GRg; ref. impressa é temática; letra parafraseia Sl 31(32); L.: Mª de Fátima de Oliveira</x:t>
        </x:is>
      </x:c>
    </x:row>
    <x:row r="202" s="29" customFormat="1" ht="15" customHeight="1">
      <x:c r="A202" s="34" t="inlineStr">
        <x:is>
          <x:t xml:space="preserve">Observação</x:t>
        </x:is>
      </x:c>
      <x:c r="B202" s="33" t="n"/>
      <x:c r="C202" s="34" t="inlineStr">
        <x:is>
          <x:t xml:space="preserve">Sabe quanto custa</x:t>
        </x:is>
      </x:c>
      <x:c r="D202" s="34" t="inlineStr">
        <x:is>
          <x:t xml:space="preserve">parábola do filho pródigo ('ao cair em si', 'este meu filho renasceu': Lc 15,17.24)</x:t>
        </x:is>
      </x:c>
    </x:row>
    <x:row r="203" s="29" customFormat="1" ht="23.850000381469727" customHeight="1">
      <x:c r="A203" s="34" t="inlineStr">
        <x:is>
          <x:t xml:space="preserve">Observação</x:t>
        </x:is>
      </x:c>
      <x:c r="B203" s="33" t="n"/>
      <x:c r="C203" s="34" t="inlineStr">
        <x:is>
          <x:t xml:space="preserve">4º Domingo da Quaresma, Ano C</x:t>
        </x:is>
      </x:c>
      <x:c r="D203" s="34" t="inlineStr">
        <x:is>
          <x:t xml:space="preserve">Sem PDF individual: a pasta '11. Caderno XI' está vazia no Drive; letra lida do PDF do volume (pág. 14). 'Eu vou levantar-me e voltar para o meu Pai'. Impressos Lc 15,18-19 e Salmo 50 (51).</x:t>
        </x:is>
      </x:c>
    </x:row>
    <x:row r="204" s="29" customFormat="1" ht="15" customHeight="1">
      <x:c r="A204" s="34" t="inlineStr">
        <x:is>
          <x:t xml:space="preserve">Observação</x:t>
        </x:is>
      </x:c>
      <x:c r="B204" s="33" t="n"/>
      <x:c r="C204" s="34" t="inlineStr">
        <x:is>
          <x:t xml:space="preserve">Eu vou levantar-me e voltar</x:t>
        </x:is>
      </x:c>
      <x:c r="D204" s="34" t="inlineStr">
        <x:is>
          <x:t xml:space="preserve">Caderno XIV sem PDFs individuais (só MSCZ/PNG); letra lida do PNG 1xdi7rm4dH4atykinxlyfAfR8NZ_v5eGg</x:t>
        </x:is>
      </x:c>
    </x:row>
    <x:row r="205" s="29" customFormat="1" ht="23.850000381469727" customHeight="1">
      <x:c r="A205" s="34" t="inlineStr">
        <x:is>
          <x:t xml:space="preserve">Observação</x:t>
        </x:is>
      </x:c>
      <x:c r="B205" s="33" t="n"/>
      <x:c r="C205" s="34" t="inlineStr">
        <x:is>
          <x:t xml:space="preserve">Feliz o homem</x:t>
        </x:is>
      </x:c>
      <x:c r="D205" s="34" t="inlineStr">
        <x:is>
          <x:t xml:space="preserve">sem PDF individual no caderno (pasta PDFs do Caderno I só contém os nºs 1-18). Refrão evoca o filho pródigo (veste nova no lar paterno) e Ap 19,9; estr. 1 Sl 31,1</x:t>
        </x:is>
      </x:c>
    </x:row>
    <x:row r="206" s="29" customFormat="1" ht="23.850000381469727" customHeight="1">
      <x:c r="A206" s="34" t="inlineStr">
        <x:is>
          <x:t xml:space="preserve">Observação</x:t>
        </x:is>
      </x:c>
      <x:c r="B206" s="33" t="n"/>
      <x:c r="C206" s="34" t="inlineStr">
        <x:is>
          <x:t xml:space="preserve">O filho que não perdoa o seu irmão, e é ciumento</x:t>
        </x:is>
      </x:c>
      <x:c r="D206" s="34" t="inlineStr">
        <x:is>
          <x:t xml:space="preserve">Sem PDF individual: a pasta '11. Caderno XI' está vazia no Drive; letra lida do PDF do volume (pág. 15). Refrão 'Meu filho, tu sempre estás comigo'. Impresso Lc 15,31-32; estrofes do Sl 129 (Das profundezas).</x:t>
        </x:is>
      </x:c>
    </x:row>
    <x:row r="207" s="29" customFormat="1" ht="23.850000381469727" customHeight="1">
      <x:c r="A207" s="34" t="inlineStr">
        <x:is>
          <x:t xml:space="preserve">Observação</x:t>
        </x:is>
      </x:c>
      <x:c r="B207" s="33" t="n"/>
      <x:c r="C207" s="34" t="inlineStr">
        <x:is>
          <x:t xml:space="preserve">Meu filho, tu sempre estás comigo</x:t>
        </x:is>
      </x:c>
      <x:c r="D207" s="34" t="inlineStr">
        <x:is>
          <x:t xml:space="preserve">Caderno XIV sem PDFs individuais (só MSCZ/PNG); letra lida do PNG 1qXJ1HcAfkIcEuTUUB5hy0ueFj1N-AGcU</x:t>
        </x:is>
      </x:c>
    </x:row>
    <x:row r="208" s="29" customFormat="1" ht="15" customHeight="1">
      <x:c r="A208" s="34" t="inlineStr">
        <x:is>
          <x:t xml:space="preserve">Observação</x:t>
        </x:is>
      </x:c>
      <x:c r="B208" s="33" t="n"/>
      <x:c r="C208" s="34" t="inlineStr">
        <x:is>
          <x:t xml:space="preserve">Se não ouvem a Moisés e aos profetas</x:t>
        </x:is>
      </x:c>
      <x:c r="D208" s="34" t="inlineStr">
        <x:is>
          <x:t xml:space="preserve">Recorte da partitura (antífona + salmo) extraído do caderno da Missa do domingo</x:t>
        </x:is>
      </x:c>
    </x:row>
    <x:row r="209" s="29" customFormat="1" ht="23.850000381469727" customHeight="1">
      <x:c r="A209" s="34" t="inlineStr">
        <x:is>
          <x:t xml:space="preserve">Observação</x:t>
        </x:is>
      </x:c>
      <x:c r="B209" s="33" t="n"/>
      <x:c r="C209" s="34" t="inlineStr">
        <x:is>
          <x:t xml:space="preserve">Dizei: somos servos inúteis, só cumprimos nosso dever</x:t>
        </x:is>
      </x:c>
      <x:c r="D209" s="34" t="inlineStr">
        <x:is>
          <x:t xml:space="preserve">Recorte da partitura (antífona + salmo) extraído do caderno da Missa do domingo</x:t>
        </x:is>
      </x:c>
    </x:row>
    <x:row r="210" s="29" customFormat="1" ht="23.850000381469727" customHeight="1">
      <x:c r="A210" s="34" t="inlineStr">
        <x:is>
          <x:t xml:space="preserve">Observação</x:t>
        </x:is>
      </x:c>
      <x:c r="B210" s="33" t="n"/>
      <x:c r="C210" s="34" t="inlineStr">
        <x:is>
          <x:t xml:space="preserve">Um deles, ao ver-se curado, voltou dando graças a Deus</x:t>
        </x:is>
      </x:c>
      <x:c r="D210" s="34" t="inlineStr">
        <x:is>
          <x:t xml:space="preserve">Recorte da partitura (antífona + salmo) extraído do caderno da Missa do domingo</x:t>
        </x:is>
      </x:c>
    </x:row>
    <x:row r="211" s="29" customFormat="1" ht="23.850000381469727" customHeight="1">
      <x:c r="A211" s="34" t="inlineStr">
        <x:is>
          <x:t xml:space="preserve">Observação</x:t>
        </x:is>
      </x:c>
      <x:c r="B211" s="33" t="n"/>
      <x:c r="C211" s="34" t="inlineStr">
        <x:is>
          <x:t xml:space="preserve">Quando o Filho do Homem vier, achará ainda fé sobre a terra?</x:t>
        </x:is>
      </x:c>
      <x:c r="D211" s="34" t="inlineStr">
        <x:is>
          <x:t xml:space="preserve">Recorte da partitura (antífona + salmo) extraído do caderno da Missa do domingo</x:t>
        </x:is>
      </x:c>
    </x:row>
    <x:row r="212" s="29" customFormat="1" ht="23.850000381469727" customHeight="1">
      <x:c r="A212" s="34" t="inlineStr">
        <x:is>
          <x:t xml:space="preserve">Observação</x:t>
        </x:is>
      </x:c>
      <x:c r="B212" s="33" t="n"/>
      <x:c r="C212" s="34" t="inlineStr">
        <x:is>
          <x:t xml:space="preserve">Meu Deus, tende piedade do pecador que eu sou</x:t>
        </x:is>
      </x:c>
      <x:c r="D212" s="34" t="inlineStr">
        <x:is>
          <x:t xml:space="preserve">Recorte da partitura (antífona + salmo) extraído do caderno da Missa do domingo</x:t>
        </x:is>
      </x:c>
    </x:row>
    <x:row r="213" s="29" customFormat="1" ht="15" customHeight="1">
      <x:c r="A213" s="34" t="inlineStr">
        <x:is>
          <x:t xml:space="preserve">Observação</x:t>
        </x:is>
      </x:c>
      <x:c r="B213" s="33" t="n"/>
      <x:c r="C213" s="34" t="inlineStr">
        <x:is>
          <x:t xml:space="preserve">A salvação hoje entrou nesta casa!</x:t>
        </x:is>
      </x:c>
      <x:c r="D213" s="34" t="inlineStr">
        <x:is>
          <x:t xml:space="preserve">Recorte da partitura (antífona + salmo) extraído do caderno da Missa do domingo</x:t>
        </x:is>
      </x:c>
    </x:row>
    <x:row r="214" s="29" customFormat="1" ht="23.850000381469727" customHeight="1">
      <x:c r="A214" s="34" t="inlineStr">
        <x:is>
          <x:t xml:space="preserve">Observação</x:t>
        </x:is>
      </x:c>
      <x:c r="B214" s="33" t="n"/>
      <x:c r="C214" s="34" t="inlineStr">
        <x:is>
          <x:t xml:space="preserve">Se calarem a voz dos profetas</x:t>
        </x:is>
      </x:c>
      <x:c r="D214" s="34" t="inlineStr">
        <x:is>
          <x:t xml:space="preserve">Sem PDF individual no caderno; letra por OCR do SVG 18smxJNpIdvDCA1beP6Hs5VWFbQC0tUhV. Partitura: 'Lc 19,40'. OCR da letra muito ruidoso.</x:t>
        </x:is>
      </x:c>
    </x:row>
    <x:row r="215" s="29" customFormat="1" ht="23.850000381469727" customHeight="1">
      <x:c r="A215" s="34" t="inlineStr">
        <x:is>
          <x:t xml:space="preserve">Observação</x:t>
        </x:is>
      </x:c>
      <x:c r="B215" s="33" t="n"/>
      <x:c r="C215" s="34" t="inlineStr">
        <x:is>
          <x:t xml:space="preserve">Os que foram julgados dignos do mundo futuro serão filhos de Deus</x:t>
        </x:is>
      </x:c>
      <x:c r="D215" s="34" t="inlineStr">
        <x:is>
          <x:t xml:space="preserve">Recorte da partitura (antífona + salmo) extraído do caderno da Missa do domingo</x:t>
        </x:is>
      </x:c>
    </x:row>
    <x:row r="216" s="29" customFormat="1" ht="23.850000381469727" customHeight="1">
      <x:c r="A216" s="34" t="inlineStr">
        <x:is>
          <x:t xml:space="preserve">Observação</x:t>
        </x:is>
      </x:c>
      <x:c r="B216" s="33" t="n"/>
      <x:c r="C216" s="34" t="inlineStr">
        <x:is>
          <x:t xml:space="preserve">Já vem vindo</x:t>
        </x:is>
      </x:c>
      <x:c r="D216" s="34" t="inlineStr">
        <x:is>
          <x:t xml:space="preserve">Sem PDF individual no caderno '12. Caderno XII' (há só 11 PDFs: 01,04,06,09,12,17,18,19,21,24,27); letra do PDF do volume. 'Já vem vindo a libertação! Ergam a cabeça e levantem do chão'.</x:t>
        </x:is>
      </x:c>
    </x:row>
    <x:row r="217" s="29" customFormat="1" ht="15" customHeight="1">
      <x:c r="A217" s="34" t="inlineStr">
        <x:is>
          <x:t xml:space="preserve">Observação</x:t>
        </x:is>
      </x:c>
      <x:c r="B217" s="33" t="n"/>
      <x:c r="C217" s="34" t="inlineStr">
        <x:is>
          <x:t xml:space="preserve">Já vem vindo...</x:t>
        </x:is>
      </x:c>
      <x:c r="D217" s="34" t="inlineStr">
        <x:is>
          <x:t xml:space="preserve">'Já vem vindo a libertação! Ergam a cabeça e levantem do chão'. = vol. 12 nº 02.</x:t>
        </x:is>
      </x:c>
    </x:row>
    <x:row r="218" s="29" customFormat="1" ht="15" customHeight="1">
      <x:c r="A218" s="34" t="inlineStr">
        <x:is>
          <x:t xml:space="preserve">Observação</x:t>
        </x:is>
      </x:c>
      <x:c r="B218" s="33" t="n"/>
      <x:c r="C218" s="34" t="inlineStr">
        <x:is>
          <x:t xml:space="preserve">Lembrai-vos de mim, Senhor</x:t>
        </x:is>
      </x:c>
      <x:c r="D218" s="34" t="inlineStr">
        <x:is>
          <x:t xml:space="preserve">pasta '03. Caderno III' vazia no Drive (sem PDFs individuais)</x:t>
        </x:is>
      </x:c>
    </x:row>
    <x:row r="219" s="29" customFormat="1" ht="15" customHeight="1">
      <x:c r="A219" s="34" t="inlineStr">
        <x:is>
          <x:t xml:space="preserve">Observação</x:t>
        </x:is>
      </x:c>
      <x:c r="B219" s="33" t="n"/>
      <x:c r="C219" s="34" t="inlineStr">
        <x:is>
          <x:t xml:space="preserve">Lembrai-vos de mim, Senhor</x:t>
        </x:is>
      </x:c>
      <x:c r="D219" s="34" t="inlineStr">
        <x:is>
          <x:t xml:space="preserve">Partitura imprime 'Lc 23, 42' e 'Salmo 50'.</x:t>
        </x:is>
      </x:c>
    </x:row>
    <x:row r="220" s="29" customFormat="1" ht="23.850000381469727" customHeight="1">
      <x:c r="A220" s="34" t="inlineStr">
        <x:is>
          <x:t xml:space="preserve">Observação</x:t>
        </x:is>
      </x:c>
      <x:c r="B220" s="33" t="n"/>
      <x:c r="C220" s="34" t="inlineStr">
        <x:is>
          <x:t xml:space="preserve">Hino: Vem nos conduzir como aos irmãos de Emaús</x:t>
        </x:is>
      </x:c>
      <x:c r="D220" s="34" t="inlineStr">
        <x:is>
          <x:t xml:space="preserve">pasta '03. Caderno III' vazia no Drive (sem PDFs individuais). Letra: ODC. 'Fica entre nós, Senhor Jesus, pois já morre do dia a luz' (Lc 24,29); estr. 4 reconhecimento na Ceia (Lc 24,30-31)</x:t>
        </x:is>
      </x:c>
    </x:row>
    <x:row r="221" s="29" customFormat="1" ht="15" customHeight="1">
      <x:c r="A221" s="34" t="inlineStr">
        <x:is>
          <x:t xml:space="preserve">Observação</x:t>
        </x:is>
      </x:c>
      <x:c r="B221" s="33" t="n"/>
      <x:c r="C221" s="34" t="inlineStr">
        <x:is>
          <x:t xml:space="preserve">Ao partirmos o pão reconhecemos</x:t>
        </x:is>
      </x:c>
      <x:c r="D221" s="34" t="inlineStr">
        <x:is>
          <x:t xml:space="preserve">Alusão a Emaús; 4ª estrofe cita Jo 16,33.</x:t>
        </x:is>
      </x:c>
    </x:row>
    <x:row r="222" s="29" customFormat="1" ht="15" customHeight="1">
      <x:c r="A222" s="34" t="inlineStr">
        <x:is>
          <x:t xml:space="preserve">Observação</x:t>
        </x:is>
      </x:c>
      <x:c r="B222" s="33" t="n"/>
      <x:c r="C222" s="34" t="inlineStr">
        <x:is>
          <x:t xml:space="preserve">Os discípulos reconheceram o Senhor Jesus</x:t>
        </x:is>
      </x:c>
      <x:c r="D222" s="34" t="inlineStr">
        <x:is>
          <x:t xml:space="preserve">2ª opção de antífona da comunhão (no caderno do domingo)</x:t>
        </x:is>
      </x:c>
    </x:row>
    <x:row r="223" s="29" customFormat="1" ht="15" customHeight="1">
      <x:c r="A223" s="34" t="inlineStr">
        <x:is>
          <x:t xml:space="preserve">Observação</x:t>
        </x:is>
      </x:c>
      <x:c r="B223" s="33" t="n"/>
      <x:c r="C223" s="34" t="inlineStr">
        <x:is>
          <x:t xml:space="preserve">Era preciso que o Cristo sofresse</x:t>
        </x:is>
      </x:c>
      <x:c r="D223" s="34" t="inlineStr">
        <x:is>
          <x:t xml:space="preserve">Partitura: Lc 24,46 e Sl 17; o refrão inclui também o v. 47 (conversão e perdão anunciados a todos os povos).</x:t>
        </x:is>
      </x:c>
    </x:row>
    <x:row r="224" s="29" customFormat="1" ht="23.850000381469727" customHeight="1">
      <x:c r="A224" s="34" t="inlineStr">
        <x:is>
          <x:t xml:space="preserve">Observação</x:t>
        </x:is>
      </x:c>
      <x:c r="B224" s="33" t="n"/>
      <x:c r="C224" s="34" t="inlineStr">
        <x:is>
          <x:t xml:space="preserve">O Verbo era no princípio</x:t>
        </x:is>
      </x:c>
      <x:c r="D224" s="34" t="inlineStr">
        <x:is>
          <x:t xml:space="preserve">sem PDF individual: a pasta do caderno no Drive está vazia (nenhum arquivo/subpasta visível); estrofe 4 = doxologia</x:t>
        </x:is>
      </x:c>
    </x:row>
    <x:row r="225" s="29" customFormat="1" ht="15" customHeight="1">
      <x:c r="A225" s="34" t="inlineStr">
        <x:is>
          <x:t xml:space="preserve">Observação</x:t>
        </x:is>
      </x:c>
      <x:c r="B225" s="33" t="n"/>
      <x:c r="C225" s="34" t="inlineStr">
        <x:is>
          <x:t xml:space="preserve">O Verbo eterno e humano</x:t>
        </x:is>
      </x:c>
      <x:c r="D225" s="34" t="inlineStr">
        <x:is>
          <x:t xml:space="preserve">impresso 'Jo 1,1-6.10-14'; a letra cita também 1,9 e 1,16</x:t>
        </x:is>
      </x:c>
    </x:row>
    <x:row r="226" s="29" customFormat="1" ht="23.850000381469727" customHeight="1">
      <x:c r="A226" s="34" t="inlineStr">
        <x:is>
          <x:t xml:space="preserve">Observação</x:t>
        </x:is>
      </x:c>
      <x:c r="B226" s="33" t="n"/>
      <x:c r="C226" s="34" t="inlineStr">
        <x:is>
          <x:t xml:space="preserve">Tropo do Kyrie: Senhor, tende piedade de nós</x:t>
        </x:is>
      </x:c>
      <x:c r="D226" s="34" t="inlineStr">
        <x:is>
          <x:t xml:space="preserve">sem PDF individual: a pasta do caderno no Drive está vazia (nenhum arquivo/subpasta visível); tropos com citações impressas de Jo 1,3; 1,9; 1,5 (prólogo de João)</x:t>
        </x:is>
      </x:c>
    </x:row>
    <x:row r="227" s="29" customFormat="1" ht="15" customHeight="1">
      <x:c r="A227" s="34" t="inlineStr">
        <x:is>
          <x:t xml:space="preserve">Observação</x:t>
        </x:is>
      </x:c>
      <x:c r="B227" s="33" t="n"/>
      <x:c r="C227" s="34" t="inlineStr">
        <x:is>
          <x:t xml:space="preserve">Não foi com prata nem ouro</x:t>
        </x:is>
      </x:c>
      <x:c r="D227" s="34" t="inlineStr">
        <x:is>
          <x:t xml:space="preserve">Partitura imprime '1 Pd 1,18 + Jo 1,29' e 'Salmo 33'.</x:t>
        </x:is>
      </x:c>
    </x:row>
    <x:row r="228" s="29" customFormat="1" ht="15" customHeight="1">
      <x:c r="A228" s="34" t="inlineStr">
        <x:is>
          <x:t xml:space="preserve">Observação</x:t>
        </x:is>
      </x:c>
      <x:c r="B228" s="33" t="n"/>
      <x:c r="C228" s="34" t="inlineStr">
        <x:is>
          <x:t xml:space="preserve">Não foi nem com ouro nem prata</x:t>
        </x:is>
      </x:c>
      <x:c r="D228" s="34" t="inlineStr">
        <x:is>
          <x:t xml:space="preserve">Partitura: 1Pd 1,18-19 (OCR '1,18-18'); 1Jo 1,7; Jo 1,29; Ef 2,18. Letra LH.</x:t>
        </x:is>
      </x:c>
    </x:row>
    <x:row r="229" s="29" customFormat="1" ht="15" customHeight="1">
      <x:c r="A229" s="34" t="inlineStr">
        <x:is>
          <x:t xml:space="preserve">Observação</x:t>
        </x:is>
      </x:c>
      <x:c r="B229" s="33" t="n"/>
      <x:c r="C229" s="34" t="inlineStr">
        <x:is>
          <x:t xml:space="preserve">Ó Mestre, onde moras? Vinde e vede</x:t>
        </x:is>
      </x:c>
      <x:c r="D229" s="34" t="inlineStr">
        <x:is>
          <x:t xml:space="preserve">Recorte da partitura (antífona + salmo) extraído do caderno da Missa do domingo</x:t>
        </x:is>
      </x:c>
    </x:row>
    <x:row r="230" s="29" customFormat="1" ht="23.850000381469727" customHeight="1">
      <x:c r="A230" s="34" t="inlineStr">
        <x:is>
          <x:t xml:space="preserve">Observação</x:t>
        </x:is>
      </x:c>
      <x:c r="B230" s="33" t="n"/>
      <x:c r="C230" s="34" t="inlineStr">
        <x:is>
          <x:t xml:space="preserve">Aos rogos da Mãe, em Caná, a água Jesus transformou em vinho</x:t>
        </x:is>
      </x:c>
      <x:c r="D230" s="34" t="inlineStr">
        <x:is>
          <x:t xml:space="preserve">Recorte da partitura (antífona + salmo) extraído do caderno da Missa do domingo</x:t>
        </x:is>
      </x:c>
    </x:row>
    <x:row r="231" s="29" customFormat="1" ht="15" customHeight="1">
      <x:c r="A231" s="45" t="inlineStr">
        <x:is>
          <x:t xml:space="preserve">Corrigido</x:t>
        </x:is>
      </x:c>
      <x:c r="B231" s="33" t="inlineStr">
        <x:is>
          <x:t xml:space="preserve">Jo 2,5</x:t>
        </x:is>
      </x:c>
      <x:c r="C231" s="34" t="inlineStr">
        <x:is>
          <x:t xml:space="preserve">Disse a Mãe de Jesus</x:t>
        </x:is>
      </x:c>
      <x:c r="D231" s="34" t="inlineStr">
        <x:is>
          <x:t xml:space="preserve">Corrigido — original: 2,59. Jo 2 tem 25 versículos; "Disse a Mãe de Jesus" = Jo 2,5 (original: 2,59)</x:t>
        </x:is>
      </x:c>
    </x:row>
    <x:row r="232" s="29" customFormat="1" ht="15" customHeight="1">
      <x:c r="A232" s="34" t="inlineStr">
        <x:is>
          <x:t xml:space="preserve">Observação</x:t>
        </x:is>
      </x:c>
      <x:c r="B232" s="33" t="n"/>
      <x:c r="C232" s="34" t="inlineStr">
        <x:is>
          <x:t xml:space="preserve">Este pão, Senhor, alimenta a nossa vida</x:t>
        </x:is>
      </x:c>
      <x:c r="D232" s="34" t="inlineStr">
        <x:is>
          <x:t xml:space="preserve">Estrofes 4-5 parafraseiam Jo 2,19-21.17 (evangelho do dia); estrofe 2 alude ao Êxodo. Letra de Telles Ramón.</x:t>
        </x:is>
      </x:c>
    </x:row>
    <x:row r="233" s="29" customFormat="1" ht="15" customHeight="1">
      <x:c r="A233" s="34" t="inlineStr">
        <x:is>
          <x:t xml:space="preserve">Observação</x:t>
        </x:is>
      </x:c>
      <x:c r="B233" s="33" t="n"/>
      <x:c r="C233" s="34" t="inlineStr">
        <x:is>
          <x:t xml:space="preserve">Deus tanto amou o mundo</x:t>
        </x:is>
      </x:c>
      <x:c r="D233" s="34" t="inlineStr">
        <x:is>
          <x:t xml:space="preserve">2ª opção de antífona da comunhão (no caderno do domingo)</x:t>
        </x:is>
      </x:c>
    </x:row>
    <x:row r="234" s="29" customFormat="1" ht="23.850000381469727" customHeight="1">
      <x:c r="A234" s="34" t="inlineStr">
        <x:is>
          <x:t xml:space="preserve">Observação</x:t>
        </x:is>
      </x:c>
      <x:c r="B234" s="33" t="n"/>
      <x:c r="C234" s="34" t="inlineStr">
        <x:is>
          <x:t xml:space="preserve">Senhor, dá-me de beber</x:t>
        </x:is>
      </x:c>
      <x:c r="D234" s="34" t="inlineStr">
        <x:is>
          <x:t xml:space="preserve">Sem PDF individual no caderno (pasta só tem .sib/.svg e Book_16.pdf, sem camada de texto); letra extraída do SVG 1_fqywoP938Wneqky34oD9wUWYxr4VE4Z. Subtítulo 'A samaritana'; narra Jo 4,5-15.</x:t>
        </x:is>
      </x:c>
    </x:row>
    <x:row r="235" s="29" customFormat="1" ht="15" customHeight="1">
      <x:c r="A235" s="34" t="inlineStr">
        <x:is>
          <x:t xml:space="preserve">Observação</x:t>
        </x:is>
      </x:c>
      <x:c r="B235" s="33" t="n"/>
      <x:c r="C235" s="34" t="inlineStr">
        <x:is>
          <x:t xml:space="preserve">Senhor, dá-me de beber</x:t>
        </x:is>
      </x:c>
      <x:c r="D235" s="34" t="inlineStr">
        <x:is>
          <x:t xml:space="preserve">Atribuição pelo título (samaritana, Jo 4,7-15).</x:t>
        </x:is>
      </x:c>
    </x:row>
    <x:row r="236" s="29" customFormat="1" ht="23.850000381469727" customHeight="1">
      <x:c r="A236" s="34" t="inlineStr">
        <x:is>
          <x:t xml:space="preserve">Observação</x:t>
        </x:is>
      </x:c>
      <x:c r="B236" s="33" t="n"/>
      <x:c r="C236" s="34" t="inlineStr">
        <x:is>
          <x:t xml:space="preserve">Onde compraremos pão para saciar esta multidão?</x:t>
        </x:is>
      </x:c>
      <x:c r="D236" s="34" t="inlineStr">
        <x:is>
          <x:t xml:space="preserve">Recorte da partitura (antífona + salmo) extraído do caderno da Missa do domingo</x:t>
        </x:is>
      </x:c>
    </x:row>
    <x:row r="237" s="29" customFormat="1" ht="15" customHeight="1">
      <x:c r="A237" s="34" t="inlineStr">
        <x:is>
          <x:t xml:space="preserve">Observação</x:t>
        </x:is>
      </x:c>
      <x:c r="B237" s="33" t="n"/>
      <x:c r="C237" s="34" t="inlineStr">
        <x:is>
          <x:t xml:space="preserve">Trabalhai não pelo pão perecível</x:t>
        </x:is>
      </x:c>
      <x:c r="D237" s="34" t="inlineStr">
        <x:is>
          <x:t xml:space="preserve">Recorte da partitura (antífona + salmo) extraído do caderno da Missa do domingo</x:t>
        </x:is>
      </x:c>
    </x:row>
    <x:row r="238" s="29" customFormat="1" ht="15" customHeight="1">
      <x:c r="A238" s="34" t="inlineStr">
        <x:is>
          <x:t xml:space="preserve">Observação</x:t>
        </x:is>
      </x:c>
      <x:c r="B238" s="33" t="n"/>
      <x:c r="C238" s="34" t="inlineStr">
        <x:is>
          <x:t xml:space="preserve">O Pão de Deus</x:t>
        </x:is>
      </x:c>
      <x:c r="D238" s="34" t="inlineStr">
        <x:is>
          <x:t xml:space="preserve">Refrão Jo 6,33-34 ('dai-nos sempre deste pão'); estrofes citam Jo 6,49-58 e 6,35</x:t>
        </x:is>
      </x:c>
    </x:row>
    <x:row r="239" s="29" customFormat="1" ht="15" customHeight="1">
      <x:c r="A239" s="34" t="inlineStr">
        <x:is>
          <x:t xml:space="preserve">Observação</x:t>
        </x:is>
      </x:c>
      <x:c r="B239" s="33" t="n"/>
      <x:c r="C239" s="34" t="inlineStr">
        <x:is>
          <x:t xml:space="preserve">Eu sou o pão da vida, diz Jesus</x:t>
        </x:is>
      </x:c>
      <x:c r="D239" s="34" t="inlineStr">
        <x:is>
          <x:t xml:space="preserve">2ª opção de antífona da comunhão (no caderno do domingo)</x:t>
        </x:is>
      </x:c>
    </x:row>
    <x:row r="240" s="29" customFormat="1" ht="23.850000381469727" customHeight="1">
      <x:c r="A240" s="34" t="inlineStr">
        <x:is>
          <x:t xml:space="preserve">Observação</x:t>
        </x:is>
      </x:c>
      <x:c r="B240" s="33" t="n"/>
      <x:c r="C240" s="34" t="inlineStr">
        <x:is>
          <x:t xml:space="preserve">O pão de Deus é o pão da vida</x:t>
        </x:is>
      </x:c>
      <x:c r="D240" s="34" t="inlineStr">
        <x:is>
          <x:t xml:space="preserve">Caderno XIV sem PDFs individuais (só MSCZ/PNG); letra lida do PNG 1G1TZh9qDRuLnP7TV9nOeFMGJPNCNVOjr; refrão Jo 6,33-34.51; estrofes também Jo 6,53-56</x:t>
        </x:is>
      </x:c>
    </x:row>
    <x:row r="241" s="29" customFormat="1" ht="15" customHeight="1">
      <x:c r="A241" s="34" t="inlineStr">
        <x:is>
          <x:t xml:space="preserve">Observação</x:t>
        </x:is>
      </x:c>
      <x:c r="B241" s="33" t="n"/>
      <x:c r="C241" s="34" t="inlineStr">
        <x:is>
          <x:t xml:space="preserve">Nutre sempre, Senhor, o teu povo</x:t>
        </x:is>
      </x:c>
      <x:c r="D241" s="34" t="inlineStr">
        <x:is>
          <x:t xml:space="preserve">'Quem vem a ti jamais sentirá fome, quem crê em ti jamais sentirá sede' = Jo 6,35; cf. 1Jo 4,19 (estr. 3).</x:t>
        </x:is>
      </x:c>
    </x:row>
    <x:row r="242" s="29" customFormat="1" ht="15" customHeight="1">
      <x:c r="A242" s="34" t="inlineStr">
        <x:is>
          <x:t xml:space="preserve">Observação</x:t>
        </x:is>
      </x:c>
      <x:c r="B242" s="33" t="n"/>
      <x:c r="C242" s="34" t="inlineStr">
        <x:is>
          <x:t xml:space="preserve">O pão que eu darei é a minha carne</x:t>
        </x:is>
      </x:c>
      <x:c r="D242" s="34" t="inlineStr">
        <x:is>
          <x:t xml:space="preserve">2ª opção de antífona da comunhão (no caderno do domingo)</x:t>
        </x:is>
      </x:c>
    </x:row>
    <x:row r="243" s="29" customFormat="1" ht="15" customHeight="1">
      <x:c r="A243" s="34" t="inlineStr">
        <x:is>
          <x:t xml:space="preserve">Observação</x:t>
        </x:is>
      </x:c>
      <x:c r="B243" s="33" t="n"/>
      <x:c r="C243" s="34" t="inlineStr">
        <x:is>
          <x:t xml:space="preserve">Eu sou o pão vivo descido do céu</x:t>
        </x:is>
      </x:c>
      <x:c r="D243" s="34" t="inlineStr">
        <x:is>
          <x:t xml:space="preserve">2ª opção de antífona da comunhão (no caderno do domingo)</x:t>
        </x:is>
      </x:c>
    </x:row>
    <x:row r="244" s="29" customFormat="1" ht="23.850000381469727" customHeight="1">
      <x:c r="A244" s="34" t="inlineStr">
        <x:is>
          <x:t xml:space="preserve">Observação</x:t>
        </x:is>
      </x:c>
      <x:c r="B244" s="33" t="n"/>
      <x:c r="C244" s="34" t="inlineStr">
        <x:is>
          <x:t xml:space="preserve">O pão que eu darei é a minha carne para a vida do mundo</x:t>
        </x:is>
      </x:c>
      <x:c r="D244" s="34" t="inlineStr">
        <x:is>
          <x:t xml:space="preserve">Recorte da partitura (antífona + salmo) extraído do caderno da Missa do domingo</x:t>
        </x:is>
      </x:c>
    </x:row>
    <x:row r="245" s="29" customFormat="1" ht="23.850000381469727" customHeight="1">
      <x:c r="A245" s="34" t="inlineStr">
        <x:is>
          <x:t xml:space="preserve">Observação</x:t>
        </x:is>
      </x:c>
      <x:c r="B245" s="33" t="n"/>
      <x:c r="C245" s="34" t="inlineStr">
        <x:is>
          <x:t xml:space="preserve">Eis o pão da vida</x:t>
        </x:is>
      </x:c>
      <x:c r="D245" s="34" t="inlineStr">
        <x:is>
          <x:t xml:space="preserve">Sem PDF individual no caderno; letra por OCR do SVG 18FNh3e8AajErsw2RyHnllXUTrQ0Xg2LU. 'Pão da vida, pão do céu'; estr. 4 'quem come este pão sempre viverá' = Jo 6,51.</x:t>
        </x:is>
      </x:c>
    </x:row>
    <x:row r="246" s="29" customFormat="1" ht="15" customHeight="1">
      <x:c r="A246" s="34" t="inlineStr">
        <x:is>
          <x:t xml:space="preserve">Observação</x:t>
        </x:is>
      </x:c>
      <x:c r="B246" s="33" t="n"/>
      <x:c r="C246" s="34" t="inlineStr">
        <x:is>
          <x:t xml:space="preserve">Quem come a minha carne</x:t>
        </x:is>
      </x:c>
      <x:c r="D246" s="34" t="inlineStr">
        <x:is>
          <x:t xml:space="preserve">2ª opção de antífona da comunhão (no caderno do domingo)</x:t>
        </x:is>
      </x:c>
    </x:row>
    <x:row r="247" s="29" customFormat="1" ht="23.850000381469727" customHeight="1">
      <x:c r="A247" s="34" t="inlineStr">
        <x:is>
          <x:t xml:space="preserve">Observação</x:t>
        </x:is>
      </x:c>
      <x:c r="B247" s="33" t="n"/>
      <x:c r="C247" s="34" t="inlineStr">
        <x:is>
          <x:t xml:space="preserve">Quem come a minha carne e bebe o meu sangue permanece em mim</x:t>
        </x:is>
      </x:c>
      <x:c r="D247" s="34" t="inlineStr">
        <x:is>
          <x:t xml:space="preserve">Recorte da partitura (antífona + salmo) extraído do caderno da Missa do domingo</x:t>
        </x:is>
      </x:c>
    </x:row>
    <x:row r="248" s="29" customFormat="1" ht="23.850000381469727" customHeight="1">
      <x:c r="A248" s="34" t="inlineStr">
        <x:is>
          <x:t xml:space="preserve">Observação</x:t>
        </x:is>
      </x:c>
      <x:c r="B248" s="33" t="n"/>
      <x:c r="C248" s="34" t="inlineStr">
        <x:is>
          <x:t xml:space="preserve">Quem come a minha carne e bebe o meu sangue</x:t>
        </x:is>
      </x:c>
      <x:c r="D248" s="34" t="inlineStr">
        <x:is>
          <x:t xml:space="preserve">2ª opção de antífona da comunhão (no caderno do domingo)</x:t>
        </x:is>
      </x:c>
    </x:row>
    <x:row r="249" s="29" customFormat="1" ht="15" customHeight="1">
      <x:c r="A249" s="34" t="inlineStr">
        <x:is>
          <x:t xml:space="preserve">Observação</x:t>
        </x:is>
      </x:c>
      <x:c r="B249" s="33" t="n"/>
      <x:c r="C249" s="34" t="inlineStr">
        <x:is>
          <x:t xml:space="preserve">Como o Pai, que me enviou, é a vida</x:t>
        </x:is>
      </x:c>
      <x:c r="D249" s="34" t="inlineStr">
        <x:is>
          <x:t xml:space="preserve">2ª opção de antífona da comunhão (no caderno do domingo)</x:t>
        </x:is>
      </x:c>
    </x:row>
    <x:row r="250" s="29" customFormat="1" ht="15" customHeight="1">
      <x:c r="A250" s="34" t="inlineStr">
        <x:is>
          <x:t xml:space="preserve">Observação</x:t>
        </x:is>
      </x:c>
      <x:c r="B250" s="33" t="n"/>
      <x:c r="C250" s="34" t="inlineStr">
        <x:is>
          <x:t xml:space="preserve">Disse Simão Pedro: A quem iremos, Senhor?</x:t>
        </x:is>
      </x:c>
      <x:c r="D250" s="34" t="inlineStr">
        <x:is>
          <x:t xml:space="preserve">Recorte da partitura (antífona + salmo) extraído do caderno da Missa do domingo</x:t>
        </x:is>
      </x:c>
    </x:row>
    <x:row r="251" s="29" customFormat="1" ht="23.850000381469727" customHeight="1">
      <x:c r="A251" s="34" t="inlineStr">
        <x:is>
          <x:t xml:space="preserve">Observação</x:t>
        </x:is>
      </x:c>
      <x:c r="B251" s="33" t="n"/>
      <x:c r="C251" s="34" t="inlineStr">
        <x:is>
          <x:t xml:space="preserve">A quem iremos, Senhor?! Só tu tens palavras de vida eterna!</x:t>
        </x:is>
      </x:c>
      <x:c r="D251" s="34" t="inlineStr">
        <x:is>
          <x:t xml:space="preserve">pasta '03. Caderno III' vazia no Drive (sem PDFs individuais)</x:t>
        </x:is>
      </x:c>
    </x:row>
    <x:row r="252" s="29" customFormat="1" ht="15" customHeight="1">
      <x:c r="A252" s="34" t="inlineStr">
        <x:is>
          <x:t xml:space="preserve">Observação</x:t>
        </x:is>
      </x:c>
      <x:c r="B252" s="33" t="n"/>
      <x:c r="C252" s="34" t="inlineStr">
        <x:is>
          <x:t xml:space="preserve">No deserto da vida</x:t>
        </x:is>
      </x:c>
      <x:c r="D252" s="34" t="inlineStr">
        <x:is>
          <x:t xml:space="preserve">impresso 'Jo 7,37'; o refrão cita também 7,38 (torrentes de água viva)</x:t>
        </x:is>
      </x:c>
    </x:row>
    <x:row r="253" s="29" customFormat="1" ht="23.850000381469727" customHeight="1">
      <x:c r="A253" s="34" t="inlineStr">
        <x:is>
          <x:t xml:space="preserve">Observação</x:t>
        </x:is>
      </x:c>
      <x:c r="B253" s="33" t="n"/>
      <x:c r="C253" s="34" t="inlineStr">
        <x:is>
          <x:t xml:space="preserve">5ª Semana da Quaresma (Antífona de comunhão) – 2ª feira</x:t>
        </x:is>
      </x:c>
      <x:c r="D253" s="34" t="inlineStr">
        <x:is>
          <x:t xml:space="preserve">Texto provável da antífona do Missal Romano; letra não verificada (PDF só imagem, download falhou). Alternativa: Jo 11,25-26.</x:t>
        </x:is>
      </x:c>
    </x:row>
    <x:row r="254" s="29" customFormat="1" ht="23.850000381469727" customHeight="1">
      <x:c r="A254" s="34" t="inlineStr">
        <x:is>
          <x:t xml:space="preserve">Observação</x:t>
        </x:is>
      </x:c>
      <x:c r="B254" s="33" t="n"/>
      <x:c r="C254" s="34" t="inlineStr">
        <x:is>
          <x:t xml:space="preserve">Eu não te condeno: Vá em paz!</x:t>
        </x:is>
      </x:c>
      <x:c r="D254" s="34" t="inlineStr">
        <x:is>
          <x:t xml:space="preserve">Sem PDF individual: a pasta '11. Caderno XI' está vazia no Drive; letra lida do PDF do volume (pág. 16). Impresso 'Jo 8, 11'; estrofes do Sl 129.</x:t>
        </x:is>
      </x:c>
    </x:row>
    <x:row r="255" s="29" customFormat="1" ht="15" customHeight="1">
      <x:c r="A255" s="34" t="inlineStr">
        <x:is>
          <x:t xml:space="preserve">Observação</x:t>
        </x:is>
      </x:c>
      <x:c r="B255" s="33" t="n"/>
      <x:c r="C255" s="34" t="inlineStr">
        <x:is>
          <x:t xml:space="preserve">Eu sou a luz do mundo</x:t>
        </x:is>
      </x:c>
      <x:c r="D255" s="34" t="inlineStr">
        <x:is>
          <x:t xml:space="preserve">2ª opção de antífona da comunhão (no caderno do domingo)</x:t>
        </x:is>
      </x:c>
    </x:row>
    <x:row r="256" s="29" customFormat="1" ht="15" customHeight="1">
      <x:c r="A256" s="34" t="inlineStr">
        <x:is>
          <x:t xml:space="preserve">Observação</x:t>
        </x:is>
      </x:c>
      <x:c r="B256" s="33" t="n"/>
      <x:c r="C256" s="34" t="inlineStr">
        <x:is>
          <x:t xml:space="preserve">Eu sou a luz do mundo; quem me segue</x:t>
        </x:is>
      </x:c>
      <x:c r="D256" s="34" t="inlineStr">
        <x:is>
          <x:t xml:space="preserve">2ª opção de antífona da comunhão (no caderno do domingo)</x:t>
        </x:is>
      </x:c>
    </x:row>
    <x:row r="257" s="29" customFormat="1" ht="23.850000381469727" customHeight="1">
      <x:c r="A257" s="34" t="inlineStr">
        <x:is>
          <x:t xml:space="preserve">Observação</x:t>
        </x:is>
      </x:c>
      <x:c r="B257" s="33" t="n"/>
      <x:c r="C257" s="34" t="inlineStr">
        <x:is>
          <x:t xml:space="preserve">Cristo luz...</x:t>
        </x:is>
      </x:c>
      <x:c r="D257" s="34" t="inlineStr">
        <x:is>
          <x:t xml:space="preserve">Refrão 'Cristo, luz do mundo, quem te segue tem a luz da vida' = Jo 8,12. Estrofes: Sl 26(27) (impresso 'Salmo 26').</x:t>
        </x:is>
      </x:c>
    </x:row>
    <x:row r="258" s="29" customFormat="1" ht="23.850000381469727" customHeight="1">
      <x:c r="A258" s="34" t="inlineStr">
        <x:is>
          <x:t xml:space="preserve">Observação</x:t>
        </x:is>
      </x:c>
      <x:c r="B258" s="33" t="n"/>
      <x:c r="C258" s="34" t="inlineStr">
        <x:is>
          <x:t xml:space="preserve">Quem me segue não anda nas trevas</x:t>
        </x:is>
      </x:c>
      <x:c r="D258" s="34" t="inlineStr">
        <x:is>
          <x:t xml:space="preserve">refrão 'Quem me segue não anda nas trevas, mas terá a luz da vida' = Jo 8,12; estrofes: 'Salmo do Domingo' (salmo variável)</x:t>
        </x:is>
      </x:c>
    </x:row>
    <x:row r="259" s="29" customFormat="1" ht="15" customHeight="1">
      <x:c r="A259" s="34" t="inlineStr">
        <x:is>
          <x:t xml:space="preserve">Observação</x:t>
        </x:is>
      </x:c>
      <x:c r="B259" s="33" t="n"/>
      <x:c r="C259" s="34" t="inlineStr">
        <x:is>
          <x:t xml:space="preserve">Cristo luz, luz do mundo</x:t>
        </x:is>
      </x:c>
      <x:c r="D259" s="34" t="inlineStr">
        <x:is>
          <x:t xml:space="preserve">Partitura: 'Jo 8,12 | Sl 26'.</x:t>
        </x:is>
      </x:c>
    </x:row>
    <x:row r="260" s="29" customFormat="1" ht="15" customHeight="1">
      <x:c r="A260" s="34" t="inlineStr">
        <x:is>
          <x:t xml:space="preserve">Observação</x:t>
        </x:is>
      </x:c>
      <x:c r="B260" s="33" t="n"/>
      <x:c r="C260" s="34" t="inlineStr">
        <x:is>
          <x:t xml:space="preserve">Ressuscitou o Bom Pastor que deu a vida</x:t>
        </x:is>
      </x:c>
      <x:c r="D260" s="34" t="inlineStr">
        <x:is>
          <x:t xml:space="preserve">Texto do Missal Romano (cf. Jo 10,11)</x:t>
        </x:is>
      </x:c>
    </x:row>
    <x:row r="261" s="29" customFormat="1" ht="23.850000381469727" customHeight="1">
      <x:c r="A261" s="34" t="inlineStr">
        <x:is>
          <x:t xml:space="preserve">Observação</x:t>
        </x:is>
      </x:c>
      <x:c r="B261" s="33" t="n"/>
      <x:c r="C261" s="34" t="inlineStr">
        <x:is>
          <x:t xml:space="preserve">Eu sou o Bom Pastor: apascento as minhas ovelhas</x:t>
        </x:is>
      </x:c>
      <x:c r="D261" s="34" t="inlineStr">
        <x:is>
          <x:t xml:space="preserve">2ª opção de antífona da comunhão (no caderno do domingo)</x:t>
        </x:is>
      </x:c>
    </x:row>
    <x:row r="262" s="29" customFormat="1" ht="23.850000381469727" customHeight="1">
      <x:c r="A262" s="34" t="inlineStr">
        <x:is>
          <x:t xml:space="preserve">Observação</x:t>
        </x:is>
      </x:c>
      <x:c r="B262" s="33" t="n"/>
      <x:c r="C262" s="34" t="inlineStr">
        <x:is>
          <x:t xml:space="preserve">Eu sou o bom Pastor, eu conheço as minhas ovelhas</x:t>
        </x:is>
      </x:c>
      <x:c r="D262" s="34" t="inlineStr">
        <x:is>
          <x:t xml:space="preserve">2ª opção de antífona da comunhão (no caderno do domingo)</x:t>
        </x:is>
      </x:c>
    </x:row>
    <x:row r="263" s="29" customFormat="1" ht="15" customHeight="1">
      <x:c r="A263" s="34" t="inlineStr">
        <x:is>
          <x:t xml:space="preserve">Observação</x:t>
        </x:is>
      </x:c>
      <x:c r="B263" s="33" t="n"/>
      <x:c r="C263" s="34" t="inlineStr">
        <x:is>
          <x:t xml:space="preserve">As obras de Jesus Cristo</x:t>
        </x:is>
      </x:c>
      <x:c r="D263" s="34" t="inlineStr">
        <x:is>
          <x:t xml:space="preserve">'Jo 10,37-38' impresso; estrofes = Sl 30(31)</x:t>
        </x:is>
      </x:c>
    </x:row>
    <x:row r="264" s="29" customFormat="1" ht="23.850000381469727" customHeight="1">
      <x:c r="A264" s="34" t="inlineStr">
        <x:is>
          <x:t xml:space="preserve">Observação</x:t>
        </x:is>
      </x:c>
      <x:c r="B264" s="33" t="n"/>
      <x:c r="C264" s="34" t="inlineStr">
        <x:is>
          <x:t xml:space="preserve">Sou a vida e a verdade</x:t>
        </x:is>
      </x:c>
      <x:c r="D264" s="34" t="inlineStr">
        <x:is>
          <x:t xml:space="preserve">refrão: 'Sou a vida e a verdade! Quem crê em mim ressuscitará… para sempre viverá' (Jo 11,25-26 com Jo 14,6); estrofe: 'estes meus olhos te verão' (Jó 19,27)</x:t>
        </x:is>
      </x:c>
    </x:row>
    <x:row r="265" s="29" customFormat="1" ht="15" customHeight="1">
      <x:c r="A265" s="34" t="inlineStr">
        <x:is>
          <x:t xml:space="preserve">Observação</x:t>
        </x:is>
      </x:c>
      <x:c r="B265" s="33" t="n"/>
      <x:c r="C265" s="34" t="inlineStr">
        <x:is>
          <x:t xml:space="preserve">Senhor, eu creio: tu és o Cristo</x:t>
        </x:is>
      </x:c>
      <x:c r="D265" s="34" t="inlineStr">
        <x:is>
          <x:t xml:space="preserve">2ª opção de antífona da comunhão (no caderno do domingo)</x:t>
        </x:is>
      </x:c>
    </x:row>
    <x:row r="266" s="29" customFormat="1" ht="15" customHeight="1">
      <x:c r="A266" s="34" t="inlineStr">
        <x:is>
          <x:t xml:space="preserve">Observação</x:t>
        </x:is>
      </x:c>
      <x:c r="B266" s="33" t="n"/>
      <x:c r="C266" s="34" t="inlineStr">
        <x:is>
          <x:t xml:space="preserve">É melhor que pereça um só homem</x:t>
        </x:is>
      </x:c>
      <x:c r="D266" s="34" t="inlineStr">
        <x:is>
          <x:t xml:space="preserve">'Jo 11,50' impresso; estrofes = Sl 7,2.9-12.18</x:t>
        </x:is>
      </x:c>
    </x:row>
    <x:row r="267" s="29" customFormat="1" ht="23.850000381469727" customHeight="1">
      <x:c r="A267" s="34" t="inlineStr">
        <x:is>
          <x:t xml:space="preserve">Observação</x:t>
        </x:is>
      </x:c>
      <x:c r="B267" s="33" t="n"/>
      <x:c r="C267" s="34" t="inlineStr">
        <x:is>
          <x:t xml:space="preserve">5ª Semana da Quaresma (Antífona de comunhão) – Sábado</x:t>
        </x:is>
      </x:c>
      <x:c r="D267" s="34" t="inlineStr">
        <x:is>
          <x:t xml:space="preserve">Texto provável da antífona do Missal Romano; letra não verificada (PDF só imagem, download falhou).</x:t>
        </x:is>
      </x:c>
    </x:row>
    <x:row r="268" s="29" customFormat="1" ht="15" customHeight="1">
      <x:c r="A268" s="34" t="inlineStr">
        <x:is>
          <x:t xml:space="preserve">Observação</x:t>
        </x:is>
      </x:c>
      <x:c r="B268" s="33" t="n"/>
      <x:c r="C268" s="34" t="inlineStr">
        <x:is>
          <x:t xml:space="preserve">Não impeça Maria de ungir-me</x:t>
        </x:is>
      </x:c>
      <x:c r="D268" s="34" t="inlineStr">
        <x:is>
          <x:t xml:space="preserve">'Jo 12,7' impresso; estrofes = Sl 34(35)</x:t>
        </x:is>
      </x:c>
    </x:row>
    <x:row r="269" s="29" customFormat="1" ht="15" customHeight="1">
      <x:c r="A269" s="34" t="inlineStr">
        <x:is>
          <x:t xml:space="preserve">Observação</x:t>
        </x:is>
      </x:c>
      <x:c r="B269" s="33" t="n"/>
      <x:c r="C269" s="34" t="inlineStr">
        <x:is>
          <x:t xml:space="preserve">A Páscoa, a Hora está chegando</x:t>
        </x:is>
      </x:c>
      <x:c r="D269" s="34" t="inlineStr">
        <x:is>
          <x:t xml:space="preserve">Partitura imprime '(Jo 12,23)' junto ao refrão; estrofes livres.</x:t>
        </x:is>
      </x:c>
    </x:row>
    <x:row r="270" s="29" customFormat="1" ht="35.04999923706055" customHeight="1">
      <x:c r="A270" s="34" t="inlineStr">
        <x:is>
          <x:t xml:space="preserve">Observação</x:t>
        </x:is>
      </x:c>
      <x:c r="B270" s="33" t="n"/>
      <x:c r="C270" s="34" t="inlineStr">
        <x:is>
          <x:t xml:space="preserve">Surge um novo ser</x:t>
        </x:is>
      </x:c>
      <x:c r="D270" s="34" t="inlineStr">
        <x:is>
          <x:t xml:space="preserve">Sem PDF individual no caderno (pasta só tem .sib/.svg e Book_16.pdf, sem camada de texto); letra extraída do SVG 1wXSGl22loJFKlc4vSjfVVCLdhwaO9Xth. Refrão: grão que cai no chão e morre (Jo 12,24); corpo glorioso (cf. 1Cor 15,36-44).</x:t>
        </x:is>
      </x:c>
    </x:row>
    <x:row r="271" s="29" customFormat="1" ht="23.850000381469727" customHeight="1">
      <x:c r="A271" s="34" t="inlineStr">
        <x:is>
          <x:t xml:space="preserve">Observação</x:t>
        </x:is>
      </x:c>
      <x:c r="B271" s="33" t="n"/>
      <x:c r="C271" s="34" t="inlineStr">
        <x:is>
          <x:t xml:space="preserve">Se alguém quer me seguir</x:t>
        </x:is>
      </x:c>
      <x:c r="D271" s="34" t="inlineStr">
        <x:is>
          <x:t xml:space="preserve">Caderno XIV sem PDFs individuais (só MSCZ/PNG); letra lida do PNG 1HGagGweYGCc2ETpTmpKpHAORmlypSvr8; partitura imprime 'Jo 10,26' (erro); o texto é Jo 12,26</x:t>
        </x:is>
      </x:c>
    </x:row>
    <x:row r="272" s="29" customFormat="1" ht="23.850000381469727" customHeight="1">
      <x:c r="A272" s="34" t="inlineStr">
        <x:is>
          <x:t xml:space="preserve">Observação</x:t>
        </x:is>
      </x:c>
      <x:c r="B272" s="33" t="n"/>
      <x:c r="C272" s="34" t="inlineStr">
        <x:is>
          <x:t xml:space="preserve">5ª Semana da Quaresma (Antífona de comunhão) – 3ª feira</x:t>
        </x:is>
      </x:c>
      <x:c r="D272" s="34" t="inlineStr">
        <x:is>
          <x:t xml:space="preserve">Texto provável da antífona do Missal Romano; letra não verificada (PDF só imagem, download falhou).</x:t>
        </x:is>
      </x:c>
    </x:row>
    <x:row r="273" s="29" customFormat="1" ht="15" customHeight="1">
      <x:c r="A273" s="34" t="inlineStr">
        <x:is>
          <x:t xml:space="preserve">Observação</x:t>
        </x:is>
      </x:c>
      <x:c r="B273" s="33" t="n"/>
      <x:c r="C273" s="34" t="inlineStr">
        <x:is>
          <x:t xml:space="preserve">Morreu meu Jesus na cruz</x:t>
        </x:is>
      </x:c>
      <x:c r="D273" s="34" t="inlineStr">
        <x:is>
          <x:t xml:space="preserve">3ª estrofe: 'da terra elevado, a si os povos atrai'.</x:t>
        </x:is>
      </x:c>
    </x:row>
    <x:row r="274" s="29" customFormat="1" ht="15" customHeight="1">
      <x:c r="A274" s="34" t="inlineStr">
        <x:is>
          <x:t xml:space="preserve">Observação</x:t>
        </x:is>
      </x:c>
      <x:c r="B274" s="33" t="n"/>
      <x:c r="C274" s="34" t="inlineStr">
        <x:is>
          <x:t xml:space="preserve">Jesus disse a Judas</x:t>
        </x:is>
      </x:c>
      <x:c r="D274" s="34" t="inlineStr">
        <x:is>
          <x:t xml:space="preserve">'Jo 13,27' impresso; estrofes = Sl 26(27)</x:t>
        </x:is>
      </x:c>
    </x:row>
    <x:row r="275" s="29" customFormat="1" ht="15" customHeight="1">
      <x:c r="A275" s="34" t="inlineStr">
        <x:is>
          <x:t xml:space="preserve">Observação</x:t>
        </x:is>
      </x:c>
      <x:c r="B275" s="33" t="n"/>
      <x:c r="C275" s="34" t="inlineStr">
        <x:is>
          <x:t xml:space="preserve">O Senhor foi preparar</x:t>
        </x:is>
      </x:c>
      <x:c r="D275" s="34" t="inlineStr">
        <x:is>
          <x:t xml:space="preserve">Refrão = Jo 14,2-3; estrofe 1 = At 1,11 (Ó varões galileus).</x:t>
        </x:is>
      </x:c>
    </x:row>
    <x:row r="276" s="29" customFormat="1" ht="15" customHeight="1">
      <x:c r="A276" s="34" t="inlineStr">
        <x:is>
          <x:t xml:space="preserve">Observação</x:t>
        </x:is>
      </x:c>
      <x:c r="B276" s="33" t="n"/>
      <x:c r="C276" s="34" t="inlineStr">
        <x:is>
          <x:t xml:space="preserve">Eu disse-lhe Tomé</x:t>
        </x:is>
      </x:c>
      <x:c r="D276" s="34" t="inlineStr">
        <x:is>
          <x:t xml:space="preserve">Título conforme índice (provável 'Eu disse a Tomé' / 'Disse-lhe Tomé').</x:t>
        </x:is>
      </x:c>
    </x:row>
    <x:row r="277" s="29" customFormat="1" ht="35.04999923706055" customHeight="1">
      <x:c r="A277" s="34" t="inlineStr">
        <x:is>
          <x:t xml:space="preserve">Observação</x:t>
        </x:is>
      </x:c>
      <x:c r="B277" s="33" t="n"/>
      <x:c r="C277" s="34" t="inlineStr">
        <x:is>
          <x:t xml:space="preserve">Vós sois o caminho</x:t>
        </x:is>
      </x:c>
      <x:c r="D277" s="34" t="inlineStr">
        <x:is>
          <x:t xml:space="preserve">Sem PDF individual no caderno (pasta só tem .sib/.svg e Book_16.pdf, sem camada de texto); letra extraída do SVG 1C462_NXXNqEBUZEvshN6HfRGhxNxdTka. 'Caminho, verdade e vida' = Jo 14,6; 'pão descido do céu' cf. Jo 6,51.</x:t>
        </x:is>
      </x:c>
    </x:row>
    <x:row r="278" s="29" customFormat="1" ht="15" customHeight="1">
      <x:c r="A278" s="34" t="inlineStr">
        <x:is>
          <x:t xml:space="preserve">Observação</x:t>
        </x:is>
      </x:c>
      <x:c r="B278" s="33" t="n"/>
      <x:c r="C278" s="34" t="inlineStr">
        <x:is>
          <x:t xml:space="preserve">Eu sou o caminho, a verdade e a vida</x:t>
        </x:is>
      </x:c>
      <x:c r="D278" s="34" t="inlineStr">
        <x:is>
          <x:t xml:space="preserve">Atribuição pelo título (citação literal).</x:t>
        </x:is>
      </x:c>
    </x:row>
    <x:row r="279" s="29" customFormat="1" ht="15" customHeight="1">
      <x:c r="A279" s="34" t="inlineStr">
        <x:is>
          <x:t xml:space="preserve">Observação</x:t>
        </x:is>
      </x:c>
      <x:c r="B279" s="33" t="n"/>
      <x:c r="C279" s="34" t="inlineStr">
        <x:is>
          <x:t xml:space="preserve">Quem me ama, guardará meus mandamentos</x:t>
        </x:is>
      </x:c>
      <x:c r="D279" s="34" t="inlineStr">
        <x:is>
          <x:t xml:space="preserve">Partitura imprime 'Jo 14,21' (cf. Jo 14,15.23). Mantra.</x:t>
        </x:is>
      </x:c>
    </x:row>
    <x:row r="280" s="29" customFormat="1" ht="15" customHeight="1">
      <x:c r="A280" s="34" t="inlineStr">
        <x:is>
          <x:t xml:space="preserve">Observação</x:t>
        </x:is>
      </x:c>
      <x:c r="B280" s="33" t="n"/>
      <x:c r="C280" s="34" t="inlineStr">
        <x:is>
          <x:t xml:space="preserve">Paz</x:t>
        </x:is>
      </x:c>
      <x:c r="D280" s="34" t="inlineStr">
        <x:is>
          <x:t xml:space="preserve">Partitura imprime 'Jo 14,27'; estrofes citam 2Tm 1,7, Is 32,17 e Ef 2,14.</x:t>
        </x:is>
      </x:c>
    </x:row>
    <x:row r="281" s="29" customFormat="1" ht="15" customHeight="1">
      <x:c r="A281" s="34" t="inlineStr">
        <x:is>
          <x:t xml:space="preserve">Observação</x:t>
        </x:is>
      </x:c>
      <x:c r="B281" s="33" t="n"/>
      <x:c r="C281" s="34" t="inlineStr">
        <x:is>
          <x:t xml:space="preserve">A paz de Cristo</x:t>
        </x:is>
      </x:c>
      <x:c r="D281" s="34" t="inlineStr">
        <x:is>
          <x:t xml:space="preserve">Índice também cita Fl 4,7.</x:t>
        </x:is>
      </x:c>
    </x:row>
    <x:row r="282" s="29" customFormat="1" ht="23.850000381469727" customHeight="1">
      <x:c r="A282" s="34" t="inlineStr">
        <x:is>
          <x:t xml:space="preserve">Observação</x:t>
        </x:is>
      </x:c>
      <x:c r="B282" s="33" t="n"/>
      <x:c r="C282" s="34" t="inlineStr">
        <x:is>
          <x:t xml:space="preserve">Prova de amor</x:t>
        </x:is>
      </x:c>
      <x:c r="D282" s="34" t="inlineStr">
        <x:is>
          <x:t xml:space="preserve">Caderno XIV sem PDFs individuais (só MSCZ/PNG); letra lida do PNG 1Kw9z6DOxWzy-V_0wK5UEbgl8pVbkWkSa; estrofes Jo 15,9-10.14; 13,1.35</x:t>
        </x:is>
      </x:c>
    </x:row>
    <x:row r="283" s="29" customFormat="1" ht="23.850000381469727" customHeight="1">
      <x:c r="A283" s="34" t="inlineStr">
        <x:is>
          <x:t xml:space="preserve">Observação</x:t>
        </x:is>
      </x:c>
      <x:c r="B283" s="33" t="n"/>
      <x:c r="C283" s="34" t="inlineStr">
        <x:is>
          <x:t xml:space="preserve">Vós sereis os meus amigos</x:t>
        </x:is>
      </x:c>
      <x:c r="D283" s="34" t="inlineStr">
        <x:is>
          <x:t xml:space="preserve">Sem PDF individual no caderno '12. Caderno XII' (há só 11 PDFs: 01,04,06,09,12,17,18,19,21,24,27); letra do PDF do volume. Impresso 'Jo 15, 14'; L.: Frei Telles Ramon. Estrofes Sl 99 (100).</x:t>
        </x:is>
      </x:c>
    </x:row>
    <x:row r="284" s="29" customFormat="1" ht="23.850000381469727" customHeight="1">
      <x:c r="A284" s="34" t="inlineStr">
        <x:is>
          <x:t xml:space="preserve">Observação</x:t>
        </x:is>
      </x:c>
      <x:c r="B284" s="33" t="n"/>
      <x:c r="C284" s="34" t="inlineStr">
        <x:is>
          <x:t xml:space="preserve">Santíssima Trindade, Ano C</x:t>
        </x:is>
      </x:c>
      <x:c r="D284" s="34" t="inlineStr">
        <x:is>
          <x:t xml:space="preserve">Sem PDF individual: a pasta '11. Caderno XI' está vazia no Drive; letra lida do PDF do volume (pág. 13). Impresso 'Jo 16, 15'.</x:t>
        </x:is>
      </x:c>
    </x:row>
    <x:row r="285" s="29" customFormat="1" ht="15" customHeight="1">
      <x:c r="A285" s="34" t="inlineStr">
        <x:is>
          <x:t xml:space="preserve">Observação</x:t>
        </x:is>
      </x:c>
      <x:c r="B285" s="33" t="n"/>
      <x:c r="C285" s="34" t="inlineStr">
        <x:is>
          <x:t xml:space="preserve">Pai Santo, guarda no teu nome o que me deste</x:t>
        </x:is>
      </x:c>
      <x:c r="D285" s="34" t="inlineStr">
        <x:is>
          <x:t xml:space="preserve">2ª opção de antífona da comunhão (no caderno do domingo)</x:t>
        </x:is>
      </x:c>
    </x:row>
    <x:row r="286" s="29" customFormat="1" ht="15" customHeight="1">
      <x:c r="A286" s="34" t="inlineStr">
        <x:is>
          <x:t xml:space="preserve">Observação</x:t>
        </x:is>
      </x:c>
      <x:c r="B286" s="33" t="n"/>
      <x:c r="C286" s="34" t="inlineStr">
        <x:is>
          <x:t xml:space="preserve">Para que todos sejam um</x:t>
        </x:is>
      </x:c>
      <x:c r="D286" s="34" t="inlineStr">
        <x:is>
          <x:t xml:space="preserve">Impresso '(Jo. 17, 2Cr.)'; refrão Jo 17,21, estrofes Jo 17,11.20-24.</x:t>
        </x:is>
      </x:c>
    </x:row>
    <x:row r="287" s="29" customFormat="1" ht="23.850000381469727" customHeight="1">
      <x:c r="A287" s="34" t="inlineStr">
        <x:is>
          <x:t xml:space="preserve">Observação</x:t>
        </x:is>
      </x:c>
      <x:c r="B287" s="33" t="n"/>
      <x:c r="C287" s="34" t="inlineStr">
        <x:is>
          <x:t xml:space="preserve">Como vós me enviastes, eu também os envio</x:t>
        </x:is>
      </x:c>
      <x:c r="D287" s="34" t="inlineStr">
        <x:is>
          <x:t xml:space="preserve">Caderno XIV sem PDFs individuais (só MSCZ/PNG); letra lida do PNG 1fXLV_uyERod8_f3-bnUT3zsN7vttgG3K</x:t>
        </x:is>
      </x:c>
    </x:row>
    <x:row r="288" s="29" customFormat="1" ht="15" customHeight="1">
      <x:c r="A288" s="34" t="inlineStr">
        <x:is>
          <x:t xml:space="preserve">Observação</x:t>
        </x:is>
      </x:c>
      <x:c r="B288" s="33" t="n"/>
      <x:c r="C288" s="34" t="inlineStr">
        <x:is>
          <x:t xml:space="preserve">Ó Pai, eu vos rogo por eles</x:t>
        </x:is>
      </x:c>
      <x:c r="D288" s="34" t="inlineStr">
        <x:is>
          <x:t xml:space="preserve">2ª opção de antífona da comunhão (no caderno do domingo)</x:t>
        </x:is>
      </x:c>
    </x:row>
    <x:row r="289" s="29" customFormat="1" ht="15" customHeight="1">
      <x:c r="A289" s="34" t="inlineStr">
        <x:is>
          <x:t xml:space="preserve">Observação</x:t>
        </x:is>
      </x:c>
      <x:c r="B289" s="33" t="n"/>
      <x:c r="C289" s="34" t="inlineStr">
        <x:is>
          <x:t xml:space="preserve">Pai, te peço por aqueles</x:t>
        </x:is>
      </x:c>
      <x:c r="D289" s="34" t="inlineStr">
        <x:is>
          <x:t xml:space="preserve">Índice imprime 'Jo 17, 20.21-22'.</x:t>
        </x:is>
      </x:c>
    </x:row>
    <x:row r="290" s="29" customFormat="1" ht="15" customHeight="1">
      <x:c r="A290" s="34" t="inlineStr">
        <x:is>
          <x:t xml:space="preserve">Observação</x:t>
        </x:is>
      </x:c>
      <x:c r="B290" s="33" t="n"/>
      <x:c r="C290" s="34" t="inlineStr">
        <x:is>
          <x:t xml:space="preserve">Firme, de pé junto à cruz de Jesus</x:t>
        </x:is>
      </x:c>
      <x:c r="D290" s="34" t="inlineStr">
        <x:is>
          <x:t xml:space="preserve">Partitura imprime '(Jo 19, 25)' e 'Salmo 129'. Letra de A. Temme.</x:t>
        </x:is>
      </x:c>
    </x:row>
    <x:row r="291" s="29" customFormat="1" ht="23.850000381469727" customHeight="1">
      <x:c r="A291" s="34" t="inlineStr">
        <x:is>
          <x:t xml:space="preserve">Observação</x:t>
        </x:is>
      </x:c>
      <x:c r="B291" s="33" t="n"/>
      <x:c r="C291" s="34" t="inlineStr">
        <x:is>
          <x:t xml:space="preserve">A Mãe e o Filho</x:t>
        </x:is>
      </x:c>
      <x:c r="D291" s="34" t="inlineStr">
        <x:is>
          <x:t xml:space="preserve">Sem PDF individual no caderno '12. Caderno XII' (há só 11 PDFs: 01,04,06,09,12,17,18,19,21,24,27); letra do PDF do volume. Impresso '(Cf. Jo 19, 20-27)'; o texto corresponde a Jo 19,26-27. Estrofes do Sl 129.</x:t>
        </x:is>
      </x:c>
    </x:row>
    <x:row r="292" s="29" customFormat="1" ht="23.850000381469727" customHeight="1">
      <x:c r="A292" s="34" t="inlineStr">
        <x:is>
          <x:t xml:space="preserve">Observação</x:t>
        </x:is>
      </x:c>
      <x:c r="B292" s="33" t="n"/>
      <x:c r="C292" s="34" t="inlineStr">
        <x:is>
          <x:t xml:space="preserve">Santa Maria Madalena</x:t>
        </x:is>
      </x:c>
      <x:c r="D292" s="34" t="inlineStr">
        <x:is>
          <x:t xml:space="preserve">refrão 'Madalena anunciou aos discípulos de Jesus: Vi o Senhor ressuscitado!' = Jo 20,18; estrofes = Sl 62(63), impresso</x:t>
        </x:is>
      </x:c>
    </x:row>
    <x:row r="293" s="29" customFormat="1" ht="23.850000381469727" customHeight="1">
      <x:c r="A293" s="34" t="inlineStr">
        <x:is>
          <x:t xml:space="preserve">Observação</x:t>
        </x:is>
      </x:c>
      <x:c r="B293" s="33" t="n"/>
      <x:c r="C293" s="34" t="inlineStr">
        <x:is>
          <x:t xml:space="preserve">Recorda-te de Cristo, o Senhor Jesus</x:t>
        </x:is>
      </x:c>
      <x:c r="D293" s="34" t="inlineStr">
        <x:is>
          <x:t xml:space="preserve">OCR da partitura: '2 Tm 2,8.19; Jo 20,22-23' (letra: 2Tm 2,8.11 'Se com ele morremos, com ele viveremos'; Jo 20,20 'os discípulos ficaram alegres ao ver o Senhor'; Jo 20,22 'Recebei o Espírito Santo').</x:t>
        </x:is>
      </x:c>
    </x:row>
    <x:row r="294" s="29" customFormat="1" ht="35.04999923706055" customHeight="1">
      <x:c r="A294" s="34" t="inlineStr">
        <x:is>
          <x:t xml:space="preserve">Observação</x:t>
        </x:is>
      </x:c>
      <x:c r="B294" s="33" t="n"/>
      <x:c r="C294" s="34" t="inlineStr">
        <x:is>
          <x:t xml:space="preserve">São muito felizes</x:t>
        </x:is>
      </x:c>
      <x:c r="D294" s="34" t="inlineStr">
        <x:is>
          <x:t xml:space="preserve">Sem PDF individual no caderno (pasta só tem .sib/.svg e Book_16.pdf, sem camada de texto); letra extraída do SVG 1nSNKwS4Cyf4llwhTW57shzpiGr0m2uEu. 'Felizes os que creem mesmo sem ver' = Jo 20,29; refrão com palavras da instituição (Mt 26,26-28 par.).</x:t>
        </x:is>
      </x:c>
    </x:row>
    <x:row r="295" s="29" customFormat="1" ht="23.850000381469727" customHeight="1">
      <x:c r="A295" s="34" t="inlineStr">
        <x:is>
          <x:t xml:space="preserve">Observação</x:t>
        </x:is>
      </x:c>
      <x:c r="B295" s="33" t="n"/>
      <x:c r="C295" s="34" t="inlineStr">
        <x:is>
          <x:t xml:space="preserve">—</x:t>
        </x:is>
      </x:c>
      <x:c r="D295" s="34" t="inlineStr">
        <x:is>
          <x:t xml:space="preserve">Todas as referências foram gravadas como texto, para que o Excel não volte a apagar zeros finais (ex.: 10,40 → 10,4).</x:t>
        </x:is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B8934B"/>
  </x:sheetPr>
  <x:sheetViews>
    <x:sheetView showGridLines="0" workbookViewId="0">
      <x:pane ySplit="4" topLeftCell="A5" activePane="bottomLeft" state="frozen"/>
    </x:sheetView>
  </x:sheetViews>
  <x:sheetFormatPr baseColWidth="8" defaultColWidth="8.6796875" defaultRowHeight="15"/>
  <x:cols>
    <x:col min="1" max="1" width="18" style="29" customWidth="1"/>
    <x:col min="2" max="2" width="42" style="29" customWidth="1"/>
    <x:col min="3" max="3" width="35" style="29" customWidth="1"/>
    <x:col min="4" max="4" width="19" style="29" customWidth="1"/>
    <x:col min="5" max="5" width="31" style="29" customWidth="1"/>
    <x:col min="6" max="6" width="20" style="29" customWidth="1"/>
  </x:cols>
  <x:sheetData>
    <x:row r="1" s="29" customFormat="1" ht="18.549999237060547" customHeight="1">
      <x:c r="A1" s="47" t="inlineStr">
        <x:is>
          <x:t xml:space="preserve">Comunhões em partitura individual</x:t>
        </x:is>
      </x:c>
    </x:row>
    <x:row r="2" s="29" customFormat="1" ht="15" customHeight="1">
      <x:c r="A2" s="48" t="inlineStr">
        <x:is>
          <x:t xml:space="preserve">Tempo Pascal, Próprio e Comum dos Santos · partituras individuais da pasta do Hinário Católico</x:t>
        </x:is>
      </x:c>
    </x:row>
    <x:row r="3" s="29" customFormat="1" ht="15" customHeight="1">
      <x:c r="A3" s="49" t="n"/>
      <x:c r="B3" s="49" t="n"/>
      <x:c r="C3" s="49" t="n"/>
      <x:c r="D3" s="49" t="n"/>
      <x:c r="E3" s="49" t="n"/>
      <x:c r="F3" s="49" t="n"/>
    </x:row>
    <x:row r="4" s="29" customFormat="1" ht="15" customHeight="1">
      <x:c r="A4" s="50" t="inlineStr">
        <x:is>
          <x:t xml:space="preserve">Referência</x:t>
        </x:is>
      </x:c>
      <x:c r="B4" s="50" t="inlineStr">
        <x:is>
          <x:t xml:space="preserve">Canto</x:t>
        </x:is>
      </x:c>
      <x:c r="C4" s="50" t="inlineStr">
        <x:is>
          <x:t xml:space="preserve">Celebração</x:t>
        </x:is>
      </x:c>
      <x:c r="D4" s="50" t="inlineStr">
        <x:is>
          <x:t xml:space="preserve">Salmo das estrofes</x:t>
        </x:is>
      </x:c>
      <x:c r="E4" s="50" t="inlineStr">
        <x:is>
          <x:t xml:space="preserve">Autoria</x:t>
        </x:is>
      </x:c>
      <x:c r="F4" s="50" t="inlineStr">
        <x:is>
          <x:t xml:space="preserve">Partitura</x:t>
        </x:is>
      </x:c>
    </x:row>
    <x:row r="5" s="29" customFormat="1" ht="30" customHeight="1">
      <x:c r="A5" s="51" t="inlineStr">
        <x:is>
          <x:t xml:space="preserve">Mt 18,3</x:t>
        </x:is>
      </x:c>
      <x:c r="B5" s="51" t="inlineStr">
        <x:is>
          <x:t xml:space="preserve">Se não vos tornardes iguais a crianças</x:t>
        </x:is>
      </x:c>
      <x:c r="C5" s="51" t="inlineStr">
        <x:is>
          <x:t xml:space="preserve">Santa Teresinha do Menino Jesus</x:t>
        </x:is>
      </x:c>
      <x:c r="D5" s="51" t="inlineStr">
        <x:is>
          <x:t xml:space="preserve">Sl 17</x:t>
        </x:is>
      </x:c>
      <x:c r="E5" s="51" t="inlineStr">
        <x:is>
          <x:t xml:space="preserve">Weber</x:t>
        </x:is>
      </x:c>
      <x:c r="F5" s="52" t="e">
        <x:f>HYPERLINK("https://drive.google.com/file/d/1pbDQGUI1U0LYSrQJgSdp1H7WM0p6Roq5/view","abrir partitura")</x:f>
        <x:v>HYPERLINK is not implemented. linkLocation=https://drive.google.com/file/d/1pbDQGUI1U0LYSrQJgSdp1H7WM0p6Roq5/view, friendlyName=abrir partitura</x:v>
      </x:c>
    </x:row>
    <x:row r="6" s="29" customFormat="1" ht="30" customHeight="1">
      <x:c r="A6" s="51" t="inlineStr">
        <x:is>
          <x:t xml:space="preserve">Jo 14,8–9</x:t>
        </x:is>
      </x:c>
      <x:c r="B6" s="51" t="inlineStr">
        <x:is>
          <x:t xml:space="preserve">Senhor, mostra-nos o Pai</x:t>
        </x:is>
      </x:c>
      <x:c r="C6" s="51" t="inlineStr">
        <x:is>
          <x:t xml:space="preserve">São Filipe e São Tiago Menor</x:t>
        </x:is>
      </x:c>
      <x:c r="D6" s="51" t="inlineStr">
        <x:is>
          <x:t xml:space="preserve">Sl 18</x:t>
        </x:is>
      </x:c>
      <x:c r="E6" s="51" t="inlineStr">
        <x:is>
          <x:t xml:space="preserve">Pe. Weber e Heitor Braz Cassanta</x:t>
        </x:is>
      </x:c>
      <x:c r="F6" s="52" t="e">
        <x:f>HYPERLINK("https://drive.google.com/file/d/1xz0vFqKubQuZPYpA4pm-6W40C3uCIEQy/view","abrir partitura")</x:f>
        <x:v>HYPERLINK is not implemented. linkLocation=https://drive.google.com/file/d/1xz0vFqKubQuZPYpA4pm-6W40C3uCIEQy/view, friendlyName=abrir partitura</x:v>
      </x:c>
    </x:row>
    <x:row r="7" s="29" customFormat="1" ht="30" customHeight="1">
      <x:c r="A7" s="51" t="inlineStr">
        <x:is>
          <x:t xml:space="preserve">Jo 20</x:t>
        </x:is>
      </x:c>
      <x:c r="B7" s="51" t="inlineStr">
        <x:is>
          <x:t xml:space="preserve">Santa Maria Madalena</x:t>
        </x:is>
      </x:c>
      <x:c r="C7" s="51" t="inlineStr">
        <x:is>
          <x:t xml:space="preserve">Santa Maria Madalena · comunhão individual</x:t>
        </x:is>
      </x:c>
      <x:c r="D7" s="51" t="inlineStr">
        <x:is>
          <x:t xml:space="preserve">Sl 62</x:t>
        </x:is>
      </x:c>
      <x:c r="E7" s="51" t="inlineStr">
        <x:is>
          <x:t xml:space="preserve">Weber</x:t>
        </x:is>
      </x:c>
      <x:c r="F7" s="52" t="e">
        <x:f>HYPERLINK("https://drive.google.com/file/d/1I0pnmvKtGPuxlgnB38Prj_cC5b9Ym2lE/view","abrir partitura")</x:f>
        <x:v>HYPERLINK is not implemented. linkLocation=https://drive.google.com/file/d/1I0pnmvKtGPuxlgnB38Prj_cC5b9Ym2lE/view, friendlyName=abrir partitura</x:v>
      </x:c>
    </x:row>
    <x:row r="8" s="29" customFormat="1" ht="30" customHeight="1">
      <x:c r="A8" s="51" t="inlineStr">
        <x:is>
          <x:t xml:space="preserve">1Jo 1,7</x:t>
        </x:is>
      </x:c>
      <x:c r="B8" s="51" t="inlineStr">
        <x:is>
          <x:t xml:space="preserve">Deus é luz</x:t>
        </x:is>
      </x:c>
      <x:c r="C8" s="51" t="inlineStr">
        <x:is>
          <x:t xml:space="preserve">Santa Catarina de Sena</x:t>
        </x:is>
      </x:c>
      <x:c r="D8" s="51" t="inlineStr">
        <x:is>
          <x:t xml:space="preserve">Sl 26</x:t>
        </x:is>
      </x:c>
      <x:c r="E8" s="51" t="inlineStr">
        <x:is>
          <x:t xml:space="preserve">Delphim e Pe. Weber</x:t>
        </x:is>
      </x:c>
      <x:c r="F8" s="52" t="e">
        <x:f>HYPERLINK("https://drive.google.com/file/d/1Z7Wekf-dDrKRl6576yM3lwbsk1Dm027_/view","abrir partitura")</x:f>
        <x:v>HYPERLINK is not implemented. linkLocation=https://drive.google.com/file/d/1Z7Wekf-dDrKRl6576yM3lwbsk1Dm027_/view, friendlyName=abrir partitura</x:v>
      </x:c>
    </x:row>
    <x:row r="9" s="29" customFormat="1" ht="30" customHeight="1">
      <x:c r="A9" s="51" t="inlineStr">
        <x:is>
          <x:t xml:space="preserve">Jo 3,27–30</x:t>
        </x:is>
      </x:c>
      <x:c r="B9" s="51" t="inlineStr">
        <x:is>
          <x:t xml:space="preserve">Martírio de São João Batista</x:t>
        </x:is>
      </x:c>
      <x:c r="C9" s="51" t="inlineStr">
        <x:is>
          <x:t xml:space="preserve">Martírio de São João Batista</x:t>
        </x:is>
      </x:c>
      <x:c r="D9" s="51" t="inlineStr">
        <x:is>
          <x:t xml:space="preserve">Sl 70</x:t>
        </x:is>
      </x:c>
      <x:c r="E9" s="51" t="inlineStr">
        <x:is>
          <x:t xml:space="preserve">Delphim e Pe. Weber</x:t>
        </x:is>
      </x:c>
      <x:c r="F9" s="52" t="e">
        <x:f>HYPERLINK("https://drive.google.com/file/d/1TT-_durvVKyQl2rf_9Oe5nMbo74j5Pga/view","abrir partitura")</x:f>
        <x:v>HYPERLINK is not implemented. linkLocation=https://drive.google.com/file/d/1TT-_durvVKyQl2rf_9Oe5nMbo74j5Pga/view, friendlyName=abrir partitura</x:v>
      </x:c>
    </x:row>
    <x:row r="10" s="29" customFormat="1" ht="30" customHeight="1">
      <x:c r="A10" s="51" t="inlineStr">
        <x:is>
          <x:t xml:space="preserve">Missal Romano</x:t>
        </x:is>
      </x:c>
      <x:c r="B10" s="51" t="inlineStr">
        <x:is>
          <x:t xml:space="preserve">Santo Inácio de Antioquia</x:t>
        </x:is>
      </x:c>
      <x:c r="C10" s="51" t="inlineStr">
        <x:is>
          <x:t xml:space="preserve">Santo Inácio de Antioquia</x:t>
        </x:is>
      </x:c>
      <x:c r="D10" s="51" t="inlineStr">
        <x:is>
          <x:t xml:space="preserve">Sl 18</x:t>
        </x:is>
      </x:c>
      <x:c r="E10" s="51" t="inlineStr">
        <x:is>
          <x:t xml:space="preserve">Delphim</x:t>
        </x:is>
      </x:c>
      <x:c r="F10" s="52" t="e">
        <x:f>HYPERLINK("https://drive.google.com/file/d/1LW_jjX1pndi5pjfX2Hwx5vhVEDvSRVUb/view","abrir partitura")</x:f>
        <x:v>HYPERLINK is not implemented. linkLocation=https://drive.google.com/file/d/1LW_jjX1pndi5pjfX2Hwx5vhVEDvSRVUb/view, friendlyName=abrir partitura</x:v>
      </x:c>
    </x:row>
    <x:row r="11" s="29" customFormat="1" ht="30" customHeight="1">
      <x:c r="A11" s="51" t="inlineStr">
        <x:is>
          <x:t xml:space="preserve">Missal Romano</x:t>
        </x:is>
      </x:c>
      <x:c r="B11" s="51" t="inlineStr">
        <x:is>
          <x:t xml:space="preserve">Santos Arcanjos</x:t>
        </x:is>
      </x:c>
      <x:c r="C11" s="51" t="inlineStr">
        <x:is>
          <x:t xml:space="preserve">Santos Arcanjos</x:t>
        </x:is>
      </x:c>
      <x:c r="D11" s="51" t="inlineStr">
        <x:is>
          <x:t xml:space="preserve">Sl 137</x:t>
        </x:is>
      </x:c>
      <x:c r="E11" s="51" t="inlineStr">
        <x:is>
          <x:t xml:space="preserve">Delphim e Pe. Weber</x:t>
        </x:is>
      </x:c>
      <x:c r="F11" s="52" t="e">
        <x:f>HYPERLINK("https://drive.google.com/file/d/1RxqjikEFFbqy-m-Misq7KM5BMwl-FRmQ/view","abrir partitura")</x:f>
        <x:v>HYPERLINK is not implemented. linkLocation=https://drive.google.com/file/d/1RxqjikEFFbqy-m-Misq7KM5BMwl-FRmQ/view, friendlyName=abrir partitura</x:v>
      </x:c>
    </x:row>
    <x:row r="12" s="29" customFormat="1" ht="30" customHeight="1">
      <x:c r="A12" s="51" t="inlineStr">
        <x:is>
          <x:t xml:space="preserve">Sl 137</x:t>
        </x:is>
      </x:c>
      <x:c r="B12" s="51" t="inlineStr">
        <x:is>
          <x:t xml:space="preserve">Santos Anjos da Guarda</x:t>
        </x:is>
      </x:c>
      <x:c r="C12" s="51" t="inlineStr">
        <x:is>
          <x:t xml:space="preserve">Santos Anjos da Guarda</x:t>
        </x:is>
      </x:c>
      <x:c r="D12" s="51" t="inlineStr">
        <x:is>
          <x:t xml:space="preserve">Sl 90</x:t>
        </x:is>
      </x:c>
      <x:c r="E12" s="51" t="inlineStr">
        <x:is>
          <x:t xml:space="preserve">Delphim</x:t>
        </x:is>
      </x:c>
      <x:c r="F12" s="52" t="e">
        <x:f>HYPERLINK("https://drive.google.com/file/d/1GFkAaq9Diiy8o9Lq3Yw-ezXf-yOyR2US/view","abrir partitura")</x:f>
        <x:v>HYPERLINK is not implemented. linkLocation=https://drive.google.com/file/d/1GFkAaq9Diiy8o9Lq3Yw-ezXf-yOyR2US/view, friendlyName=abrir partitura</x:v>
      </x:c>
    </x:row>
    <x:row r="13" s="29" customFormat="1" ht="30" customHeight="1">
      <x:c r="A13" s="51" t="inlineStr">
        <x:is>
          <x:t xml:space="preserve">Mt 18</x:t>
        </x:is>
      </x:c>
      <x:c r="B13" s="51" t="inlineStr">
        <x:is>
          <x:t xml:space="preserve">Santa Teresinha do Menino Jesus</x:t>
        </x:is>
      </x:c>
      <x:c r="C13" s="51" t="inlineStr">
        <x:is>
          <x:t xml:space="preserve">Santa Teresinha do Menino Jesus</x:t>
        </x:is>
      </x:c>
      <x:c r="D13" s="51" t="inlineStr">
        <x:is>
          <x:t xml:space="preserve">Sl 130</x:t>
        </x:is>
      </x:c>
      <x:c r="E13" s="51" t="inlineStr">
        <x:is>
          <x:t xml:space="preserve">Delphim</x:t>
        </x:is>
      </x:c>
      <x:c r="F13" s="52" t="e">
        <x:f>HYPERLINK("https://drive.google.com/file/d/1GDGOjulksyTG1P91_U7RTjMzxOoGRg9v/view","abrir partitura")</x:f>
        <x:v>HYPERLINK is not implemented. linkLocation=https://drive.google.com/file/d/1GDGOjulksyTG1P91_U7RTjMzxOoGRg9v/view, friendlyName=abrir partitura</x:v>
      </x:c>
    </x:row>
    <x:row r="14" s="29" customFormat="1" ht="30" customHeight="1">
      <x:c r="A14" s="51" t="inlineStr">
        <x:is>
          <x:t xml:space="preserve">Jr 15,16</x:t>
        </x:is>
      </x:c>
      <x:c r="B14" s="51" t="inlineStr">
        <x:is>
          <x:t xml:space="preserve">São Jerônimo</x:t>
        </x:is>
      </x:c>
      <x:c r="C14" s="51" t="inlineStr">
        <x:is>
          <x:t xml:space="preserve">São Jerônimo</x:t>
        </x:is>
      </x:c>
      <x:c r="D14" s="51" t="inlineStr">
        <x:is>
          <x:t xml:space="preserve">Sl 118</x:t>
        </x:is>
      </x:c>
      <x:c r="E14" s="51" t="inlineStr">
        <x:is>
          <x:t xml:space="preserve">Delphim</x:t>
        </x:is>
      </x:c>
      <x:c r="F14" s="52" t="e">
        <x:f>HYPERLINK("https://drive.google.com/file/d/1GBoNl6Ui0FMDLyudN_oC1-lgWgHPskxT/view","abrir partitura")</x:f>
        <x:v>HYPERLINK is not implemented. linkLocation=https://drive.google.com/file/d/1GBoNl6Ui0FMDLyudN_oC1-lgWgHPskxT/view, friendlyName=abrir partitura</x:v>
      </x:c>
    </x:row>
    <x:row r="15" s="29" customFormat="1" ht="30" customHeight="1">
      <x:c r="A15" s="51" t="inlineStr">
        <x:is>
          <x:t xml:space="preserve">Cl 3,17</x:t>
        </x:is>
      </x:c>
      <x:c r="B15" s="51" t="inlineStr">
        <x:is>
          <x:t xml:space="preserve">Tudo o que fizerdes por obras</x:t>
        </x:is>
      </x:c>
      <x:c r="C15" s="51" t="inlineStr">
        <x:is>
          <x:t xml:space="preserve">São José Operário</x:t>
        </x:is>
      </x:c>
      <x:c r="D15" s="51" t="inlineStr">
        <x:is>
          <x:t xml:space="preserve">Sl 127</x:t>
        </x:is>
      </x:c>
      <x:c r="E15" s="51" t="inlineStr">
        <x:is>
          <x:t xml:space="preserve">Delphim</x:t>
        </x:is>
      </x:c>
      <x:c r="F15" s="52" t="e">
        <x:f>HYPERLINK("https://drive.google.com/file/d/1Tyu9vRuBv4MVLzeJWacjQTcfrCRn1TX3/view","abrir partitura")</x:f>
        <x:v>HYPERLINK is not implemented. linkLocation=https://drive.google.com/file/d/1Tyu9vRuBv4MVLzeJWacjQTcfrCRn1TX3/view, friendlyName=abrir partitura</x:v>
      </x:c>
    </x:row>
    <x:row r="16" s="29" customFormat="1" ht="30" customHeight="1">
      <x:c r="A16" s="51" t="inlineStr">
        <x:is>
          <x:t xml:space="preserve">Lc 12,49</x:t>
        </x:is>
      </x:c>
      <x:c r="B16" s="51" t="inlineStr">
        <x:is>
          <x:t xml:space="preserve">Santo Inácio de Loyola</x:t>
        </x:is>
      </x:c>
      <x:c r="C16" s="51" t="inlineStr">
        <x:is>
          <x:t xml:space="preserve">Santo Inácio de Loyola</x:t>
        </x:is>
      </x:c>
      <x:c r="D16" s="51" t="inlineStr">
        <x:is>
          <x:t xml:space="preserve">Sl 33</x:t>
        </x:is>
      </x:c>
      <x:c r="E16" s="51" t="inlineStr">
        <x:is>
          <x:t xml:space="preserve">Delphim</x:t>
        </x:is>
      </x:c>
      <x:c r="F16" s="52" t="e">
        <x:f>HYPERLINK("https://drive.google.com/file/d/1PRi3e_lK3b5VSj6eOpAjZAKgMdURHsT-/view","abrir partitura")</x:f>
        <x:v>HYPERLINK is not implemented. linkLocation=https://drive.google.com/file/d/1PRi3e_lK3b5VSj6eOpAjZAKgMdURHsT-/view, friendlyName=abrir partitura</x:v>
      </x:c>
    </x:row>
    <x:row r="17" s="29" customFormat="1" ht="30" customHeight="1">
      <x:c r="A17" s="51" t="inlineStr">
        <x:is>
          <x:t xml:space="preserve">Sl 23,5</x:t>
        </x:is>
      </x:c>
      <x:c r="B17" s="51" t="inlineStr">
        <x:is>
          <x:t xml:space="preserve">Sant’Ana e São Joaquim</x:t>
        </x:is>
      </x:c>
      <x:c r="C17" s="51" t="inlineStr">
        <x:is>
          <x:t xml:space="preserve">Sant’Ana e São Joaquim</x:t>
        </x:is>
      </x:c>
      <x:c r="D17" s="51" t="inlineStr">
        <x:is>
          <x:t xml:space="preserve">Sl 70</x:t>
        </x:is>
      </x:c>
      <x:c r="E17" s="51" t="inlineStr">
        <x:is>
          <x:t xml:space="preserve">Delphim</x:t>
        </x:is>
      </x:c>
      <x:c r="F17" s="52" t="e">
        <x:f>HYPERLINK("https://drive.google.com/file/d/12eZ4kaTogKipIFZFH1obPq9w5MMrg-Zl/view","abrir partitura")</x:f>
        <x:v>HYPERLINK is not implemented. linkLocation=https://drive.google.com/file/d/12eZ4kaTogKipIFZFH1obPq9w5MMrg-Zl/view, friendlyName=abrir partitura</x:v>
      </x:c>
    </x:row>
    <x:row r="18" s="29" customFormat="1" ht="30" customHeight="1">
      <x:c r="A18" s="51" t="inlineStr">
        <x:is>
          <x:t xml:space="preserve">Jo 1,41–42</x:t>
        </x:is>
      </x:c>
      <x:c r="B18" s="51" t="inlineStr">
        <x:is>
          <x:t xml:space="preserve">Santo André</x:t>
        </x:is>
      </x:c>
      <x:c r="C18" s="51" t="inlineStr">
        <x:is>
          <x:t xml:space="preserve">Santo André, apóstolo</x:t>
        </x:is>
      </x:c>
      <x:c r="D18" s="51" t="inlineStr">
        <x:is>
          <x:t xml:space="preserve">Sl 15</x:t>
        </x:is>
      </x:c>
      <x:c r="E18" s="51" t="inlineStr">
        <x:is>
          <x:t xml:space="preserve">Delphim</x:t>
        </x:is>
      </x:c>
      <x:c r="F18" s="52" t="e">
        <x:f>HYPERLINK("https://drive.google.com/file/d/13REzdlSP-RsQhRVkzCb1_dA5cT4dcdLm/view","abrir partitura")</x:f>
        <x:v>HYPERLINK is not implemented. linkLocation=https://drive.google.com/file/d/13REzdlSP-RsQhRVkzCb1_dA5cT4dcdLm/view, friendlyName=abrir partitura</x:v>
      </x:c>
    </x:row>
    <x:row r="19" s="29" customFormat="1" ht="30" customHeight="1">
      <x:c r="A19" s="51" t="inlineStr">
        <x:is>
          <x:t xml:space="preserve">Ap 7,17</x:t>
        </x:is>
      </x:c>
      <x:c r="B19" s="51" t="inlineStr">
        <x:is>
          <x:t xml:space="preserve">Comum das Virgens e Mártires</x:t>
        </x:is>
      </x:c>
      <x:c r="C19" s="51" t="inlineStr">
        <x:is>
          <x:t xml:space="preserve">Comum das Virgens e Mártires</x:t>
        </x:is>
      </x:c>
      <x:c r="D19" s="51" t="inlineStr">
        <x:is>
          <x:t xml:space="preserve">Sl 22</x:t>
        </x:is>
      </x:c>
      <x:c r="E19" s="51" t="inlineStr">
        <x:is>
          <x:t xml:space="preserve">Delphim e Pe. Weber</x:t>
        </x:is>
      </x:c>
      <x:c r="F19" s="52" t="e">
        <x:f>HYPERLINK("https://drive.google.com/file/d/1BouM2tAumbaymSzQLSvUcFheqQt9PAcl/view","abrir partitura")</x:f>
        <x:v>HYPERLINK is not implemented. linkLocation=https://drive.google.com/file/d/1BouM2tAumbaymSzQLSvUcFheqQt9PAcl/view, friendlyName=abrir partitura</x:v>
      </x:c>
    </x:row>
    <x:row r="20" s="29" customFormat="1" ht="30" customHeight="1">
      <x:c r="A20" s="51" t="inlineStr">
        <x:is>
          <x:t xml:space="preserve">Jo 10,11</x:t>
        </x:is>
      </x:c>
      <x:c r="B20" s="51" t="inlineStr">
        <x:is>
          <x:t xml:space="preserve">O Bom Pastor dá a vida</x:t>
        </x:is>
      </x:c>
      <x:c r="C20" s="51" t="inlineStr">
        <x:is>
          <x:t xml:space="preserve">Comum dos Bispos</x:t>
        </x:is>
      </x:c>
      <x:c r="D20" s="51" t="inlineStr">
        <x:is>
          <x:t xml:space="preserve">Sl 22</x:t>
        </x:is>
      </x:c>
      <x:c r="E20" s="51" t="inlineStr">
        <x:is>
          <x:t xml:space="preserve">Delphim</x:t>
        </x:is>
      </x:c>
      <x:c r="F20" s="52" t="e">
        <x:f>HYPERLINK("https://drive.google.com/file/d/1EDISiL4p_zfgM4UPVqU5nRTWIogVWM0X/view","abrir partitura")</x:f>
        <x:v>HYPERLINK is not implemented. linkLocation=https://drive.google.com/file/d/1EDISiL4p_zfgM4UPVqU5nRTWIogVWM0X/view, friendlyName=abrir partitura</x:v>
      </x:c>
    </x:row>
    <x:row r="21" s="29" customFormat="1" ht="30" customHeight="1">
      <x:c r="A21" s="51" t="inlineStr">
        <x:is>
          <x:t xml:space="preserve">Missal Romano</x:t>
        </x:is>
      </x:c>
      <x:c r="B21" s="51" t="inlineStr">
        <x:is>
          <x:t xml:space="preserve">Eis que vem o esposo</x:t>
        </x:is>
      </x:c>
      <x:c r="C21" s="51" t="inlineStr">
        <x:is>
          <x:t xml:space="preserve">Comum das Virgens</x:t>
        </x:is>
      </x:c>
      <x:c r="D21" s="51" t="inlineStr">
        <x:is>
          <x:t xml:space="preserve">Sl 18</x:t>
        </x:is>
      </x:c>
      <x:c r="E21" s="51" t="inlineStr">
        <x:is>
          <x:t xml:space="preserve">Delphim</x:t>
        </x:is>
      </x:c>
      <x:c r="F21" s="52" t="e">
        <x:f>HYPERLINK("https://drive.google.com/file/d/1P40M3kmWkxmbyuuMPNyKcyOVp_X12ZB6/view","abrir partitura")</x:f>
        <x:v>HYPERLINK is not implemented. linkLocation=https://drive.google.com/file/d/1P40M3kmWkxmbyuuMPNyKcyOVp_X12ZB6/view, friendlyName=abrir partitura</x:v>
      </x:c>
    </x:row>
    <x:row r="22" s="29" customFormat="1" ht="30" customHeight="1">
      <x:c r="A22" s="51" t="inlineStr">
        <x:is>
          <x:t xml:space="preserve">Jo 15,13</x:t>
        </x:is>
      </x:c>
      <x:c r="B22" s="51" t="inlineStr">
        <x:is>
          <x:t xml:space="preserve">Não há maior prova de amor</x:t>
        </x:is>
      </x:c>
      <x:c r="C22" s="51" t="inlineStr">
        <x:is>
          <x:t xml:space="preserve">Comum dos Mártires</x:t>
        </x:is>
      </x:c>
      <x:c r="D22" s="51" t="inlineStr">
        <x:is>
          <x:t xml:space="preserve">Sl 33</x:t>
        </x:is>
      </x:c>
      <x:c r="E22" s="51" t="inlineStr">
        <x:is>
          <x:t xml:space="preserve">Delphim</x:t>
        </x:is>
      </x:c>
      <x:c r="F22" s="52" t="e">
        <x:f>HYPERLINK("https://drive.google.com/file/d/1OcIpRcTcDaaP526x8No2AyPSYrcVQ0C5/view","abrir partitura")</x:f>
        <x:v>HYPERLINK is not implemented. linkLocation=https://drive.google.com/file/d/1OcIpRcTcDaaP526x8No2AyPSYrcVQ0C5/view, friendlyName=abrir partitura</x:v>
      </x:c>
    </x:row>
    <x:row r="23" s="29" customFormat="1" ht="30" customHeight="1">
      <x:c r="A23" s="51" t="inlineStr">
        <x:is>
          <x:t xml:space="preserve">Jo 13,34</x:t>
        </x:is>
      </x:c>
      <x:c r="B23" s="51" t="inlineStr">
        <x:is>
          <x:t xml:space="preserve">É este o meu mandamento</x:t>
        </x:is>
      </x:c>
      <x:c r="C23" s="51" t="inlineStr">
        <x:is>
          <x:t xml:space="preserve">5º Domingo da Páscoa</x:t>
        </x:is>
      </x:c>
      <x:c r="D23" s="51" t="inlineStr">
        <x:is>
          <x:t xml:space="preserve">Sl 144</x:t>
        </x:is>
      </x:c>
      <x:c r="E23" s="51" t="inlineStr">
        <x:is>
          <x:t xml:space="preserve">Weber</x:t>
        </x:is>
      </x:c>
      <x:c r="F23" s="52" t="e">
        <x:f>HYPERLINK("https://drive.google.com/file/d/1uOpf2I_Nms0vfxINqeIvLcxPCVWhV7XB/view","abrir partitura")</x:f>
        <x:v>HYPERLINK is not implemented. linkLocation=https://drive.google.com/file/d/1uOpf2I_Nms0vfxINqeIvLcxPCVWhV7XB/view, friendlyName=abrir partitura</x:v>
      </x:c>
    </x:row>
    <x:row r="24" s="29" customFormat="1" ht="30" customHeight="1">
      <x:c r="A24" s="51" t="inlineStr">
        <x:is>
          <x:t xml:space="preserve">Jo 21,17</x:t>
        </x:is>
      </x:c>
      <x:c r="B24" s="51" t="inlineStr">
        <x:is>
          <x:t xml:space="preserve">Tu me amas, Simão Pedro?</x:t>
        </x:is>
      </x:c>
      <x:c r="C24" s="51" t="inlineStr">
        <x:is>
          <x:t xml:space="preserve">3º Domingo da Páscoa</x:t>
        </x:is>
      </x:c>
      <x:c r="D24" s="51" t="inlineStr">
        <x:is>
          <x:t xml:space="preserve">Sl 17</x:t>
        </x:is>
      </x:c>
      <x:c r="E24" s="51" t="inlineStr">
        <x:is>
          <x:t xml:space="preserve">Weber</x:t>
        </x:is>
      </x:c>
      <x:c r="F24" s="52" t="e">
        <x:f>HYPERLINK("https://drive.google.com/file/d/1N9Wvbp_9laHbO3Uhxtds8hb2k1IR9bpW/view","abrir partitura")</x:f>
        <x:v>HYPERLINK is not implemented. linkLocation=https://drive.google.com/file/d/1N9Wvbp_9laHbO3Uhxtds8hb2k1IR9bpW/view, friendlyName=abrir partitura</x:v>
      </x:c>
    </x:row>
    <x:row r="25" s="29" customFormat="1" ht="30" customHeight="1">
      <x:c r="A25" s="51" t="inlineStr">
        <x:is>
          <x:t xml:space="preserve">Jo 15,5</x:t>
        </x:is>
      </x:c>
      <x:c r="B25" s="51" t="inlineStr">
        <x:is>
          <x:t xml:space="preserve">Eu sou a videira</x:t>
        </x:is>
      </x:c>
      <x:c r="C25" s="51" t="inlineStr">
        <x:is>
          <x:t xml:space="preserve">5º Domingo da Páscoa</x:t>
        </x:is>
      </x:c>
      <x:c r="D25" s="51" t="inlineStr">
        <x:is>
          <x:t xml:space="preserve">Sl 97</x:t>
        </x:is>
      </x:c>
      <x:c r="E25" s="51" t="inlineStr">
        <x:is>
          <x:t xml:space="preserve">Weber</x:t>
        </x:is>
      </x:c>
      <x:c r="F25" s="52" t="e">
        <x:f>HYPERLINK("https://drive.google.com/file/d/1XN-vGjp9MiIdMGFA33DmvPASh-Tr6SKc/view","abrir partitura")</x:f>
        <x:v>HYPERLINK is not implemented. linkLocation=https://drive.google.com/file/d/1XN-vGjp9MiIdMGFA33DmvPASh-Tr6SKc/view, friendlyName=abrir partitura</x:v>
      </x:c>
    </x:row>
    <x:row r="26" s="29" customFormat="1" ht="30" customHeight="1">
      <x:c r="A26" s="51" t="inlineStr">
        <x:is>
          <x:t xml:space="preserve">Lc 24,36</x:t>
        </x:is>
      </x:c>
      <x:c r="B26" s="51" t="inlineStr">
        <x:is>
          <x:t xml:space="preserve">Jesus aparece no meio dos seus</x:t>
        </x:is>
      </x:c>
      <x:c r="C26" s="51" t="inlineStr">
        <x:is>
          <x:t xml:space="preserve">3º Domingo da Páscoa</x:t>
        </x:is>
      </x:c>
      <x:c r="D26" s="51" t="inlineStr">
        <x:is>
          <x:t xml:space="preserve">Sl 29</x:t>
        </x:is>
      </x:c>
      <x:c r="E26" s="51" t="inlineStr">
        <x:is>
          <x:t xml:space="preserve">Weber</x:t>
        </x:is>
      </x:c>
      <x:c r="F26" s="52" t="e">
        <x:f>HYPERLINK("https://drive.google.com/file/d/1UKUimNXhTFgDyM5wD4oR_ozrenJEYEin/view","abrir partitura")</x:f>
        <x:v>HYPERLINK is not implemented. linkLocation=https://drive.google.com/file/d/1UKUimNXhTFgDyM5wD4oR_ozrenJEYEin/view, friendlyName=abrir partitura</x:v>
      </x:c>
    </x:row>
    <x:row r="27" s="29" customFormat="1" ht="30" customHeight="1">
      <x:c r="A27" s="51" t="inlineStr">
        <x:is>
          <x:t xml:space="preserve">Sl 116</x:t>
        </x:is>
      </x:c>
      <x:c r="B27" s="51" t="inlineStr">
        <x:is>
          <x:t xml:space="preserve">Cantai louvores ao Senhor</x:t>
        </x:is>
      </x:c>
      <x:c r="C27" s="51" t="inlineStr">
        <x:is>
          <x:t xml:space="preserve">34º Domingo do Tempo Comum</x:t>
        </x:is>
      </x:c>
      <x:c r="D27" s="51" t="inlineStr">
        <x:is>
          <x:t xml:space="preserve">Sl 33</x:t>
        </x:is>
      </x:c>
      <x:c r="E27" s="51" t="inlineStr">
        <x:is>
          <x:t xml:space="preserve">Delphim</x:t>
        </x:is>
      </x:c>
      <x:c r="F27" s="52" t="e">
        <x:f>HYPERLINK("https://drive.google.com/file/d/1FAKsk_m1-BVrFtKklAaFMiauPYj4X4oe/view","abrir partitura")</x:f>
        <x:v>HYPERLINK is not implemented. linkLocation=https://drive.google.com/file/d/1FAKsk_m1-BVrFtKklAaFMiauPYj4X4oe/view, friendlyName=abrir partitura</x:v>
      </x:c>
    </x:row>
  </x:sheetData>
  <x:mergeCells>
    <x:mergeCell ref="A2:F2"/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7B1E2B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38" style="29" customWidth="1"/>
    <x:col min="2" max="2" width="35" style="29" customWidth="1"/>
    <x:col min="3" max="3" width="25" style="29" customWidth="1"/>
    <x:col min="4" max="4" width="18" style="29" customWidth="1"/>
    <x:col min="5" max="5" width="18" style="29" customWidth="1"/>
    <x:col min="6" max="6" width="58" style="29" customWidth="1"/>
    <x:col min="7" max="7" width="17" style="29" customWidth="1"/>
    <x:col min="8" max="8" width="65" style="29" customWidth="1"/>
  </x:cols>
  <x:sheetData>
    <x:row r="1">
      <x:c r="A1" s="53" t="inlineStr">
        <x:is>
          <x:t xml:space="preserve">Cânticos de comunhão</x:t>
        </x:is>
      </x:c>
      <x:c r="B1" s="54" t="n"/>
      <x:c r="C1" s="54" t="n"/>
      <x:c r="D1" s="54" t="n"/>
      <x:c r="E1" s="54" t="n"/>
      <x:c r="F1" s="54" t="n"/>
      <x:c r="G1" s="54" t="n"/>
      <x:c r="H1" s="54" t="n"/>
    </x:row>
    <x:row r="2">
      <x:c r="A2" s="55" t="str">
        <x:v>120 partituras individuais · busque pelo início cantado, celebração, referência e estrofes</x:v>
      </x:c>
      <x:c r="B2" s="54" t="n"/>
      <x:c r="C2" s="54" t="n"/>
      <x:c r="D2" s="54" t="n"/>
      <x:c r="E2" s="54" t="n"/>
      <x:c r="F2" s="54" t="n"/>
      <x:c r="G2" s="54" t="n"/>
      <x:c r="H2" s="54" t="n"/>
    </x:row>
    <x:row r="3">
      <x:c r="A3" s="54" t="n"/>
      <x:c r="B3" s="54" t="n"/>
      <x:c r="C3" s="54" t="n"/>
      <x:c r="D3" s="54" t="n"/>
      <x:c r="E3" s="54" t="n"/>
      <x:c r="F3" s="54" t="n"/>
      <x:c r="G3" s="54" t="n"/>
      <x:c r="H3" s="54" t="n"/>
    </x:row>
    <x:row r="4" s="29" customFormat="1" ht="30" customHeight="1">
      <x:c r="A4" s="56" t="inlineStr">
        <x:is>
          <x:t xml:space="preserve">Canto</x:t>
        </x:is>
      </x:c>
      <x:c r="B4" s="56" t="inlineStr">
        <x:is>
          <x:t xml:space="preserve">Celebração</x:t>
        </x:is>
      </x:c>
      <x:c r="C4" s="56" t="inlineStr">
        <x:is>
          <x:t xml:space="preserve">Grupo</x:t>
        </x:is>
      </x:c>
      <x:c r="D4" s="56" t="inlineStr">
        <x:is>
          <x:t xml:space="preserve">Referência</x:t>
        </x:is>
      </x:c>
      <x:c r="E4" s="56" t="inlineStr">
        <x:is>
          <x:t xml:space="preserve">Salmo das estrofes</x:t>
        </x:is>
      </x:c>
      <x:c r="F4" s="56" t="inlineStr">
        <x:is>
          <x:t xml:space="preserve">Início cantado</x:t>
        </x:is>
      </x:c>
      <x:c r="G4" s="56" t="inlineStr">
        <x:is>
          <x:t xml:space="preserve">Partitura</x:t>
        </x:is>
      </x:c>
      <x:c r="H4" s="56" t="inlineStr">
        <x:is>
          <x:t xml:space="preserve">Texto das estrofes</x:t>
        </x:is>
      </x:c>
    </x:row>
    <x:row r="5" s="29" customFormat="1" ht="24" customHeight="1">
      <x:c r="A5" s="54" t="inlineStr">
        <x:is>
          <x:t xml:space="preserve">Eis o servo prudente e fiel</x:t>
        </x:is>
      </x:c>
      <x:c r="B5" s="54" t="str"/>
      <x:c r="C5" s="54" t="inlineStr">
        <x:is>
          <x:t xml:space="preserve">Delphim</x:t>
        </x:is>
      </x:c>
      <x:c r="D5" s="54" t="inlineStr">
        <x:is>
          <x:t xml:space="preserve">Mt 24,45; Lc 12,42</x:t>
        </x:is>
      </x:c>
      <x:c r="E5" s="54" t="inlineStr">
        <x:is>
          <x:t xml:space="preserve">Sl 22</x:t>
        </x:is>
      </x:c>
      <x:c r="F5" s="54" t="inlineStr">
        <x:is>
          <x:t xml:space="preserve">Eis o servo prudente e fiel</x:t>
        </x:is>
      </x:c>
      <x:c r="G5" s="54" t="e">
        <x:f>HYPERLINK("https://drive.google.com/file/d/1Bkw0xTrQavP9u3EhGnZXGoeZDEDUNa62/view","abrir partitura")</x:f>
        <x:v>HYPERLINK is not implemented. linkLocation=https://drive.google.com/file/d/1Bkw0xTrQavP9u3EhGnZXGoeZDEDUNa62/view, friendlyName=abrir partitura</x:v>
      </x:c>
      <x:c r="H5" s="54" t="inlineStr">
        <x:is>
          <x:t xml:space="preserve">S. Paulo Schola Cantorum –1 O Senhor é o pastor que me conduz; *não me falta coisa alguma. –2 Pelos prados e campinas verdejantes *ele me leva a descansar. – Para as águas repousantes me encaminha, *3 e restaura as minhas forças. – Ele me guia no caminho mais seguro, *pela honra do seu nome. –4 Mesmo que eu passe pelo vale tenebroso, *nenhum mal eu temerei; – estais comigo com bastão e com cajado; *eles me dão a segurança! –5 Preparais à minha frente uma mesa, *bem à vista do inimigo, – e com óleo vós ungis minha cabeça; *o meu cálice transborda. –6 Felicidade e todo bem hão de seguir-me *por toda a minha vida; – e, na casa do Senhor, habitarei *pelos tempos infinitos.</x:t>
        </x:is>
      </x:c>
    </x:row>
    <x:row r="6" s="29" customFormat="1" ht="24" customHeight="1">
      <x:c r="A6" s="54" t="inlineStr">
        <x:is>
          <x:t xml:space="preserve">Ó Senhor, de coração eu vos dou graças</x:t>
        </x:is>
      </x:c>
      <x:c r="B6" s="54" t="inlineStr">
        <x:is>
          <x:t xml:space="preserve">Missa de ação de graças</x:t>
        </x:is>
      </x:c>
      <x:c r="C6" s="54" t="inlineStr">
        <x:is>
          <x:t xml:space="preserve">Delphim</x:t>
        </x:is>
      </x:c>
      <x:c r="D6" s="54" t="inlineStr">
        <x:is>
          <x:t xml:space="preserve">Sl 137</x:t>
        </x:is>
      </x:c>
      <x:c r="E6" s="54" t="inlineStr">
        <x:is>
          <x:t xml:space="preserve">Sl 137</x:t>
        </x:is>
      </x:c>
      <x:c r="F6" s="54" t="inlineStr">
        <x:is>
          <x:t xml:space="preserve">Ó Senhor, de coração eu vos dou graças</x:t>
        </x:is>
      </x:c>
      <x:c r="G6" s="54" t="e">
        <x:f>HYPERLINK("https://drive.google.com/file/d/1DyW3B_-l9Mo6fdwwxj5jc9VnsaYtlTZX/view","abrir partitura")</x:f>
        <x:v>HYPERLINK is not implemented. linkLocation=https://drive.google.com/file/d/1DyW3B_-l9Mo6fdwwxj5jc9VnsaYtlTZX/view, friendlyName=abrir partitura</x:v>
      </x:c>
      <x:c r="H6" s="54" t="inlineStr">
        <x:is>
          <x:t xml:space="preserve">Ó Se - nhor, de co - ra - ção eu vos dou gra - ças por - que ou - vis - tes as pa - la - vras dos meus lá - bios. Missa de ação de graças Delphim Rezende Porto 1. Eu agradeço vosso amor, vossa verdade, * porque fizestes muito mais que prometestes; / naquele dia em que gritei, vós me escutastes * e aumentastes o vigor da minha alma. 2. Altíssimo é o Senhor, mas olha os pobres, * e de longe reconhece os orgulhosos. / Se no meio da desgraça eu caminhar, * vós me fazeis tornar à vida novamente; 3. Completai em mim a obra começada; * ó Senhor, vossa bondade é para sempre! / Eu vos peço: não deixeis inacabada * esta obra que fizeram vossas mãos.</x:t>
        </x:is>
      </x:c>
    </x:row>
    <x:row r="7" s="29" customFormat="1" ht="24" customHeight="1">
      <x:c r="A7" s="54" t="inlineStr">
        <x:is>
          <x:t xml:space="preserve">Eu vos deixo a paz</x:t>
        </x:is>
      </x:c>
      <x:c r="B7" s="54" t="str"/>
      <x:c r="C7" s="54" t="inlineStr">
        <x:is>
          <x:t xml:space="preserve">Delphim</x:t>
        </x:is>
      </x:c>
      <x:c r="D7" s="54" t="inlineStr">
        <x:is>
          <x:t xml:space="preserve">Jo 14,27</x:t>
        </x:is>
      </x:c>
      <x:c r="E7" s="54" t="inlineStr">
        <x:is>
          <x:t xml:space="preserve">Sl 144</x:t>
        </x:is>
      </x:c>
      <x:c r="F7" s="54" t="inlineStr">
        <x:is>
          <x:t xml:space="preserve">Eu vos deixo a paz</x:t>
        </x:is>
      </x:c>
      <x:c r="G7" s="54" t="e">
        <x:f>HYPERLINK("https://drive.google.com/file/d/1DhbQbQe8rkovR63sp1Nd9hvGnRZW4r2U/view","abrir partitura")</x:f>
        <x:v>HYPERLINK is not implemented. linkLocation=https://drive.google.com/file/d/1DhbQbQe8rkovR63sp1Nd9hvGnRZW4r2U/view, friendlyName=abrir partitura</x:v>
      </x:c>
      <x:c r="H7" s="54" t="inlineStr">
        <x:is>
          <x:t xml:space="preserve">S. Paulo Schola Cantorum 2. Que vossas obras, ó Senhor, vos glorifiquem, * e os vossos santos com louvores vos bendigam! Narrem a glória e o esplendor do vosso reino * e saibam proclamar vosso poder! 3. O Senhor é amor fiel em sua palavra, * é santidade em toda obra que ele faz. Ele sustenta todo aquele que vacila * e levanta todo aquele que tombou. 4. Todos os olhos, ó Senhor, em vós esperam* e vós lhes dais no tempo certo o alimento; vós abris a vossa mão prodigamente * e saciais todo ser vivo com fartura. 5. É justo o Senhor em seus caminhos, * é santo em toda obra que ele faz. Ele está perto da pessoa que o invoca, * de todo aquele que o invoca lealmente.</x:t>
        </x:is>
      </x:c>
    </x:row>
    <x:row r="8" s="29" customFormat="1" ht="24" customHeight="1">
      <x:c r="A8" s="54" t="inlineStr">
        <x:is>
          <x:t xml:space="preserve">Já não vos chamo servos</x:t>
        </x:is>
      </x:c>
      <x:c r="B8" s="54" t="str"/>
      <x:c r="C8" s="54" t="inlineStr">
        <x:is>
          <x:t xml:space="preserve">Delphim</x:t>
        </x:is>
      </x:c>
      <x:c r="D8" s="54" t="inlineStr">
        <x:is>
          <x:t xml:space="preserve">Jo 15,15</x:t>
        </x:is>
      </x:c>
      <x:c r="E8" s="54" t="inlineStr">
        <x:is>
          <x:t xml:space="preserve">Sl 24</x:t>
        </x:is>
      </x:c>
      <x:c r="F8" s="54" t="inlineStr">
        <x:is>
          <x:t xml:space="preserve">Já não vos chamo servos</x:t>
        </x:is>
      </x:c>
      <x:c r="G8" s="54" t="e">
        <x:f>HYPERLINK("https://drive.google.com/file/d/1qkUyVwB65JCC-03vJEkrtysZ29ZVfi5a/view","abrir partitura")</x:f>
        <x:v>HYPERLINK is not implemented. linkLocation=https://drive.google.com/file/d/1qkUyVwB65JCC-03vJEkrtysZ29ZVfi5a/view, friendlyName=abrir partitura</x:v>
      </x:c>
      <x:c r="H8" s="54" t="inlineStr">
        <x:is>
          <x:t xml:space="preserve">S. Paulo Schola Cantorum 14 O Senhor se torna íntimo aos que o temem * e lhes dá a conhecer sua Aliança. –15 Tenho os olhos sempre fitos no Senhor, * pois ele tira os meus pés das armadilhas. –16 Voltai-vos para mim, tende piedade, * porque sou pobre, estou sozinho e infeliz! –17 Aliviai meu coração de tanta angústia, * e libertai-me das minhas aflições! –18 Considerai minha miséria e sofrimento * e concedei vosso perdão aos meus pecados! –20 Defendei a minha vida e libertai-me; * em vós confio, que eu não seja envergonhado! –21 Que a retidão e a inocência me protejam, * pois em vós eu coloquei minha esperança! –22 Libertai, ó Senhor Deus, a Israel * de toda sua angústia e aflição!</x:t>
        </x:is>
      </x:c>
    </x:row>
    <x:row r="9" s="29" customFormat="1" ht="24" customHeight="1">
      <x:c r="A9" s="54" t="inlineStr">
        <x:is>
          <x:t xml:space="preserve">Se alguém me ama</x:t>
        </x:is>
      </x:c>
      <x:c r="B9" s="54" t="str"/>
      <x:c r="C9" s="54" t="inlineStr">
        <x:is>
          <x:t xml:space="preserve">Delphim</x:t>
        </x:is>
      </x:c>
      <x:c r="D9" s="54" t="inlineStr">
        <x:is>
          <x:t xml:space="preserve">Jo 14,23</x:t>
        </x:is>
      </x:c>
      <x:c r="E9" s="54" t="inlineStr">
        <x:is>
          <x:t xml:space="preserve">Sl 118</x:t>
        </x:is>
      </x:c>
      <x:c r="F9" s="54" t="inlineStr">
        <x:is>
          <x:t xml:space="preserve">Se alguém me ama</x:t>
        </x:is>
      </x:c>
      <x:c r="G9" s="54" t="e">
        <x:f>HYPERLINK("https://drive.google.com/file/d/1DlgClVW0FpVOMgLQ77cE4oERA3fSUd4h/view","abrir partitura")</x:f>
        <x:v>HYPERLINK is not implemented. linkLocation=https://drive.google.com/file/d/1DlgClVW0FpVOMgLQ77cE4oERA3fSUd4h/view, friendlyName=abrir partitura</x:v>
      </x:c>
      <x:c r="H9" s="54" t="inlineStr">
        <x:is>
          <x:t xml:space="preserve">S. Paulo Schola Cantorum 1. Lembrai-vos da promessa ao vosso servo, *pela qual me cumulastes de esperança!– O que me anima na aflição é a certeza: *vossa palavra me dá a vida, ó Senhor.– 2. Por mais que me insultem os soberbos, *eu não me desviarei de vossa lei.– Recordo as leis que vós outrora proferistes, *e esta lembrança me consola o coração.– 3. Apodera-se de mim a indignação, *vendo que os ímpios abandonam vossa lei.– As vossas leis são para mim como canções *que me alegram nesta terra de exílio.– 4. Até de noite eu relembro vosso nome *e observo a vossa lei, ó meu Senhor!– Quanto a mim, uma só coisa me interessa: *cumprir vossos preceitos, ó Senhor!</x:t>
        </x:is>
      </x:c>
    </x:row>
    <x:row r="10" s="29" customFormat="1" ht="24" customHeight="1">
      <x:c r="A10" s="54" t="inlineStr">
        <x:is>
          <x:t xml:space="preserve">Quem perde a sua vida</x:t>
        </x:is>
      </x:c>
      <x:c r="B10" s="54" t="str"/>
      <x:c r="C10" s="54" t="inlineStr">
        <x:is>
          <x:t xml:space="preserve">Delphim</x:t>
        </x:is>
      </x:c>
      <x:c r="D10" s="54" t="inlineStr">
        <x:is>
          <x:t xml:space="preserve">Mt 10,39; Mc 8,35; Lc 9,24</x:t>
        </x:is>
      </x:c>
      <x:c r="E10" s="54" t="inlineStr">
        <x:is>
          <x:t xml:space="preserve">Sl 90</x:t>
        </x:is>
      </x:c>
      <x:c r="F10" s="54" t="inlineStr">
        <x:is>
          <x:t xml:space="preserve">Quem perde a sua vida</x:t>
        </x:is>
      </x:c>
      <x:c r="G10" s="54" t="e">
        <x:f>HYPERLINK("https://drive.google.com/file/d/1IanSQ4WuYL9OrC6qJd2IyiVvRXofkkyy/view","abrir partitura")</x:f>
        <x:v>HYPERLINK is not implemented. linkLocation=https://drive.google.com/file/d/1IanSQ4WuYL9OrC6qJd2IyiVvRXofkkyy/view, friendlyName=abrir partitura</x:v>
      </x:c>
      <x:c r="H10" s="54" t="inlineStr">
        <x:is>
          <x:t xml:space="preserve">S. Paulo Schola Cantorum 1. Quem habita ao abrigo do Altíssimo e vive à sombra do Senhor onipotente, diz ao Senhor: ‘Sois meu refúgio e proteção, sois o meu Deus, no qual confio inteiramente’. 2. Do caçador e do seu laço ele te livra. Ele te salva da palavra que destrói. Com suas asas haverá de proteger-te, com seu escudo e suas armas, defender-te. 3. Não temerás terror algum durante a noite, nem a flecha disparada em pleno dia; nem a peste que caminha pelo escuro, nem a desgraça que devasta ao meio-dia. 4. Nenhum mal há de chegar perto de ti, nem a desgraça baterá à tua porta; pois o Senhor deu uma ordem a seus anjos para em todos os caminhos te guardarem.</x:t>
        </x:is>
      </x:c>
    </x:row>
    <x:row r="11" s="29" customFormat="1" ht="24" customHeight="1">
      <x:c r="A11" s="54" t="inlineStr">
        <x:is>
          <x:t xml:space="preserve">Em verdade eu vos digo</x:t>
        </x:is>
      </x:c>
      <x:c r="B11" s="54" t="str"/>
      <x:c r="C11" s="54" t="inlineStr">
        <x:is>
          <x:t xml:space="preserve">Delphim</x:t>
        </x:is>
      </x:c>
      <x:c r="D11" s="54" t="inlineStr">
        <x:is>
          <x:t xml:space="preserve">Mt 25,40</x:t>
        </x:is>
      </x:c>
      <x:c r="E11" s="54" t="inlineStr">
        <x:is>
          <x:t xml:space="preserve">1Sm 2</x:t>
        </x:is>
      </x:c>
      <x:c r="F11" s="54" t="inlineStr">
        <x:is>
          <x:t xml:space="preserve">Em verdade eu vos digo</x:t>
        </x:is>
      </x:c>
      <x:c r="G11" s="54" t="e">
        <x:f>HYPERLINK("https://drive.google.com/file/d/11YYu4M0D6NfDuO0dBapYM2PlEivo5LoE/view","abrir partitura")</x:f>
        <x:v>HYPERLINK is not implemented. linkLocation=https://drive.google.com/file/d/11YYu4M0D6NfDuO0dBapYM2PlEivo5LoE/view, friendlyName=abrir partitura</x:v>
      </x:c>
      <x:c r="H11" s="54" t="inlineStr">
        <x:is>
          <x:t xml:space="preserve">S. Paulo Schola Cantorum 1. O Senhor ergue do pó o homem fraco, * e do lixo ele retira o indigente, para fazê-los assentar-se com os nobres * num lugar de muita honra e distinção. 2. É o Senhor quem dá a morte e dá a vida, * faz descer à sepultura e faz voltar; é o Senhor quem faz o pobre e faz o rico, * é o Senhor quem nos humilha e nos exalta. 3. As colunas desta terra lhe pertencem, * e sobre elas assentou o universo. Ele vela sobre os passos de seus santos, * mas os ímpios se extraviam pelas trevas. 4. Ninguém triunfa se apoiando em suas forças; * os inimigos do Senhor serão vencidos; sobre eles faz troar o seu trovão, * o Senhor julga os confins de toda a terra.</x:t>
        </x:is>
      </x:c>
    </x:row>
    <x:row r="12" s="29" customFormat="1" ht="24" customHeight="1">
      <x:c r="A12" s="54" t="inlineStr">
        <x:is>
          <x:t xml:space="preserve">Tu és, Jesus, o Filho de Deus</x:t>
        </x:is>
      </x:c>
      <x:c r="B12" s="54" t="str"/>
      <x:c r="C12" s="54" t="inlineStr">
        <x:is>
          <x:t xml:space="preserve">Delphim</x:t>
        </x:is>
      </x:c>
      <x:c r="D12" s="54" t="inlineStr">
        <x:is>
          <x:t xml:space="preserve">Jo 1,49</x:t>
        </x:is>
      </x:c>
      <x:c r="E12" s="54" t="inlineStr">
        <x:is>
          <x:t xml:space="preserve">Sl 18A</x:t>
        </x:is>
      </x:c>
      <x:c r="F12" s="54" t="inlineStr">
        <x:is>
          <x:t xml:space="preserve">Tu és, Jesus, o Filho de Deus</x:t>
        </x:is>
      </x:c>
      <x:c r="G12" s="54" t="e">
        <x:f>HYPERLINK("https://drive.google.com/file/d/1gMj0ya7fzAAtL7D58e0ZR6yipnB81kBf/view","abrir partitura")</x:f>
        <x:v>HYPERLINK is not implemented. linkLocation=https://drive.google.com/file/d/1gMj0ya7fzAAtL7D58e0ZR6yipnB81kBf/view, friendlyName=abrir partitura</x:v>
      </x:c>
      <x:c r="H12" s="54" t="inlineStr">
        <x:is>
          <x:t xml:space="preserve">S. Paulo Schola Cantorum –2 Os céus proclamam a glória do Senhor, * e o firmamento, a obra de suas mãos; –3 o dia ao dia transmite esta mensagem, * a noite à noite publica esta notícia. –4 Não são discursos nem frases ou palavras, * nem são vozes que possam ser ouvidas; –5 seu som ressoa e se espalha em toda a terra, * chega aos confins do universo a sua voz. –6 Armou no alto uma tenda para o sol; * ele desponta no céu e se levanta – como um esposo do quarto nupcial, * como um herói exultante em seu caminho. –7 De um extremo do céu põe-se a correr * e vai traçando o seu rastro luminoso, – até que possa chegar ao outro extremo, * e nada pode fugir ao seu calor.</x:t>
        </x:is>
      </x:c>
    </x:row>
    <x:row r="13" s="29" customFormat="1" ht="24" customHeight="1">
      <x:c r="A13" s="54" t="inlineStr">
        <x:is>
          <x:t xml:space="preserve">Provai e vede quão suave é o Senhor</x:t>
        </x:is>
      </x:c>
      <x:c r="B13" s="54" t="str"/>
      <x:c r="C13" s="54" t="inlineStr">
        <x:is>
          <x:t xml:space="preserve">Delphim</x:t>
        </x:is>
      </x:c>
      <x:c r="D13" s="54" t="inlineStr">
        <x:is>
          <x:t xml:space="preserve">Sl 33,9</x:t>
        </x:is>
      </x:c>
      <x:c r="E13" s="54" t="inlineStr">
        <x:is>
          <x:t xml:space="preserve">Sl 33</x:t>
        </x:is>
      </x:c>
      <x:c r="F13" s="54" t="inlineStr">
        <x:is>
          <x:t xml:space="preserve">Provai e vede quão suave é o Senhor</x:t>
        </x:is>
      </x:c>
      <x:c r="G13" s="54" t="e">
        <x:f>HYPERLINK("https://drive.google.com/file/d/12OrkWDtrWtGP6IU4e0vuKaXkPwGpW0u4/view","abrir partitura")</x:f>
        <x:v>HYPERLINK is not implemented. linkLocation=https://drive.google.com/file/d/12OrkWDtrWtGP6IU4e0vuKaXkPwGpW0u4/view, friendlyName=abrir partitura</x:v>
      </x:c>
      <x:c r="H13" s="54" t="inlineStr">
        <x:is>
          <x:t xml:space="preserve">liz o ho mem que tem ne leo seu re fú gio. Pro ‑ Bendi rei o Senhor Deus em todo o tempo, * seu lou vor estará sempre em minha boca. Minha alma se glo ria no Se nhor; * que ouçam os hu mildes e se a legrem! Provai e vede quão suave é o Senhor Delphim Rezende Porto S. Paulo Schola Cantorum 1. Bendirei o Senhor Deus em todo o tempo, * seu louvor estará sempre em minha boca. Minha alma se gloria no Senhor; * que ouçam os humildes e se alegrem! 2. Comigo engrandecei ao Senhor Deus, * exaltemos todos juntos o seu nome! Todas as vezes que o busquei, ele me ouviu, * e de todos os temores me livrou. 3. Contemplai a sua face e alegrai-vos, * e vosso rosto não se cubra de vergonha! Este infeliz gritou a Deus, e foi ouvido, * e o Senhor o libertou de toda angústia. 4. O anjo do Senhor vem acampar * ao redor dos que o temem, e os salva. Provai e vede quão suave é o Senhor! * Feliz o homem que tem nele o seu refúgio!</x:t>
        </x:is>
      </x:c>
    </x:row>
    <x:row r="14" s="29" customFormat="1" ht="24" customHeight="1">
      <x:c r="A14" s="54" t="inlineStr">
        <x:is>
          <x:t xml:space="preserve">Deus é luz</x:t>
        </x:is>
      </x:c>
      <x:c r="B14" s="54" t="inlineStr">
        <x:is>
          <x:t xml:space="preserve">Santa Catarina de Sena</x:t>
        </x:is>
      </x:c>
      <x:c r="C14" s="54" t="inlineStr">
        <x:is>
          <x:t xml:space="preserve">Delphim</x:t>
        </x:is>
      </x:c>
      <x:c r="D14" s="54" t="inlineStr">
        <x:is>
          <x:t xml:space="preserve">1Jo 1,7</x:t>
        </x:is>
      </x:c>
      <x:c r="E14" s="54" t="inlineStr">
        <x:is>
          <x:t xml:space="preserve">Sl 26</x:t>
        </x:is>
      </x:c>
      <x:c r="F14" s="54" t="inlineStr">
        <x:is>
          <x:t xml:space="preserve">Deus é luz</x:t>
        </x:is>
      </x:c>
      <x:c r="G14" s="54" t="e">
        <x:f>HYPERLINK("https://drive.google.com/file/d/1Z7Wekf-dDrKRl6576yM3lwbsk1Dm027_/view","abrir partitura")</x:f>
        <x:v>HYPERLINK is not implemented. linkLocation=https://drive.google.com/file/d/1Z7Wekf-dDrKRl6576yM3lwbsk1Dm027_/view, friendlyName=abrir partitura</x:v>
      </x:c>
      <x:c r="H14" s="54" t="inlineStr">
        <x:is>
          <x:t xml:space="preserve">S. Paulo Schola Cantorum O Senhor é minha luz e salvação; * de quem eu terei medo?– †O Senhor é a proteção da minha vida; * perante quem eu tremerei? Ao Senhor eu peço apenas uma coisa, * e é só isto que eu desejo: – habitar no santuário do Senhor * por toda a minha vida; – saborear a suavidade do Senhor * e contemplá-lo no seu templo. –5 Pois um abrigo me dará sob o seu teto * nos dias da desgraça; – no interior de sua tenda há de esconder-me * e proteger-me sobre a rocha. –6 E agora minha fronte se levanta * em meio aos inimigos. – Ofertarei um sacrifício de alegria, * – Cantarei salmos ao Senhor ao som da harpa *</x:t>
        </x:is>
      </x:c>
    </x:row>
    <x:row r="15" s="29" customFormat="1" ht="24" customHeight="1">
      <x:c r="A15" s="54" t="inlineStr">
        <x:is>
          <x:t xml:space="preserve">Martírio de São João Batista</x:t>
        </x:is>
      </x:c>
      <x:c r="B15" s="54" t="inlineStr">
        <x:is>
          <x:t xml:space="preserve">Martírio de São João Batista</x:t>
        </x:is>
      </x:c>
      <x:c r="C15" s="54" t="inlineStr">
        <x:is>
          <x:t xml:space="preserve">Delphim</x:t>
        </x:is>
      </x:c>
      <x:c r="D15" s="54" t="inlineStr">
        <x:is>
          <x:t xml:space="preserve">Jo 3,27–30</x:t>
        </x:is>
      </x:c>
      <x:c r="E15" s="54" t="inlineStr">
        <x:is>
          <x:t xml:space="preserve">Sl 70</x:t>
        </x:is>
      </x:c>
      <x:c r="F15" s="54" t="inlineStr">
        <x:is>
          <x:t xml:space="preserve">São João Batista dizia aos seus discípulos: É preciso que Ele cresça e que eu diminua</x:t>
        </x:is>
      </x:c>
      <x:c r="G15" s="54" t="e">
        <x:f>HYPERLINK("https://drive.google.com/file/d/1TT-_durvVKyQl2rf_9Oe5nMbo74j5Pga/view","abrir partitura")</x:f>
        <x:v>HYPERLINK is not implemented. linkLocation=https://drive.google.com/file/d/1TT-_durvVKyQl2rf_9Oe5nMbo74j5Pga/view, friendlyName=abrir partitura</x:v>
      </x:c>
      <x:c r="H15" s="54" t="inlineStr">
        <x:is>
          <x:t xml:space="preserve">S. Paulo Schola Cantorum –1 Eu procuro meu refúgio em vós, Senhor: * que eu não seja envergonhado para sempre!– 2 Porque sois justo, defendei-me e libertai-me! * Escutai a minha voz, vinde salvar-me!–3 Sede uma rocha protetora para mim, * um abrigo bem seguro que me salve!– Porque sois a minha força e meu amparo, * o meu refúgio, proteção e segurança!– 6 Sois meu apoio desde antes que eu nascesse, desde o seio maternal, o meu amparo: * 7 Muita gente considera-me um prodígio, * mas sois vós o meu auxílio poderoso!– 10 Porque falam contra mim os inimigos, * fazem planos os que tramam minha morte– 11 e dizem: 'Deus o abandonou, vamos matá-lo; * agarrai-o, pois não há quem o defenda!'– 12 Não fiqueis longe de mim, ó Senhor Deus! * Apressai-vos, ó meu Deus, em socorrer-me!– 13 Que sejam humilhados e pereçam * os que procuram destruir a minha vida!–</x:t>
        </x:is>
      </x:c>
    </x:row>
    <x:row r="16" s="29" customFormat="1" ht="24" customHeight="1">
      <x:c r="A16" s="54" t="inlineStr">
        <x:is>
          <x:t xml:space="preserve">Santo Inácio de Antioquia</x:t>
        </x:is>
      </x:c>
      <x:c r="B16" s="54" t="inlineStr">
        <x:is>
          <x:t xml:space="preserve">Santo Inácio de Antioquia</x:t>
        </x:is>
      </x:c>
      <x:c r="C16" s="54" t="inlineStr">
        <x:is>
          <x:t xml:space="preserve">Delphim</x:t>
        </x:is>
      </x:c>
      <x:c r="D16" s="54" t="inlineStr">
        <x:is>
          <x:t xml:space="preserve">Missal Romano</x:t>
        </x:is>
      </x:c>
      <x:c r="E16" s="54" t="inlineStr">
        <x:is>
          <x:t xml:space="preserve">Sl 18</x:t>
        </x:is>
      </x:c>
      <x:c r="F16" s="54" t="inlineStr">
        <x:is>
          <x:t xml:space="preserve">Sou o trigo de Deus e, pelas feras moído, o puro pão de Cristo serei</x:t>
        </x:is>
      </x:c>
      <x:c r="G16" s="54" t="e">
        <x:f>HYPERLINK("https://drive.google.com/file/d/1LW_jjX1pndi5pjfX2Hwx5vhVEDvSRVUb/view","abrir partitura")</x:f>
        <x:v>HYPERLINK is not implemented. linkLocation=https://drive.google.com/file/d/1LW_jjX1pndi5pjfX2Hwx5vhVEDvSRVUb/view, friendlyName=abrir partitura</x:v>
      </x:c>
      <x:c r="H16" s="54" t="inlineStr">
        <x:is>
          <x:t xml:space="preserve">S. Paulo Schola Cantorum 1. Os céus proclamam a glória do Senhor, * e o firmamento, a obra de suas mãos; o dia ao dia transmite esta mensagem, * a noite à noite publica esta notícia. 2. Não são discursos nem frases ou palavras, * nem são vozes que possam ser ouvidas; seu som ressoa e se espalha em toda a terra, * chega aos confins do universo a sua voz. 3. Armou no alto uma tenda para o sol; * ele desponta no céu e se levanta como um esposo do quarto nupcial, * como um herói exultante em seu caminho. 4. De um extremo do céu põe-se a correr * e vai traçando o seu rastro luminoso, até que possa chegar ao outro extremo, * e nada pode fugir ao seu calor.</x:t>
        </x:is>
      </x:c>
    </x:row>
    <x:row r="17" s="29" customFormat="1" ht="24" customHeight="1">
      <x:c r="A17" s="54" t="inlineStr">
        <x:is>
          <x:t xml:space="preserve">Santos Arcanjos</x:t>
        </x:is>
      </x:c>
      <x:c r="B17" s="54" t="inlineStr">
        <x:is>
          <x:t xml:space="preserve">Santos Arcanjos</x:t>
        </x:is>
      </x:c>
      <x:c r="C17" s="54" t="inlineStr">
        <x:is>
          <x:t xml:space="preserve">Delphim</x:t>
        </x:is>
      </x:c>
      <x:c r="D17" s="54" t="inlineStr">
        <x:is>
          <x:t xml:space="preserve">Missal Romano</x:t>
        </x:is>
      </x:c>
      <x:c r="E17" s="54" t="inlineStr">
        <x:is>
          <x:t xml:space="preserve">Sl 137</x:t>
        </x:is>
      </x:c>
      <x:c r="F17" s="54" t="inlineStr">
        <x:is>
          <x:t xml:space="preserve">Graças vos dou, Senhor, de todo o coração, na presença dos anjos eu vos louvo</x:t>
        </x:is>
      </x:c>
      <x:c r="G17" s="54" t="e">
        <x:f>HYPERLINK("https://drive.google.com/file/d/1RxqjikEFFbqy-m-Misq7KM5BMwl-FRmQ/view","abrir partitura")</x:f>
        <x:v>HYPERLINK is not implemented. linkLocation=https://drive.google.com/file/d/1RxqjikEFFbqy-m-Misq7KM5BMwl-FRmQ/view, friendlyName=abrir partitura</x:v>
      </x:c>
      <x:c r="H17" s="54" t="inlineStr">
        <x:is>
          <x:t xml:space="preserve">S. Paulo Schola Cantorum 2. Eu agradeço vosso amor, vossa verdade, * porque fizestes muito mais que prometestes; naquele dia em que gritei, vós me escutastes * e aumentastes o vigor da minha alma. R. 3.Os reis de toda a terra hão de louvar-vos, * quando ouvirem, ó Senhor, vossa promessa. Hão de cantar vossos caminhos e dirão: * 'Como a glória do Senhor é grandiosa!' R. 4. Altíssimo é o Senhor, mas olha os pobres, * e de longe reconhece os orgulhosos. Se no meio da desgraça eu caminhar, * vós me fazeis tornar à vida novamente; R. 5.Completai em mim a obra começada; * ó Senhor, vossa bondade é para sempre! Eu vos peço: não deixeis inacabada * esta obra que fizeram vossas mãos! R.</x:t>
        </x:is>
      </x:c>
    </x:row>
    <x:row r="18" s="29" customFormat="1" ht="24" customHeight="1">
      <x:c r="A18" s="54" t="inlineStr">
        <x:is>
          <x:t xml:space="preserve">Santos Anjos da Guarda</x:t>
        </x:is>
      </x:c>
      <x:c r="B18" s="54" t="inlineStr">
        <x:is>
          <x:t xml:space="preserve">Santos Anjos da Guarda</x:t>
        </x:is>
      </x:c>
      <x:c r="C18" s="54" t="inlineStr">
        <x:is>
          <x:t xml:space="preserve">Delphim</x:t>
        </x:is>
      </x:c>
      <x:c r="D18" s="54" t="inlineStr">
        <x:is>
          <x:t xml:space="preserve">Sl 137</x:t>
        </x:is>
      </x:c>
      <x:c r="E18" s="54" t="inlineStr">
        <x:is>
          <x:t xml:space="preserve">Sl 90</x:t>
        </x:is>
      </x:c>
      <x:c r="F18" s="54" t="inlineStr">
        <x:is>
          <x:t xml:space="preserve">Perante os vossos anjos vou cantar-vos, ó meu Deus</x:t>
        </x:is>
      </x:c>
      <x:c r="G18" s="54" t="e">
        <x:f>HYPERLINK("https://drive.google.com/file/d/1GFkAaq9Diiy8o9Lq3Yw-ezXf-yOyR2US/view","abrir partitura")</x:f>
        <x:v>HYPERLINK is not implemented. linkLocation=https://drive.google.com/file/d/1GFkAaq9Diiy8o9Lq3Yw-ezXf-yOyR2US/view, friendlyName=abrir partitura</x:v>
      </x:c>
      <x:c r="H18" s="54" t="inlineStr">
        <x:is>
          <x:t xml:space="preserve">S. Paulo Schola Cantorum Quem habita ao abrigo do Altíssimo * e vive à sombra do Senhor onipotente, diz ao Senhor: 'Sois meu refúgio e proteção, * sois o meu Deus, no qual confio inteiramente'. Nenhum mal há de chegar perto de ti, * nem a desgraça baterá à tua porta; pois o Senhor deu uma ordem a seus anjos * para em todos os caminhos te guardarem. Haverão de te levar em suas mãos, * para o teu pé não se ferir nalguma pedra. Passarás por sobre cobras e serpentes, * pisarás sobre leões e outras feras. 'Porque a mim se confiou, hei de livrá-lo * e protegê-lo, pois meu nome ele conhece. Ao invocar-me hei de ouvi-lo e atendê-lo, * e a seu lado eu estarei em suas dores.</x:t>
        </x:is>
      </x:c>
    </x:row>
    <x:row r="19" s="29" customFormat="1" ht="24" customHeight="1">
      <x:c r="A19" s="54" t="inlineStr">
        <x:is>
          <x:t xml:space="preserve">Santa Teresinha do Menino Jesus</x:t>
        </x:is>
      </x:c>
      <x:c r="B19" s="54" t="inlineStr">
        <x:is>
          <x:t xml:space="preserve">Santa Teresinha do Menino Jesus</x:t>
        </x:is>
      </x:c>
      <x:c r="C19" s="54" t="inlineStr">
        <x:is>
          <x:t xml:space="preserve">Delphim</x:t>
        </x:is>
      </x:c>
      <x:c r="D19" s="54" t="inlineStr">
        <x:is>
          <x:t xml:space="preserve">Mt 18</x:t>
        </x:is>
      </x:c>
      <x:c r="E19" s="54" t="inlineStr">
        <x:is>
          <x:t xml:space="preserve">Sl 130</x:t>
        </x:is>
      </x:c>
      <x:c r="F19" s="54" t="inlineStr">
        <x:is>
          <x:t xml:space="preserve">Se não vos converterdes e vos tornardes como crianças, não entrareis no Reino dos céus</x:t>
        </x:is>
      </x:c>
      <x:c r="G19" s="54" t="e">
        <x:f>HYPERLINK("https://drive.google.com/file/d/1GDGOjulksyTG1P91_U7RTjMzxOoGRg9v/view","abrir partitura")</x:f>
        <x:v>HYPERLINK is not implemented. linkLocation=https://drive.google.com/file/d/1GDGOjulksyTG1P91_U7RTjMzxOoGRg9v/view, friendlyName=abrir partitura</x:v>
      </x:c>
      <x:c r="H19" s="54" t="inlineStr">
        <x:is>
          <x:t xml:space="preserve">S. Paulo Schola Cantorum Senhor, meu coração não é orgulhoso, * nem se eleva arrogante o meu olhar; não ando à procura de grandezas, * nem tenho pretensões ambiciosas! Fiz calar e sossegar a minha alma; * ela está em grande paz dentro de mim, como a criança bem tranquila, amamentada * no regaço acolhedor de sua mãe. Confia no Senhor, ó Israel, * desde agora e por toda a eternidade! Confia no Senhor, ó Israel, * desde agora e por toda a eternidade!</x:t>
        </x:is>
      </x:c>
    </x:row>
    <x:row r="20" s="29" customFormat="1" ht="24" customHeight="1">
      <x:c r="A20" s="54" t="inlineStr">
        <x:is>
          <x:t xml:space="preserve">São Jerônimo</x:t>
        </x:is>
      </x:c>
      <x:c r="B20" s="54" t="inlineStr">
        <x:is>
          <x:t xml:space="preserve">São Jerônimo</x:t>
        </x:is>
      </x:c>
      <x:c r="C20" s="54" t="inlineStr">
        <x:is>
          <x:t xml:space="preserve">Delphim</x:t>
        </x:is>
      </x:c>
      <x:c r="D20" s="54" t="inlineStr">
        <x:is>
          <x:t xml:space="preserve">Jr 15,16</x:t>
        </x:is>
      </x:c>
      <x:c r="E20" s="54" t="inlineStr">
        <x:is>
          <x:t xml:space="preserve">Sl 118</x:t>
        </x:is>
      </x:c>
      <x:c r="F20" s="54" t="inlineStr">
        <x:is>
          <x:t xml:space="preserve">Senhor Deus, quando encontrei tuas palavras</x:t>
        </x:is>
      </x:c>
      <x:c r="G20" s="54" t="e">
        <x:f>HYPERLINK("https://drive.google.com/file/d/1GBoNl6Ui0FMDLyudN_oC1-lgWgHPskxT/view","abrir partitura")</x:f>
        <x:v>HYPERLINK is not implemented. linkLocation=https://drive.google.com/file/d/1GBoNl6Ui0FMDLyudN_oC1-lgWgHPskxT/view, friendlyName=abrir partitura</x:v>
      </x:c>
      <x:c r="H20" s="54" t="inlineStr">
        <x:is>
          <x:t xml:space="preserve">S. Paulo Schola Cantorum Feliz o homem sem pecado em seu caminho, * que na lei do Senhor Deus vai progredindo! Feliz o homem que observa seus preceitos, * e de todo o coração procura a Deus! Que não pratica a maldade em sua vida, * mas vai andando nos caminhos do Senhor. Os vossos mandamentos vós nos destes, * para serem fielmente observados. Oxalá seja bem firme a minha vida * em cumprir vossa vontade e vossa lei! Então não ficarei envergonhado * ao repassar todos os vossos mandamentos. Quero louvar-vos com sincero coração, * pois aprendi as vossas justas decisões. Quero guardar vossa vontade e vossa lei; * Senhor, não me deixeis desamparado!</x:t>
        </x:is>
      </x:c>
    </x:row>
    <x:row r="21" s="29" customFormat="1" ht="24" customHeight="1">
      <x:c r="A21" s="54" t="inlineStr">
        <x:is>
          <x:t xml:space="preserve">Tudo o que fizerdes por obras</x:t>
        </x:is>
      </x:c>
      <x:c r="B21" s="54" t="inlineStr">
        <x:is>
          <x:t xml:space="preserve">São José Operário</x:t>
        </x:is>
      </x:c>
      <x:c r="C21" s="54" t="inlineStr">
        <x:is>
          <x:t xml:space="preserve">Delphim</x:t>
        </x:is>
      </x:c>
      <x:c r="D21" s="54" t="inlineStr">
        <x:is>
          <x:t xml:space="preserve">Cl 3,17</x:t>
        </x:is>
      </x:c>
      <x:c r="E21" s="54" t="inlineStr">
        <x:is>
          <x:t xml:space="preserve">Sl 127</x:t>
        </x:is>
      </x:c>
      <x:c r="F21" s="54" t="inlineStr">
        <x:is>
          <x:t xml:space="preserve">Tudo o que fizerdes por obras</x:t>
        </x:is>
      </x:c>
      <x:c r="G21" s="54" t="e">
        <x:f>HYPERLINK("https://drive.google.com/file/d/1Tyu9vRuBv4MVLzeJWacjQTcfrCRn1TX3/view","abrir partitura")</x:f>
        <x:v>HYPERLINK is not implemented. linkLocation=https://drive.google.com/file/d/1Tyu9vRuBv4MVLzeJWacjQTcfrCRn1TX3/view, friendlyName=abrir partitura</x:v>
      </x:c>
      <x:c r="H21" s="54" t="inlineStr">
        <x:is>
          <x:t xml:space="preserve">S. Paulo Schola Cantorum 1. Feliz és tu se temes o Senhor * e trilhas seus caminhos! Do trabalho de tuas mãos hás de viver, * serás feliz, tudo irá bem! 2. A tua esposa é uma videira bem fecunda * no coração da tua casa; os teus filhos são rebentos de oliveira * ao redor de tua mesa. 3. Será assim abençoado todo homem * que teme o Senhor. O Senhor te abençoe de Sião, * cada dia de tua vida; 4. Para que vejas prosperar Jerusalém* e os filhos dos teus filhos. Ó Senhor, que venha a paz a Israel, * que venha a paz ao vosso povo!</x:t>
        </x:is>
      </x:c>
    </x:row>
    <x:row r="22" s="29" customFormat="1" ht="24" customHeight="1">
      <x:c r="A22" s="54" t="inlineStr">
        <x:is>
          <x:t xml:space="preserve">Santo Inácio de Loyola</x:t>
        </x:is>
      </x:c>
      <x:c r="B22" s="54" t="inlineStr">
        <x:is>
          <x:t xml:space="preserve">Santo Inácio de Loyola</x:t>
        </x:is>
      </x:c>
      <x:c r="C22" s="54" t="inlineStr">
        <x:is>
          <x:t xml:space="preserve">Delphim</x:t>
        </x:is>
      </x:c>
      <x:c r="D22" s="54" t="inlineStr">
        <x:is>
          <x:t xml:space="preserve">Lc 12,49</x:t>
        </x:is>
      </x:c>
      <x:c r="E22" s="54" t="inlineStr">
        <x:is>
          <x:t xml:space="preserve">Sl 33</x:t>
        </x:is>
      </x:c>
      <x:c r="F22" s="54" t="inlineStr">
        <x:is>
          <x:t xml:space="preserve">Disse o Senhor: eu vim trazer o fogo à terra; só desejo que se acenda</x:t>
        </x:is>
      </x:c>
      <x:c r="G22" s="54" t="e">
        <x:f>HYPERLINK("https://drive.google.com/file/d/1PRi3e_lK3b5VSj6eOpAjZAKgMdURHsT-/view","abrir partitura")</x:f>
        <x:v>HYPERLINK is not implemented. linkLocation=https://drive.google.com/file/d/1PRi3e_lK3b5VSj6eOpAjZAKgMdURHsT-/view, friendlyName=abrir partitura</x:v>
      </x:c>
      <x:c r="H22" s="54" t="inlineStr">
        <x:is>
          <x:t xml:space="preserve">S. Paulo Schola Cantorum 1. Bendirei o Senhor Deus em todo o tempo, * seu louvor estará sempre em minha boca. Minha alma se gloria no Senhor; * que ouçam os humildes e se alegrem! 2. Comigo engrandecei ao Senhor Deus, * exaltemos todos juntos o seu nome! Todas as vezes que o busquei, ele me ouviu, * e de todos os temores me livrou. 3. Contemplai a sua face e alegrai-vos, * e vosso rosto não se cubra de vergonha! Este infeliz gritou a Deus, e foi ouvido, * e o Senhor o libertou de toda angústia. 4. O anjo do Senhor vem acampar * ao redor dos que o temem, e os salva. Provai e vede quão suave é o Senhor! * Feliz o homem que tem nele o seu refúgio!</x:t>
        </x:is>
      </x:c>
    </x:row>
    <x:row r="23" s="29" customFormat="1" ht="24" customHeight="1">
      <x:c r="A23" s="54" t="inlineStr">
        <x:is>
          <x:t xml:space="preserve">Sant’Ana e São Joaquim</x:t>
        </x:is>
      </x:c>
      <x:c r="B23" s="54" t="inlineStr">
        <x:is>
          <x:t xml:space="preserve">Sant’Ana e São Joaquim</x:t>
        </x:is>
      </x:c>
      <x:c r="C23" s="54" t="inlineStr">
        <x:is>
          <x:t xml:space="preserve">Delphim</x:t>
        </x:is>
      </x:c>
      <x:c r="D23" s="54" t="inlineStr">
        <x:is>
          <x:t xml:space="preserve">Sl 23,5</x:t>
        </x:is>
      </x:c>
      <x:c r="E23" s="54" t="inlineStr">
        <x:is>
          <x:t xml:space="preserve">Sl 70</x:t>
        </x:is>
      </x:c>
      <x:c r="F23" s="54" t="inlineStr">
        <x:is>
          <x:t xml:space="preserve">Receberam a bênção do Senhor e a misericórdia de seu Deus, seu Salvador</x:t>
        </x:is>
      </x:c>
      <x:c r="G23" s="54" t="e">
        <x:f>HYPERLINK("https://drive.google.com/file/d/12eZ4kaTogKipIFZFH1obPq9w5MMrg-Zl/view","abrir partitura")</x:f>
        <x:v>HYPERLINK is not implemented. linkLocation=https://drive.google.com/file/d/12eZ4kaTogKipIFZFH1obPq9w5MMrg-Zl/view, friendlyName=abrir partitura</x:v>
      </x:c>
      <x:c r="H23" s="54" t="inlineStr">
        <x:is>
          <x:t xml:space="preserve">S. Paulo Schola Cantorum 1. Porque sois, ó Senhor Deus, minha esperança, * em vós confio desde a minha juventude! Sois meu apoio desde antes que eu nascesse, desde o seio maternal, o meu amparo. 2. Muita gente considera-me um prodígio, * mas sois vós o meu auxílio poderoso! –Não me deixeis quando chegar minha velhice, * não me falteis quando faltarem minhas forças! 3. Vós me ensinastes desde a minha juventude, * e até hoje canto as vossas maravilhas. – E na velhice, com os meus cabelos brancos, * eu vos suplico, ó Senhor, não me deixeis! 4. Ó meu Deus, vossa justiça e vossa força * são tão grandes, vão além dos altos céus! Vós fizestes realmente maravilhas. * Quem, Senhor, pode convosco comparar-se? 5. Confortareis a minha idade avançada, * e de novo me havereis de consolar. –Então, vos cantarei ao som da harpa, * celebrando vosso amor sempre fiel.</x:t>
        </x:is>
      </x:c>
    </x:row>
    <x:row r="24" s="29" customFormat="1" ht="24" customHeight="1">
      <x:c r="A24" s="54" t="inlineStr">
        <x:is>
          <x:t xml:space="preserve">Santo André</x:t>
        </x:is>
      </x:c>
      <x:c r="B24" s="54" t="inlineStr">
        <x:is>
          <x:t xml:space="preserve">Santo André, apóstolo</x:t>
        </x:is>
      </x:c>
      <x:c r="C24" s="54" t="inlineStr">
        <x:is>
          <x:t xml:space="preserve">Delphim</x:t>
        </x:is>
      </x:c>
      <x:c r="D24" s="54" t="inlineStr">
        <x:is>
          <x:t xml:space="preserve">Jo 1,41–42</x:t>
        </x:is>
      </x:c>
      <x:c r="E24" s="54" t="inlineStr">
        <x:is>
          <x:t xml:space="preserve">Sl 15</x:t>
        </x:is>
      </x:c>
      <x:c r="F24" s="54" t="inlineStr">
        <x:is>
          <x:t xml:space="preserve">Disse André a seu irmão: Encontramos o Messias, encontramos o Cristo</x:t>
        </x:is>
      </x:c>
      <x:c r="G24" s="54" t="e">
        <x:f>HYPERLINK("https://drive.google.com/file/d/13REzdlSP-RsQhRVkzCb1_dA5cT4dcdLm/view","abrir partitura")</x:f>
        <x:v>HYPERLINK is not implemented. linkLocation=https://drive.google.com/file/d/13REzdlSP-RsQhRVkzCb1_dA5cT4dcdLm/view, friendlyName=abrir partitura</x:v>
      </x:c>
      <x:c r="H24" s="54" t="inlineStr">
        <x:is>
          <x:t xml:space="preserve">S. Paulo Schola Cantorum 1 Guardai-me, ó Deus, porque em vós me refugio! nenhum bem eu posso achar fora de vós!' –3 Deus me inspirou uma admirável afeição* pelos santos que habitam sua terra. –5 Ó Senhor, sois minha herança e minha taça, * meu destino está seguro em vossas mãos! –6 Foi demarcada para mim a melhor terra, * e eu exulto de alegria em minha herança! –7 Eu bendigo o Senhor, que me aconselha, * e até de noite me adverte o coração. –8 Tenho sempre o Senhor ante meus olhos, * pois se o tenho a meu lado não vacilo. 9 Eis por que meu coração está em festa, minha alma rejubila de alegria, * –10 pois não haveis de me deixar entregue à morte, * nem vosso amigo conhecer a corrupção.</x:t>
        </x:is>
      </x:c>
    </x:row>
    <x:row r="25" s="29" customFormat="1" ht="24" customHeight="1">
      <x:c r="A25" s="54" t="inlineStr">
        <x:is>
          <x:t xml:space="preserve">Comum das Virgens e Mártires</x:t>
        </x:is>
      </x:c>
      <x:c r="B25" s="54" t="inlineStr">
        <x:is>
          <x:t xml:space="preserve">Comum das Virgens e Mártires</x:t>
        </x:is>
      </x:c>
      <x:c r="C25" s="54" t="inlineStr">
        <x:is>
          <x:t xml:space="preserve">Delphim</x:t>
        </x:is>
      </x:c>
      <x:c r="D25" s="54" t="inlineStr">
        <x:is>
          <x:t xml:space="preserve">Ap 7,17</x:t>
        </x:is>
      </x:c>
      <x:c r="E25" s="54" t="inlineStr">
        <x:is>
          <x:t xml:space="preserve">Sl 22</x:t>
        </x:is>
      </x:c>
      <x:c r="F25" s="54" t="inlineStr">
        <x:is>
          <x:t xml:space="preserve">O Cordeiro glorioso de seu trono celestial guiará o seu rebanho até às fontes de água viva</x:t>
        </x:is>
      </x:c>
      <x:c r="G25" s="54" t="e">
        <x:f>HYPERLINK("https://drive.google.com/file/d/1BouM2tAumbaymSzQLSvUcFheqQt9PAcl/view","abrir partitura")</x:f>
        <x:v>HYPERLINK is not implemented. linkLocation=https://drive.google.com/file/d/1BouM2tAumbaymSzQLSvUcFheqQt9PAcl/view, friendlyName=abrir partitura</x:v>
      </x:c>
      <x:c r="H25" s="54" t="inlineStr">
        <x:is>
          <x:t xml:space="preserve">S. Paulo Schola Cantorum O Senhor é o pastor que me conduz; * não me falta coisa alguma. Pelos prados e campinas verdejantes * ele me leva a descansar. Para as águas repousantes me encaminha, * e restaura as minhas forças. Ele me guia no caminho mais seguro, * pela honra do seu nome. Mesmo que eu passe pelo vale tenebroso, * nenhum mal eu temerei; estais comigo com bastão e com cajado; * eles me dão a segurança! Preparais à minha frente uma mesa, * bem à vista do inimigo, e com óleo vós ungis minha cabeça; * o meu cálice transborda. Felicidade e todo bem hão de seguir-me * por toda a minha vida; e, na casa do Senhor, habitarei * pelos tempos infinitos. Dedicada ao Pe. Luiz Baronto</x:t>
        </x:is>
      </x:c>
    </x:row>
    <x:row r="26" s="29" customFormat="1" ht="24" customHeight="1">
      <x:c r="A26" s="54" t="inlineStr">
        <x:is>
          <x:t xml:space="preserve">O Bom Pastor dá a vida</x:t>
        </x:is>
      </x:c>
      <x:c r="B26" s="54" t="inlineStr">
        <x:is>
          <x:t xml:space="preserve">Comum dos Bispos</x:t>
        </x:is>
      </x:c>
      <x:c r="C26" s="54" t="inlineStr">
        <x:is>
          <x:t xml:space="preserve">Delphim</x:t>
        </x:is>
      </x:c>
      <x:c r="D26" s="54" t="inlineStr">
        <x:is>
          <x:t xml:space="preserve">Jo 10,11</x:t>
        </x:is>
      </x:c>
      <x:c r="E26" s="54" t="inlineStr">
        <x:is>
          <x:t xml:space="preserve">Sl 22</x:t>
        </x:is>
      </x:c>
      <x:c r="F26" s="54" t="inlineStr">
        <x:is>
          <x:t xml:space="preserve">O Bom Pastor dá a vida</x:t>
        </x:is>
      </x:c>
      <x:c r="G26" s="54" t="e">
        <x:f>HYPERLINK("https://drive.google.com/file/d/1EDISiL4p_zfgM4UPVqU5nRTWIogVWM0X/view","abrir partitura")</x:f>
        <x:v>HYPERLINK is not implemented. linkLocation=https://drive.google.com/file/d/1EDISiL4p_zfgM4UPVqU5nRTWIogVWM0X/view, friendlyName=abrir partitura</x:v>
      </x:c>
      <x:c r="H26" s="54" t="inlineStr">
        <x:is>
          <x:t xml:space="preserve">S. Paulo Schola Cantorum O Senhor é o pastor que me conduz; * não me falta coisa alguma.– Pelos prados e campinas verdejantes * ele me leva a descansar.– Para as águas repousantes me encaminha, * e restaura as minhas forças.– Ele me guia no caminho mais seguro, * pela honra do seu nome.– Mesmo que eu passe pelo vale tenebroso, * nenhum mal eu temerei;– estais comigo com bastão e com cajado; * eles me dão a segurança! Preparais à minha frente uma mesa, * bem à vista do inimigo,– e com óleo vós ungis minha cabeça; * o meu cálice transborda. Felicidade e todo bem hão de seguir-me * por toda a minha vida;– e, na casa do Senhor, habitarei * pelos tempos infinitos.</x:t>
        </x:is>
      </x:c>
    </x:row>
    <x:row r="27" s="29" customFormat="1" ht="24" customHeight="1">
      <x:c r="A27" s="54" t="inlineStr">
        <x:is>
          <x:t xml:space="preserve">Eis que vem o esposo</x:t>
        </x:is>
      </x:c>
      <x:c r="B27" s="54" t="inlineStr">
        <x:is>
          <x:t xml:space="preserve">Comum das Virgens</x:t>
        </x:is>
      </x:c>
      <x:c r="C27" s="54" t="inlineStr">
        <x:is>
          <x:t xml:space="preserve">Delphim</x:t>
        </x:is>
      </x:c>
      <x:c r="D27" s="54" t="inlineStr">
        <x:is>
          <x:t xml:space="preserve">Missal Romano</x:t>
        </x:is>
      </x:c>
      <x:c r="E27" s="54" t="inlineStr">
        <x:is>
          <x:t xml:space="preserve">Sl 18</x:t>
        </x:is>
      </x:c>
      <x:c r="F27" s="54" t="inlineStr">
        <x:is>
          <x:t xml:space="preserve">Eis que vem o esposo</x:t>
        </x:is>
      </x:c>
      <x:c r="G27" s="54" t="e">
        <x:f>HYPERLINK("https://drive.google.com/file/d/1P40M3kmWkxmbyuuMPNyKcyOVp_X12ZB6/view","abrir partitura")</x:f>
        <x:v>HYPERLINK is not implemented. linkLocation=https://drive.google.com/file/d/1P40M3kmWkxmbyuuMPNyKcyOVp_X12ZB6/view, friendlyName=abrir partitura</x:v>
      </x:c>
      <x:c r="H27" s="54" t="inlineStr">
        <x:is>
          <x:t xml:space="preserve">S. Paulo Schola Cantorum&amp; ˙ Armou no alto uma tenda pa raIo sol; ele desponta no céu e le vanta como um esposo do quarto nup cial, como um herói exultante em seu ca minho. De um extremo do céu põe sea cor rer e vai traçando o seu rastro lu mi noso, até que possa chegar ao ou troIex tremo, e nada pode fugir ao seu ca lor. Comum das Virgens</x:t>
        </x:is>
      </x:c>
    </x:row>
    <x:row r="28" s="29" customFormat="1" ht="24" customHeight="1">
      <x:c r="A28" s="54" t="inlineStr">
        <x:is>
          <x:t xml:space="preserve">Não há maior prova de amor</x:t>
        </x:is>
      </x:c>
      <x:c r="B28" s="54" t="inlineStr">
        <x:is>
          <x:t xml:space="preserve">Comum dos Mártires</x:t>
        </x:is>
      </x:c>
      <x:c r="C28" s="54" t="inlineStr">
        <x:is>
          <x:t xml:space="preserve">Delphim</x:t>
        </x:is>
      </x:c>
      <x:c r="D28" s="54" t="inlineStr">
        <x:is>
          <x:t xml:space="preserve">Jo 15,13</x:t>
        </x:is>
      </x:c>
      <x:c r="E28" s="54" t="inlineStr">
        <x:is>
          <x:t xml:space="preserve">Sl 33</x:t>
        </x:is>
      </x:c>
      <x:c r="F28" s="54" t="inlineStr">
        <x:is>
          <x:t xml:space="preserve">Não há maior prova de amor</x:t>
        </x:is>
      </x:c>
      <x:c r="G28" s="54" t="e">
        <x:f>HYPERLINK("https://drive.google.com/file/d/1OcIpRcTcDaaP526x8No2AyPSYrcVQ0C5/view","abrir partitura")</x:f>
        <x:v>HYPERLINK is not implemented. linkLocation=https://drive.google.com/file/d/1OcIpRcTcDaaP526x8No2AyPSYrcVQ0C5/view, friendlyName=abrir partitura</x:v>
      </x:c>
      <x:c r="H28" s="54" t="inlineStr">
        <x:is>
          <x:t xml:space="preserve">Não há mai or pro va dea mor, diz o Se nhor, O Senhor pousa seus olhos so mas ele volta a sua face con e seu ouvido está atento ao para da terra apagar su Não há maior prova de amor Delphim Rezende Porto S. Paulo Schola Cantorum Comum dos mártires –16 O Senhor pousa seus olhos sobre os justos, * e seu ouvido está atento ao seu chamado; –17 mas ele volta a sua face contra os maus, * para da terra apagar sua lembrança. –18 Clamam os justos, e o Senhor bondoso escuta * e de todas as angústias os liberta. –19 Do coração atribulado ele está perto * e conforta os de espírito abatido. –20 Muitos males se abatem sobre os justos, * mas o Senhor de todos eles os liberta. –21 Mesmo os seus ossos ele os guarda e os protege, * e nenhum deles haverá de se quebrar. –22 A malícia do iníquo leva à morte, * e quem odeia o justo é castigado. –23 Mas o Senhor liberta a vida dos seus servos, * e castigado não será quem nele espera.</x:t>
        </x:is>
      </x:c>
    </x:row>
    <x:row r="29" s="29" customFormat="1" ht="24" customHeight="1">
      <x:c r="A29" s="54" t="inlineStr">
        <x:is>
          <x:t xml:space="preserve">Cantai louvores ao Senhor</x:t>
        </x:is>
      </x:c>
      <x:c r="B29" s="54" t="inlineStr">
        <x:is>
          <x:t xml:space="preserve">34º Domingo do Tempo Comum</x:t>
        </x:is>
      </x:c>
      <x:c r="C29" s="54" t="inlineStr">
        <x:is>
          <x:t xml:space="preserve">Delphim</x:t>
        </x:is>
      </x:c>
      <x:c r="D29" s="54" t="inlineStr">
        <x:is>
          <x:t xml:space="preserve">Sl 116</x:t>
        </x:is>
      </x:c>
      <x:c r="E29" s="54" t="inlineStr">
        <x:is>
          <x:t xml:space="preserve">Sl 33</x:t>
        </x:is>
      </x:c>
      <x:c r="F29" s="54" t="inlineStr">
        <x:is>
          <x:t xml:space="preserve">Cantai louvores ao Senhor</x:t>
        </x:is>
      </x:c>
      <x:c r="G29" s="54" t="e">
        <x:f>HYPERLINK("https://drive.google.com/file/d/1FAKsk_m1-BVrFtKklAaFMiauPYj4X4oe/view","abrir partitura")</x:f>
        <x:v>HYPERLINK is not implemented. linkLocation=https://drive.google.com/file/d/1FAKsk_m1-BVrFtKklAaFMiauPYj4X4oe/view, friendlyName=abrir partitura</x:v>
      </x:c>
      <x:c r="H29" s="54" t="inlineStr">
        <x:is>
          <x:t xml:space="preserve">S. Paulo Schola Cantorum Antífona de Comunhão - 34º DTC Bendirei o Senhor Deus em todo o tempo, * seu louvor estará sempre em minha boca. Minha alma se gloria no Senhor; * que ouçam os humildes e se alegrem! Comigo engrandecei ao Senhor Deus, * exaltemos todos juntos o seu nome! Todas as vezes que o busquei, ele me ouviu, * e de todos os temores me livrou. Contemplai a sua face e alegrai-vos, * e vosso rosto não se cubra de vergonha! Este infeliz gritou a Deus, e foi ouvido, * e o Senhor o libertou de toda angústia. O anjo do Senhor vem acampar * ao redor dos que o temem, e os salva. Provai e vede quão suave é o Senhor! * Feliz o homem que tem nele o seu refúgio!</x:t>
        </x:is>
      </x:c>
    </x:row>
    <x:row r="30" s="29" customFormat="1" ht="24" customHeight="1">
      <x:c r="A30" s="54" t="inlineStr">
        <x:is>
          <x:t xml:space="preserve">Eis aquele de quem João dizia</x:t>
        </x:is>
      </x:c>
      <x:c r="B30" s="54" t="inlineStr">
        <x:is>
          <x:t xml:space="preserve">Batismo do Senhor</x:t>
        </x:is>
      </x:c>
      <x:c r="C30" s="54" t="inlineStr">
        <x:is>
          <x:t xml:space="preserve">Abadia da Ressurreição</x:t>
        </x:is>
      </x:c>
      <x:c r="D30" s="54" t="inlineStr">
        <x:is>
          <x:t xml:space="preserve">Jo 1,32–34</x:t>
        </x:is>
      </x:c>
      <x:c r="E30" s="54" t="inlineStr">
        <x:is>
          <x:t xml:space="preserve">Sl 113B</x:t>
        </x:is>
      </x:c>
      <x:c r="F30" s="54" t="inlineStr">
        <x:is>
          <x:t xml:space="preserve">Eis aquele de quem João dizia</x:t>
        </x:is>
      </x:c>
      <x:c r="G30" s="54" t="e">
        <x:f>HYPERLINK("https://drive.google.com/file/d/1jsvjLDM5bx07ZvmyxBomJ4KHOwLjxA_0/view","abrir partitura")</x:f>
        <x:v>HYPERLINK is not implemented. linkLocation=https://drive.google.com/file/d/1jsvjLDM5bx07ZvmyxBomJ4KHOwLjxA_0/view, friendlyName=abrir partitura</x:v>
      </x:c>
      <x:c r="H30" s="54" t="inlineStr">
        <x:is>
          <x:t xml:space="preserve">S. Paulo Schola Cantorum 1. O Senhor se recorda de nós, * o Senhor abençoa seu povo. 2. O Senhor abençoa Israel, * o Senhor abençoa Aarão; abençoa aqueles que o temem, * abençoa pequenos e grandes! 3. O Senhor multiplique a vós todos, * a vós todos, também vossos filhos! Abençoados sejais do Senhor, * do Senhor que criou céu e terra! 4. Os céus são os céus do Senhor, * mas a terra ele deu para os homens. 5. Não vos louvam os mortos, Senhor, * nem aqueles que descem ao silêncio. 6. Nós, os vivos, porém, bendizemos * ao Senhor desde agora e nos séculos.</x:t>
        </x:is>
      </x:c>
    </x:row>
    <x:row r="31" s="29" customFormat="1" ht="24" customHeight="1">
      <x:c r="A31" s="54" t="inlineStr">
        <x:is>
          <x:t xml:space="preserve">Quem come a minha carne e bebe o meu sangue</x:t>
        </x:is>
      </x:c>
      <x:c r="B31" s="54" t="inlineStr">
        <x:is>
          <x:t xml:space="preserve">Corpus Christi</x:t>
        </x:is>
      </x:c>
      <x:c r="C31" s="54" t="inlineStr">
        <x:is>
          <x:t xml:space="preserve">Abadia da Ressurreição</x:t>
        </x:is>
      </x:c>
      <x:c r="D31" s="54" t="inlineStr">
        <x:is>
          <x:t xml:space="preserve">Jo 6,57</x:t>
        </x:is>
      </x:c>
      <x:c r="E31" s="54" t="inlineStr">
        <x:is>
          <x:t xml:space="preserve">Sl 144</x:t>
        </x:is>
      </x:c>
      <x:c r="F31" s="54" t="inlineStr">
        <x:is>
          <x:t xml:space="preserve">Quem come a minha carne e bebe o meu sangue</x:t>
        </x:is>
      </x:c>
      <x:c r="G31" s="54" t="e">
        <x:f>HYPERLINK("https://drive.google.com/file/d/1gjelX6AoC6l9sWxLlYZPAaA13yVtCjct/view","abrir partitura")</x:f>
        <x:v>HYPERLINK is not implemented. linkLocation=https://drive.google.com/file/d/1gjelX6AoC6l9sWxLlYZPAaA13yVtCjct/view, friendlyName=abrir partitura</x:v>
      </x:c>
      <x:c r="H31" s="54" t="inlineStr">
        <x:is>
          <x:t xml:space="preserve">S. Paulo Schola Cantorum 1. Grande é o Senhor e muito digno de louvores, * e ninguém pode medir sua grandeza. Que vossas obras, ó Senhor, vos glorifiquem, * e os vossos santos com louvores vos bendigam! Narrem a glória e o esplendor do vosso reino * e saibam proclamar vosso poder! 2. O Senhor é amor fiel em sua palavra, * é santidade em toda obra que ele faz. Ele sustenta todo aquele que vacila * e levanta todo aquele que tombou. 3. Todos os olhos, ó Senhor, em vós esperam* e vós lhes dais no tempo certo o alimento; vós abris a vossa mão prodigamente * e saciais todo ser vivo com fartura. Santíssimo Corpo e Sangue de Cristo Com 6 hemistíquios: ABCD + AB</x:t>
        </x:is>
      </x:c>
    </x:row>
    <x:row r="32" s="29" customFormat="1" ht="24" customHeight="1">
      <x:c r="A32" s="54" t="inlineStr">
        <x:is>
          <x:t xml:space="preserve">Jesus clamava ao povo: se alguém tem sede</x:t>
        </x:is>
      </x:c>
      <x:c r="B32" s="54" t="inlineStr">
        <x:is>
          <x:t xml:space="preserve">Sagrado Coração de Jesus</x:t>
        </x:is>
      </x:c>
      <x:c r="C32" s="54" t="inlineStr">
        <x:is>
          <x:t xml:space="preserve">Abadia da Ressurreição</x:t>
        </x:is>
      </x:c>
      <x:c r="D32" s="54" t="inlineStr">
        <x:is>
          <x:t xml:space="preserve">Jo 7,37</x:t>
        </x:is>
      </x:c>
      <x:c r="E32" s="54" t="inlineStr">
        <x:is>
          <x:t xml:space="preserve">Sl 62</x:t>
        </x:is>
      </x:c>
      <x:c r="F32" s="54" t="inlineStr">
        <x:is>
          <x:t xml:space="preserve">Jesus clamava ao povo: se alguém tem sede</x:t>
        </x:is>
      </x:c>
      <x:c r="G32" s="54" t="e">
        <x:f>HYPERLINK("https://drive.google.com/file/d/1x4ynU2MCnsLeRa7z24xmrPzHphsm65Ch/view","abrir partitura")</x:f>
        <x:v>HYPERLINK is not implemented. linkLocation=https://drive.google.com/file/d/1x4ynU2MCnsLeRa7z24xmrPzHphsm65Ch/view, friendlyName=abrir partitura</x:v>
      </x:c>
      <x:c r="H32" s="54" t="inlineStr">
        <x:is>
          <x:t xml:space="preserve">S. Paulo Schola Cantorum 1. Sois vós, ó Senhor, o meu Deus! * Desde a aurora ansioso vos busco! 2. = Aminh’alma tem sede de vós, + minha carne também vos deseja, * como terra sedenta e sem água! 3. Venho, assim, contemplar-vos no templo, * para ver vossa glória e poder. 4. Vosso amor vale mais do que a vida: * e por isso meus lábios vos louvam. 5. Quero, pois, vos louvar pela vida, * e elevar para vós minhas mãos! 6. Aminh’alma será saciada, * como em grande banquete de festa; Sagrado Coração de Jesus</x:t>
        </x:is>
      </x:c>
    </x:row>
    <x:row r="33" s="29" customFormat="1" ht="24" customHeight="1">
      <x:c r="A33" s="54" t="inlineStr">
        <x:is>
          <x:t xml:space="preserve">Preparais à minha frente uma mesa</x:t>
        </x:is>
      </x:c>
      <x:c r="B33" s="54" t="inlineStr">
        <x:is>
          <x:t xml:space="preserve">2º Domingo do Tempo Comum</x:t>
        </x:is>
      </x:c>
      <x:c r="C33" s="54" t="inlineStr">
        <x:is>
          <x:t xml:space="preserve">Abadia da Ressurreição</x:t>
        </x:is>
      </x:c>
      <x:c r="D33" s="54" t="inlineStr">
        <x:is>
          <x:t xml:space="preserve">Sl 22,5</x:t>
        </x:is>
      </x:c>
      <x:c r="E33" s="54" t="inlineStr">
        <x:is>
          <x:t xml:space="preserve">Sl 22</x:t>
        </x:is>
      </x:c>
      <x:c r="F33" s="54" t="inlineStr">
        <x:is>
          <x:t xml:space="preserve">Preparais à minha frente uma mesa</x:t>
        </x:is>
      </x:c>
      <x:c r="G33" s="54" t="e">
        <x:f>HYPERLINK("https://drive.google.com/file/d/1-u2BaL6wdaOFp42fUDk86jlpY5hz5mdW/view","abrir partitura")</x:f>
        <x:v>HYPERLINK is not implemented. linkLocation=https://drive.google.com/file/d/1-u2BaL6wdaOFp42fUDk86jlpY5hz5mdW/view, friendlyName=abrir partitura</x:v>
      </x:c>
      <x:c r="H33" s="54" t="inlineStr">
        <x:is>
          <x:t xml:space="preserve">S. Paulo Schola Cantorum 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neles tenho segurança! 4. Preparais à minha frente uma mesa, * bem à vista do inimigo, e com óleo vós ungis minha cabeça; * o meu cálice transborda. 5. Felicidade e todo bem hão de seguir-me, * por toda a minha vida; e, na casa do Senhor, habitarei * pelos tempos infinitos. 2º Domingo do Tempo Comum</x:t>
        </x:is>
      </x:c>
    </x:row>
    <x:row r="34" s="29" customFormat="1" ht="24" customHeight="1">
      <x:c r="A34" s="54" t="inlineStr">
        <x:is>
          <x:t xml:space="preserve">Contemplai a sua face e alegrai-vos</x:t>
        </x:is>
      </x:c>
      <x:c r="B34" s="54" t="inlineStr">
        <x:is>
          <x:t xml:space="preserve">3º Domingo do Tempo Comum</x:t>
        </x:is>
      </x:c>
      <x:c r="C34" s="54" t="inlineStr">
        <x:is>
          <x:t xml:space="preserve">Abadia da Ressurreição</x:t>
        </x:is>
      </x:c>
      <x:c r="D34" s="54" t="inlineStr">
        <x:is>
          <x:t xml:space="preserve">Sl 33,6</x:t>
        </x:is>
      </x:c>
      <x:c r="E34" s="54" t="inlineStr">
        <x:is>
          <x:t xml:space="preserve">Sl 33</x:t>
        </x:is>
      </x:c>
      <x:c r="F34" s="54" t="inlineStr">
        <x:is>
          <x:t xml:space="preserve">Contemplai a sua face e alegrai-vos</x:t>
        </x:is>
      </x:c>
      <x:c r="G34" s="54" t="e">
        <x:f>HYPERLINK("https://drive.google.com/file/d/1JgP_qZmJ8EhU8uxn456C4lQa-nkqp-MY/view","abrir partitura")</x:f>
        <x:v>HYPERLINK is not implemented. linkLocation=https://drive.google.com/file/d/1JgP_qZmJ8EhU8uxn456C4lQa-nkqp-MY/view, friendlyName=abrir partitura</x:v>
      </x:c>
      <x:c r="H34" s="54" t="inlineStr">
        <x:is>
          <x:t xml:space="preserve">S. Paulo Schola Cantorum 1. Bendirei o Senhor Deus em todo o tempo, * seu louvor estará sempre em minha boca. Minha alma se gloria no Senhor; * que ouçam os humildes e se alegrem! 2. Comigo engrandecei ao Senhor Deus, * exaltemos todos juntos o seu nome! Todas as vezes que o busquei, ele me ouviu, * e de todos os temores me livrou. 3. Contemplai a sua face e alegrai-vos, * e vosso rosto não se cubra de vergonha! Este infeliz gritou a Deus, e foi ouvido, * e o Senhor o libertou de toda angústia. 4. O anjo do Senhor vem acampar * ao redor dos que o temem, e os salva. Provai e vede quão suave é o Senhor! * Feliz o homem que tem nele o seu refúgio! 3º Domingo do Tempo Comum</x:t>
        </x:is>
      </x:c>
    </x:row>
    <x:row r="35" s="29" customFormat="1" ht="24" customHeight="1">
      <x:c r="A35" s="54" t="inlineStr">
        <x:is>
          <x:t xml:space="preserve">Mostrai serena a vossa face</x:t>
        </x:is>
      </x:c>
      <x:c r="B35" s="54" t="inlineStr">
        <x:is>
          <x:t xml:space="preserve">4º Domingo do Tempo Comum</x:t>
        </x:is>
      </x:c>
      <x:c r="C35" s="54" t="inlineStr">
        <x:is>
          <x:t xml:space="preserve">Abadia da Ressurreição</x:t>
        </x:is>
      </x:c>
      <x:c r="D35" s="54" t="inlineStr">
        <x:is>
          <x:t xml:space="preserve">Sl 30,17</x:t>
        </x:is>
      </x:c>
      <x:c r="E35" s="54" t="inlineStr">
        <x:is>
          <x:t xml:space="preserve">Sl 30</x:t>
        </x:is>
      </x:c>
      <x:c r="F35" s="54" t="inlineStr">
        <x:is>
          <x:t xml:space="preserve">Mostrai serena a vossa face</x:t>
        </x:is>
      </x:c>
      <x:c r="G35" s="54" t="e">
        <x:f>HYPERLINK("https://drive.google.com/file/d/1--L04vMZo5SgiZPZwAjJzZLHxakVSYVx/view","abrir partitura")</x:f>
        <x:v>HYPERLINK is not implemented. linkLocation=https://drive.google.com/file/d/1--L04vMZo5SgiZPZwAjJzZLHxakVSYVx/view, friendlyName=abrir partitura</x:v>
      </x:c>
      <x:c r="H35" s="54" t="inlineStr">
        <x:is>
          <x:t xml:space="preserve">S. Paulo Schola Cantorum 1. Vosso amor me faz saltar de alegria + pois olhastes para as minhas aflições * e conhecestes as angústias de minh’alma. A vós, porém, ó meu Senhor, eu me confio, * e afirmo que só vós sois o meu Deus! 2. Sede uma rocha protetora para mim, * um abrigo bem seguro que me salve! Sim, sois vós a minha rocha e fortaleza; * por vossa honra orientai-me e conduzi-me! 3. Mostrai serena a vossa face ao vosso servo, * e salvai-me pela vossa compaixão! Como é grande, ó Senhor, vossa bondade, * que reservastes para aqueles que vos temem! 4. Para aqueles que em vós se refugiam, * mostrando, assim, o vosso amor perante os homens. Na proteção de vossa face os defendeis * bem longe das intrigas dos mortais. 4º Domingo do Tempo Comum</x:t>
        </x:is>
      </x:c>
    </x:row>
    <x:row r="36" s="29" customFormat="1" ht="24" customHeight="1">
      <x:c r="A36" s="54" t="inlineStr">
        <x:is>
          <x:t xml:space="preserve">Demos graças ao Senhor por sua bondade</x:t>
        </x:is>
      </x:c>
      <x:c r="B36" s="54" t="inlineStr">
        <x:is>
          <x:t xml:space="preserve">5º Domingo do Tempo Comum</x:t>
        </x:is>
      </x:c>
      <x:c r="C36" s="54" t="inlineStr">
        <x:is>
          <x:t xml:space="preserve">Abadia da Ressurreição</x:t>
        </x:is>
      </x:c>
      <x:c r="D36" s="54" t="inlineStr">
        <x:is>
          <x:t xml:space="preserve">Sl 106,8-9</x:t>
        </x:is>
      </x:c>
      <x:c r="E36" s="54" t="inlineStr">
        <x:is>
          <x:t xml:space="preserve">Sl 106</x:t>
        </x:is>
      </x:c>
      <x:c r="F36" s="54" t="inlineStr">
        <x:is>
          <x:t xml:space="preserve">Demos graças ao Senhor por sua bondade</x:t>
        </x:is>
      </x:c>
      <x:c r="G36" s="54" t="e">
        <x:f>HYPERLINK("https://drive.google.com/file/d/15QoCuClXvI4NYZtjR_1jnzCas1Xo9tKs/view","abrir partitura")</x:f>
        <x:v>HYPERLINK is not implemented. linkLocation=https://drive.google.com/file/d/15QoCuClXvI4NYZtjR_1jnzCas1Xo9tKs/view, friendlyName=abrir partitura</x:v>
      </x:c>
      <x:c r="H36" s="54" t="inlineStr">
        <x:is>
          <x:t xml:space="preserve">S. Paulo Schola Cantorum 1. Dai graças ao Senhor, porque ele é bom, * porque eterna é a sua misericórdia! Que o digam os libertos do Senhor, * que da mão dos opressores os salvou. 2. Agradeçam ao Senhor por seu amor * e por suas maravilhas entre os homens! Deu de beber aos que sofriam tanta sede * e os famintos saciou com muitos bens! 3. Agradeçam ao Senhor por seu amor * e por suas maravilhas entre os homens! Porque ele arrombou portas de bronze * e quebrou trancas de ferro das prisões! 4. Agradeçam ao Senhor por seu amor * e por suas maravilhas entre os homens! Ofereçam sacrifícios de louvor, * e proclamem na alegria suas obras! 5º Domingo do Tempo Comum</x:t>
        </x:is>
      </x:c>
    </x:row>
    <x:row r="37" s="29" customFormat="1" ht="24" customHeight="1">
      <x:c r="A37" s="54" t="inlineStr">
        <x:is>
          <x:t xml:space="preserve">Eles comeram e beberam à vontade</x:t>
        </x:is>
      </x:c>
      <x:c r="B37" s="54" t="inlineStr">
        <x:is>
          <x:t xml:space="preserve">6º Domingo do Tempo Comum</x:t>
        </x:is>
      </x:c>
      <x:c r="C37" s="54" t="inlineStr">
        <x:is>
          <x:t xml:space="preserve">Abadia da Ressurreição</x:t>
        </x:is>
      </x:c>
      <x:c r="D37" s="54" t="inlineStr">
        <x:is>
          <x:t xml:space="preserve">Sl 77,29-30</x:t>
        </x:is>
      </x:c>
      <x:c r="E37" s="54" t="inlineStr">
        <x:is>
          <x:t xml:space="preserve">Sl 77</x:t>
        </x:is>
      </x:c>
      <x:c r="F37" s="54" t="inlineStr">
        <x:is>
          <x:t xml:space="preserve">Eles comeram e beberam à vontade</x:t>
        </x:is>
      </x:c>
      <x:c r="G37" s="54" t="e">
        <x:f>HYPERLINK("https://drive.google.com/file/d/1lJHmfro58DNWwLDaz7MDbG-JI5gbh0nY/view","abrir partitura")</x:f>
        <x:v>HYPERLINK is not implemented. linkLocation=https://drive.google.com/file/d/1lJHmfro58DNWwLDaz7MDbG-JI5gbh0nY/view, friendlyName=abrir partitura</x:v>
      </x:c>
      <x:c r="H37" s="54" t="inlineStr">
        <x:is>
          <x:t xml:space="preserve">S. Paulo Schola Cantorum 1. Escuta, ó meu povo, a minha Lei, * ouve atento as palavras que eu te digo; abrirei a minha boca em parábolas, * os mistérios do passado lembrarei. 2. Tudo aquilo que ouvimos e aprendemos, * e transmitiram para nós os nossos pais, não haveremos de ocultar a nossos filhos, * mas à nova geração nós contaremos: 3. As grandezas do Senhor e seu poder, * as maravilhas que por nós realizou; um preceito em Jacó ele ordenou, * uma lei instituiu em Israel. 4. Ele havia ordenado a nossos pais * que ensinassem estas coisas a seus filhos, para que a nova geração as conhecesse * e os filhos que haveriam de nascer. 6º Domingo do Tempo Comum</x:t>
        </x:is>
      </x:c>
    </x:row>
    <x:row r="38" s="29" customFormat="1" ht="24" customHeight="1">
      <x:c r="A38" s="54" t="inlineStr">
        <x:is>
          <x:t xml:space="preserve">Senhor, de coração vos darei graças</x:t>
        </x:is>
      </x:c>
      <x:c r="B38" s="54" t="inlineStr">
        <x:is>
          <x:t xml:space="preserve">7º Domingo do Tempo Comum</x:t>
        </x:is>
      </x:c>
      <x:c r="C38" s="54" t="inlineStr">
        <x:is>
          <x:t xml:space="preserve">Abadia da Ressurreição</x:t>
        </x:is>
      </x:c>
      <x:c r="D38" s="54" t="inlineStr">
        <x:is>
          <x:t xml:space="preserve">Sl 9,2-3</x:t>
        </x:is>
      </x:c>
      <x:c r="E38" s="54" t="inlineStr">
        <x:is>
          <x:t xml:space="preserve">Sl 9</x:t>
        </x:is>
      </x:c>
      <x:c r="F38" s="54" t="inlineStr">
        <x:is>
          <x:t xml:space="preserve">Senhor, de coração vos darei graças</x:t>
        </x:is>
      </x:c>
      <x:c r="G38" s="54" t="e">
        <x:f>HYPERLINK("https://drive.google.com/file/d/18sDpuGGsDJ_fN1dWdg0ih45rfX0Sz9aW/view","abrir partitura")</x:f>
        <x:v>HYPERLINK is not implemented. linkLocation=https://drive.google.com/file/d/18sDpuGGsDJ_fN1dWdg0ih45rfX0Sz9aW/view, friendlyName=abrir partitura</x:v>
      </x:c>
      <x:c r="H38" s="54" t="inlineStr">
        <x:is>
          <x:t xml:space="preserve">S. Paulo Schola Cantorum 1. O Senhor é o refúgio do oprimido, * seu abrigo nos momentos de aflição. Quem conhece o vosso nome, em vós espera, * porque nunca abandonais quem vos procura. 2. Cantai hinos ao Senhor Deus de Sião, * celebrai seus grandes feitos entre os povos! 3. Tende pena e compaixão de mim, Senhor! * para que eu possa anunciar vossos louvores junto às portas da cidade de Sião, * e exultar por vosso auxílio e salvação! 4. A vós o pobre se abandona confiante, * sois dos órfãos vigilante protetor. Deus é Rei durante os séculos eternos. * Desapareçam desta terra os malfeitores! 7º Domingo do Tempo Comum Com dois hemistíquios: A + D</x:t>
        </x:is>
      </x:c>
    </x:row>
    <x:row r="39" s="29" customFormat="1" ht="24" customHeight="1">
      <x:c r="A39" s="54" t="inlineStr">
        <x:is>
          <x:t xml:space="preserve">Meu coração, por vosso auxílio, rejubile</x:t>
        </x:is>
      </x:c>
      <x:c r="B39" s="54" t="inlineStr">
        <x:is>
          <x:t xml:space="preserve">8º Domingo do Tempo Comum</x:t>
        </x:is>
      </x:c>
      <x:c r="C39" s="54" t="inlineStr">
        <x:is>
          <x:t xml:space="preserve">Abadia da Ressurreição</x:t>
        </x:is>
      </x:c>
      <x:c r="D39" s="54" t="inlineStr">
        <x:is>
          <x:t xml:space="preserve">Sl 12,6</x:t>
        </x:is>
      </x:c>
      <x:c r="E39" s="54" t="inlineStr">
        <x:is>
          <x:t xml:space="preserve">Sl 12</x:t>
        </x:is>
      </x:c>
      <x:c r="F39" s="54" t="inlineStr">
        <x:is>
          <x:t xml:space="preserve">Meu coração, por vosso auxílio, rejubile</x:t>
        </x:is>
      </x:c>
      <x:c r="G39" s="54" t="e">
        <x:f>HYPERLINK("https://drive.google.com/file/d/1CdtdPpSpaqgPPCgnBMTJYru9ZdBuU6AX/view","abrir partitura")</x:f>
        <x:v>HYPERLINK is not implemented. linkLocation=https://drive.google.com/file/d/1CdtdPpSpaqgPPCgnBMTJYru9ZdBuU6AX/view, friendlyName=abrir partitura</x:v>
      </x:c>
      <x:c r="H39" s="54" t="inlineStr">
        <x:is>
          <x:t xml:space="preserve">S. Paulo Schola Cantorum 1. Até quando, ó Senhor, me esquecereis? * Até quando escondereis a vossa face? 2. Até quando estará triste a minha alma, + e o coração angustiado a cada dia? * Até quando o inimigo se erguerá? 3. Olhai, Senhor, meu Deus, e respondei-me! + Não deixeis que se me apague a luz dos olhos * e se fechem, pela morte, adormecidos! 4. Que o inimigo não me diga: “Eu triunfei!” + Nem exulte o opressor por minha queda, uma vez que confiei no vosso amor! 5. Meu coração, por vosso auxílio, rejubile, * e que eu vos cante pelo bem que me fizestes! 8º Domingo do Tempo Comum</x:t>
        </x:is>
      </x:c>
    </x:row>
    <x:row r="40" s="29" customFormat="1" ht="24" customHeight="1">
      <x:c r="A40" s="54" t="inlineStr">
        <x:is>
          <x:t xml:space="preserve">Eu vos chamo, ó meu Deus, porque me ouvis</x:t>
        </x:is>
      </x:c>
      <x:c r="B40" s="54" t="inlineStr">
        <x:is>
          <x:t xml:space="preserve">9º Domingo do Tempo Comum</x:t>
        </x:is>
      </x:c>
      <x:c r="C40" s="54" t="inlineStr">
        <x:is>
          <x:t xml:space="preserve">Abadia da Ressurreição</x:t>
        </x:is>
      </x:c>
      <x:c r="D40" s="54" t="inlineStr">
        <x:is>
          <x:t xml:space="preserve">Sl 16,6</x:t>
        </x:is>
      </x:c>
      <x:c r="E40" s="54" t="inlineStr">
        <x:is>
          <x:t xml:space="preserve">Sl 16</x:t>
        </x:is>
      </x:c>
      <x:c r="F40" s="54" t="inlineStr">
        <x:is>
          <x:t xml:space="preserve">Eu vos chamo, ó meu Deus, porque me ouvis</x:t>
        </x:is>
      </x:c>
      <x:c r="G40" s="54" t="e">
        <x:f>HYPERLINK("https://drive.google.com/file/d/1pZ_LMNtuMGu8cd-RIPyxMagSEgv-2gkJ/view","abrir partitura")</x:f>
        <x:v>HYPERLINK is not implemented. linkLocation=https://drive.google.com/file/d/1pZ_LMNtuMGu8cd-RIPyxMagSEgv-2gkJ/view, friendlyName=abrir partitura</x:v>
      </x:c>
      <x:c r="H40" s="54" t="inlineStr">
        <x:is>
          <x:t xml:space="preserve">S. Paulo Schola Cantorum 1. Ó Senhor, ouvi a minha justa causa, * escutai-me e atendei o meu clamor! Inclinai o vosso ouvido à minha prece, * pois não existe falsidade nos meus lábios! 2. Seguindo as palavras que dissestes,* andei sempre nos caminhos da Aliança. Os meus passos eu firmei na vossa estrada, * e por isso os meus pés não vacilaram. 3. = Eu vos chamo, ó meu Deus, porque me ouvis, + inclinai o vosso ouvido e escutai-me! * Mostrai-me vosso amor maravilhoso, vós que salvais e libertais do inimigo * quem procura a proteção junto de vós. 4. Protegei-me qual dos olhos a pupila * e guardai-me, à proteção de vossas asas, Mas eu verei, justificado,a vossa face * e ao despertar me saciará vossa presença. 9º Domingo do Tempo Comum</x:t>
        </x:is>
      </x:c>
    </x:row>
    <x:row r="41" s="29" customFormat="1" ht="24" customHeight="1">
      <x:c r="A41" s="54" t="inlineStr">
        <x:is>
          <x:t xml:space="preserve">Sois minha rocha, meu refúgio e Salvador</x:t>
        </x:is>
      </x:c>
      <x:c r="B41" s="54" t="inlineStr">
        <x:is>
          <x:t xml:space="preserve">10º Domingo do Tempo Comum</x:t>
        </x:is>
      </x:c>
      <x:c r="C41" s="54" t="inlineStr">
        <x:is>
          <x:t xml:space="preserve">Abadia da Ressurreição</x:t>
        </x:is>
      </x:c>
      <x:c r="D41" s="54" t="inlineStr">
        <x:is>
          <x:t xml:space="preserve">Sl 17,3</x:t>
        </x:is>
      </x:c>
      <x:c r="E41" s="54" t="inlineStr">
        <x:is>
          <x:t xml:space="preserve">Sl 17</x:t>
        </x:is>
      </x:c>
      <x:c r="F41" s="54" t="inlineStr">
        <x:is>
          <x:t xml:space="preserve">Sois minha rocha, meu refúgio e Salvador</x:t>
        </x:is>
      </x:c>
      <x:c r="G41" s="54" t="e">
        <x:f>HYPERLINK("https://drive.google.com/file/d/1YIr9T03klMU-bp0pnOt14A_cLm35d9nz/view","abrir partitura")</x:f>
        <x:v>HYPERLINK is not implemented. linkLocation=https://drive.google.com/file/d/1YIr9T03klMU-bp0pnOt14A_cLm35d9nz/view, friendlyName=abrir partitura</x:v>
      </x:c>
      <x:c r="H41" s="54" t="inlineStr">
        <x:is>
          <x:t xml:space="preserve">S. Paulo Schola Cantorum 1. Eu vos amo, ó Senhor! Sois minha força, + minha rocha, meu refúgio e Salvador! * Ó meu Deus, sois o rochedo que me abriga, minha força e poderosa salvação, * sois meu escudo e proteção: em vós espero! 2. Invocarei o meu Senhor - a ele a glória!* e dos meus perseguidores serei salvo! Ao Senhor eu invoquei na minha angústia * e elevei o meu clamor para o meu Deus; de seu Templo ele escutou a minha voz, * e chegou a seus ouvidos o meu grito. 3. Lá do alto ele estendeu a sua mão * e das águas mais profundas retirou-me; libertou-me do inimigo poderoso * e de rivais muito mais fortes do que eu. 10º Domingo do Tempo Comum 4. O Senhor recompensou minha justiça * e a pureza que encontrou em minhas mãos, pois nos caminhos do Senhor eu caminhei, * e de meu Deus não me afastei por minhas culpas. 5. Tive sempre à minha frente os seus preceitos, * e de mim não afastei sua justiça. Diante dele tenho sido sempre reto * e conservei-me bem distante do pecado.</x:t>
        </x:is>
      </x:c>
    </x:row>
    <x:row r="42" s="29" customFormat="1" ht="24" customHeight="1">
      <x:c r="A42" s="54" t="inlineStr">
        <x:is>
          <x:t xml:space="preserve">Uma só coisa peço ao Senhor</x:t>
        </x:is>
      </x:c>
      <x:c r="B42" s="54" t="inlineStr">
        <x:is>
          <x:t xml:space="preserve">11º Domingo do Tempo Comum</x:t>
        </x:is>
      </x:c>
      <x:c r="C42" s="54" t="inlineStr">
        <x:is>
          <x:t xml:space="preserve">Abadia da Ressurreição</x:t>
        </x:is>
      </x:c>
      <x:c r="D42" s="54" t="inlineStr">
        <x:is>
          <x:t xml:space="preserve">Sl 26,4</x:t>
        </x:is>
      </x:c>
      <x:c r="E42" s="54" t="inlineStr">
        <x:is>
          <x:t xml:space="preserve">Sl 26</x:t>
        </x:is>
      </x:c>
      <x:c r="F42" s="54" t="inlineStr">
        <x:is>
          <x:t xml:space="preserve">Uma só coisa peço ao Senhor</x:t>
        </x:is>
      </x:c>
      <x:c r="G42" s="54" t="e">
        <x:f>HYPERLINK("https://drive.google.com/file/d/1G2NutxIOBYaTmuZ4JygnnTRozgnVbXtN/view","abrir partitura")</x:f>
        <x:v>HYPERLINK is not implemented. linkLocation=https://drive.google.com/file/d/1G2NutxIOBYaTmuZ4JygnnTRozgnVbXtN/view, friendlyName=abrir partitura</x:v>
      </x:c>
      <x:c r="H42" s="54" t="inlineStr">
        <x:is>
          <x:t xml:space="preserve">S. Paulo Schola Cantorum 1. Ao Senhor eu peço apenas uma coisa, * e é só isto que eu desejo: habitar no santuário do Senhor * por toda a minha vida; saborear a suavidade do Senhor * e contemplá-lo no seu templo. 2. Pois um abrigo me dará sob o seu teto * nos dias da desgraça; no interior de sua tenda há de esconder-me * e proteger-me sobre a rocha. 3. Ofertarei um sacrifício de alegria, * Cantarei salmos ao Senhor ao som da harpa * 4. Senhor, é vossa face que eu procuro; * não me escondais a vossa face! Ensinai-me, ó Senhor, vossos caminhos * e mostrai-me a estrada certa! 11º Domingo do Tempo Comum</x:t>
        </x:is>
      </x:c>
    </x:row>
    <x:row r="43" s="29" customFormat="1" ht="24" customHeight="1">
      <x:c r="A43" s="54" t="inlineStr">
        <x:is>
          <x:t xml:space="preserve">Todos os olhos, ó Senhor, em vós esperam</x:t>
        </x:is>
      </x:c>
      <x:c r="B43" s="54" t="inlineStr">
        <x:is>
          <x:t xml:space="preserve">12º Domingo do Tempo Comum</x:t>
        </x:is>
      </x:c>
      <x:c r="C43" s="54" t="inlineStr">
        <x:is>
          <x:t xml:space="preserve">Abadia da Ressurreição</x:t>
        </x:is>
      </x:c>
      <x:c r="D43" s="54" t="inlineStr">
        <x:is>
          <x:t xml:space="preserve">Sl 144,15</x:t>
        </x:is>
      </x:c>
      <x:c r="E43" s="54" t="inlineStr">
        <x:is>
          <x:t xml:space="preserve">Sl 144</x:t>
        </x:is>
      </x:c>
      <x:c r="F43" s="54" t="inlineStr">
        <x:is>
          <x:t xml:space="preserve">Todos os olhos, ó Senhor, em vós esperam</x:t>
        </x:is>
      </x:c>
      <x:c r="G43" s="54" t="e">
        <x:f>HYPERLINK("https://drive.google.com/file/d/10Ym_lpzuxr_UDA90J3e_zVLTH8jNpKnb/view","abrir partitura")</x:f>
        <x:v>HYPERLINK is not implemented. linkLocation=https://drive.google.com/file/d/10Ym_lpzuxr_UDA90J3e_zVLTH8jNpKnb/view, friendlyName=abrir partitura</x:v>
      </x:c>
      <x:c r="H43" s="54" t="inlineStr">
        <x:is>
          <x:t xml:space="preserve">S. Paulo Schola Cantorum 1. Todos os dias haverei de bendizer-vos, * hei de louvar o vosso nome para sempre. Grande é o Senhor e muito digno de louvores, * e ninguém pode medir sua grandeza. 2. Misericórdia e piedade é o Senhor, * ele é amor, é paciência, é compaixão. O Senhor é muito bom para com todos, * sua ternura abraça toda criatura. 3. Que vossas obras, ó Senhor, vos glorifiquem, * e os vossos santos com louvores vos bendigam! Narrem a glória e o esplendor do vosso reino * e saibam proclamar vosso poder! 4. Para espalhar vossos prodígios entre os homens * e o fulgor de vosso reino esplendoroso. O vosso reino é um reino para sempre, * vosso poder, de geração em geração. 5. O Senhor é amor fiel em sua palavra, * é santidade em toda obra que ele faz. Ele sustenta todo aquele que vacila * e levanta todo aquele que tombou. 12º Domingo do Tempo Comum</x:t>
        </x:is>
      </x:c>
    </x:row>
    <x:row r="44" s="29" customFormat="1" ht="24" customHeight="1">
      <x:c r="A44" s="54" t="inlineStr">
        <x:is>
          <x:t xml:space="preserve">Bendize, ó minha alma, ao Senhor, e todo o meu ser</x:t>
        </x:is>
      </x:c>
      <x:c r="B44" s="54" t="inlineStr">
        <x:is>
          <x:t xml:space="preserve">13º Domingo do Tempo Comum</x:t>
        </x:is>
      </x:c>
      <x:c r="C44" s="54" t="inlineStr">
        <x:is>
          <x:t xml:space="preserve">Abadia da Ressurreição</x:t>
        </x:is>
      </x:c>
      <x:c r="D44" s="54" t="inlineStr">
        <x:is>
          <x:t xml:space="preserve">Sl 102,1</x:t>
        </x:is>
      </x:c>
      <x:c r="E44" s="54" t="inlineStr">
        <x:is>
          <x:t xml:space="preserve">Sl 102</x:t>
        </x:is>
      </x:c>
      <x:c r="F44" s="54" t="inlineStr">
        <x:is>
          <x:t xml:space="preserve">Bendize, ó minha alma, ao Senhor, e todo o meu ser</x:t>
        </x:is>
      </x:c>
      <x:c r="G44" s="54" t="e">
        <x:f>HYPERLINK("https://drive.google.com/file/d/13-SU6x6Sb5cjRLJJkZPnZM0GV1UTnmz-/view","abrir partitura")</x:f>
        <x:v>HYPERLINK is not implemented. linkLocation=https://drive.google.com/file/d/13-SU6x6Sb5cjRLJJkZPnZM0GV1UTnmz-/view, friendlyName=abrir partitura</x:v>
      </x:c>
      <x:c r="H44" s="54" t="inlineStr">
        <x:is>
          <x:t xml:space="preserve">S. Paulo Schola Cantorum 1. Bendize, ó minha alma, ao Senhor, * e todo o meu ser, seu santo nome! Bendize, ó minha alma, ao Senhor, * não te esqueças de nenhum de seus favores! 2. Pois ele te perdoa toda culpa, * e cura toda a tua enfermidade; da sepultura ele salva a tua vida * e te cerca de carinho e compaixão; 3. O Senhor é indulgente, é favorável, * é paciente, é bondoso e compassivo. Não fica sempre repetindo as suas queixas, * nem guarda eternamente o seu rancor. 4. Como um pai se compadece de seus filhos, * o Senhor tem compaixão dos que o temem. Porque sabe de que barro somos feitos, * e se lembra que apenas somos pó. 13º Domingo do Tempo Comum</x:t>
        </x:is>
      </x:c>
    </x:row>
    <x:row r="45" s="29" customFormat="1" ht="24" customHeight="1">
      <x:c r="A45" s="54" t="inlineStr">
        <x:is>
          <x:t xml:space="preserve">Provai e vede quão suave é o Senhor</x:t>
        </x:is>
      </x:c>
      <x:c r="B45" s="54" t="inlineStr">
        <x:is>
          <x:t xml:space="preserve">14º Domingo do Tempo Comum</x:t>
        </x:is>
      </x:c>
      <x:c r="C45" s="54" t="inlineStr">
        <x:is>
          <x:t xml:space="preserve">Abadia da Ressurreição</x:t>
        </x:is>
      </x:c>
      <x:c r="D45" s="54" t="inlineStr">
        <x:is>
          <x:t xml:space="preserve">Sl 33,9</x:t>
        </x:is>
      </x:c>
      <x:c r="E45" s="54" t="inlineStr">
        <x:is>
          <x:t xml:space="preserve">Sl 33</x:t>
        </x:is>
      </x:c>
      <x:c r="F45" s="54" t="inlineStr">
        <x:is>
          <x:t xml:space="preserve">Provai e vede quão suave é o Senhor</x:t>
        </x:is>
      </x:c>
      <x:c r="G45" s="54" t="e">
        <x:f>HYPERLINK("https://drive.google.com/file/d/1RxQ9VKifIurPsu1BLgB-92v_TJpiJyvi/view","abrir partitura")</x:f>
        <x:v>HYPERLINK is not implemented. linkLocation=https://drive.google.com/file/d/1RxQ9VKifIurPsu1BLgB-92v_TJpiJyvi/view, friendlyName=abrir partitura</x:v>
      </x:c>
      <x:c r="H45" s="54" t="inlineStr">
        <x:is>
          <x:t xml:space="preserve">S. Paulo Schola Cantorum 1. Provai e vede quão suave é o Senhor! * Feliz o homem que tem nele o seu refúgio! Respeitai o Senhor Deus, seus santos todos, * porque nada faltará aos que o temem. 2. Meus filhos, vinde agora e escutai-me: * vou ensinar-vos o temor do Senhor Deus. Qual o homem que não ama sua vida, * procurando ser feliz todos os dias? 3. Comigo engrandecei ao Senhor Deus, * exaltemos todos juntos o seu nome! Todas as vezes que o busquei, ele me ouviu, * e de todos os temores me livrou. 4. Contemplai a sua face e alegrai-vos, * e vosso rosto não se cubra de vergonha! Este infeliz gritou a Deus, e foi ouvido, * e o Senhor o libertou de toda angústia. 14º Domingo do Tempo Comum</x:t>
        </x:is>
      </x:c>
    </x:row>
    <x:row r="46" s="29" customFormat="1" ht="24" customHeight="1">
      <x:c r="A46" s="54" t="inlineStr">
        <x:is>
          <x:t xml:space="preserve">Até o pássaro encontra um abrigo</x:t>
        </x:is>
      </x:c>
      <x:c r="B46" s="54" t="inlineStr">
        <x:is>
          <x:t xml:space="preserve">15º Domingo do Tempo Comum</x:t>
        </x:is>
      </x:c>
      <x:c r="C46" s="54" t="inlineStr">
        <x:is>
          <x:t xml:space="preserve">Abadia da Ressurreição</x:t>
        </x:is>
      </x:c>
      <x:c r="D46" s="54" t="inlineStr">
        <x:is>
          <x:t xml:space="preserve">Sl 83,4-5</x:t>
        </x:is>
      </x:c>
      <x:c r="E46" s="54" t="inlineStr">
        <x:is>
          <x:t xml:space="preserve">Sl 83</x:t>
        </x:is>
      </x:c>
      <x:c r="F46" s="54" t="inlineStr">
        <x:is>
          <x:t xml:space="preserve">Até o pássaro encontra um abrigo</x:t>
        </x:is>
      </x:c>
      <x:c r="G46" s="54" t="e">
        <x:f>HYPERLINK("https://drive.google.com/file/d/1jmNU5oEMYfjm82qGpmRZJ_9rLiUyvPQX/view","abrir partitura")</x:f>
        <x:v>HYPERLINK is not implemented. linkLocation=https://drive.google.com/file/d/1jmNU5oEMYfjm82qGpmRZJ_9rLiUyvPQX/view, friendlyName=abrir partitura</x:v>
      </x:c>
      <x:c r="H46" s="54" t="inlineStr">
        <x:is>
          <x:t xml:space="preserve">S. Paulo Schola Cantorum 1. Quão amável, ó Senhor, é vossa casa, * quanto a amo, Senhor Deus do universo! 2. Minha alma desfalece de saudades * e anseia pelos átrios do Senhor! Meu coração e minha carne rejubilam * e exultam de alegria no Deus vivo! 3. Mesmo o pardal encontra abrigo em vossa casa, + e a andorinha ali prepara o seu ninho, * para nele seus filhotes colocar: vossos altares, ó Senhor Deus do universo! * vossos altares, ó meu Rei e meu Senhor! 15º Domingo do Tempo Comum 4. Felizes os que habitam vossa casa; * para sempre haverão de vos louvar! Felizes os que em vós têm sua força, * e se decidem a partir quais peregrinos!</x:t>
        </x:is>
      </x:c>
    </x:row>
    <x:row r="47" s="29" customFormat="1" ht="24" customHeight="1">
      <x:c r="A47" s="54" t="inlineStr">
        <x:is>
          <x:t xml:space="preserve">O Senhor bom e clemente nos deixou</x:t>
        </x:is>
      </x:c>
      <x:c r="B47" s="54" t="inlineStr">
        <x:is>
          <x:t xml:space="preserve">16º Domingo do Tempo Comum</x:t>
        </x:is>
      </x:c>
      <x:c r="C47" s="54" t="inlineStr">
        <x:is>
          <x:t xml:space="preserve">Abadia da Ressurreição</x:t>
        </x:is>
      </x:c>
      <x:c r="D47" s="54" t="inlineStr">
        <x:is>
          <x:t xml:space="preserve">Sl 110,4-5</x:t>
        </x:is>
      </x:c>
      <x:c r="E47" s="54" t="inlineStr">
        <x:is>
          <x:t xml:space="preserve">Sl 110</x:t>
        </x:is>
      </x:c>
      <x:c r="F47" s="54" t="inlineStr">
        <x:is>
          <x:t xml:space="preserve">O Senhor bom e clemente nos deixou</x:t>
        </x:is>
      </x:c>
      <x:c r="G47" s="54" t="e">
        <x:f>HYPERLINK("https://drive.google.com/file/d/1Jn5M1JQdzeBBYeYXSAyxAoh_sBwGdupa/view","abrir partitura")</x:f>
        <x:v>HYPERLINK is not implemented. linkLocation=https://drive.google.com/file/d/1Jn5M1JQdzeBBYeYXSAyxAoh_sBwGdupa/view, friendlyName=abrir partitura</x:v>
      </x:c>
      <x:c r="H47" s="54" t="inlineStr">
        <x:is>
          <x:t xml:space="preserve">S. Paulo Schola Cantorum 1. Eu agradeço a Deus de todo o coração * junto com todos os seus justos reunidos! Que grandiosas são as obras do Senhor, * elas merecem todo o amor e admiração! 2. Que beleza e esplendor são os seus feitos! * Sua justiça permanece eternamente! O Senhor bom e clemente nos deixou * a lembrança de suas grandes maravilhas. 3.Ele dá o alimento aos que o temem * e jamais esquecerá sua Aliança. Ao seu povo manifesta seu poder, * dando a ele a herança das nações. 4. Suas obras são verdade e são justiça, * seus preceitos, todos eles, são estáveis, confirmados para sempre e pelos séculos, * realizados na verdade e retidão. 16º Domingo do Tempo Comum</x:t>
        </x:is>
      </x:c>
    </x:row>
    <x:row r="48" s="29" customFormat="1" ht="24" customHeight="1">
      <x:c r="A48" s="54" t="inlineStr">
        <x:is>
          <x:t xml:space="preserve">Bendize, ó minha alma, ao Senhor, não esqueças</x:t>
        </x:is>
      </x:c>
      <x:c r="B48" s="54" t="inlineStr">
        <x:is>
          <x:t xml:space="preserve">17º Domingo do Tempo Comum</x:t>
        </x:is>
      </x:c>
      <x:c r="C48" s="54" t="inlineStr">
        <x:is>
          <x:t xml:space="preserve">Abadia da Ressurreição</x:t>
        </x:is>
      </x:c>
      <x:c r="D48" s="54" t="inlineStr">
        <x:is>
          <x:t xml:space="preserve">Sl 102,2</x:t>
        </x:is>
      </x:c>
      <x:c r="E48" s="54" t="inlineStr">
        <x:is>
          <x:t xml:space="preserve">Sl 102</x:t>
        </x:is>
      </x:c>
      <x:c r="F48" s="54" t="inlineStr">
        <x:is>
          <x:t xml:space="preserve">Bendize, ó minha alma, ao Senhor, não esqueças</x:t>
        </x:is>
      </x:c>
      <x:c r="G48" s="54" t="e">
        <x:f>HYPERLINK("https://drive.google.com/file/d/1OVXnsFujVUadJvcxp9LY99MMnMe6l36Q/view","abrir partitura")</x:f>
        <x:v>HYPERLINK is not implemented. linkLocation=https://drive.google.com/file/d/1OVXnsFujVUadJvcxp9LY99MMnMe6l36Q/view, friendlyName=abrir partitura</x:v>
      </x:c>
      <x:c r="H48" s="54" t="inlineStr">
        <x:is>
          <x:t xml:space="preserve">S. Paulo Schola Cantorum 1. Bendize, ó minha alma, ao Senhor, * e todo o meu ser, seu santo nome! Bendize, ó minha alma, ao Senhor, * não te esqueças de nenhum de seus favores! 2. Pois ele te perdoa toda culpa, * e cura toda a tua enfermidade; da sepultura ele salva a tua vida * e te cerca de carinho e compaixão; 3. O Senhor é indulgente, é favorável, * é paciente, é bondoso e compassivo. Não fica sempre repetindo as suas queixas, * nem guarda eternamente o seu rancor. 4. Como um pai se compadece de seus filhos, * o Senhor tem compaixão dos que o temem. Porque sabe de que barro somos feitos, * e se lembra que apenas somos pó. 17º Domingo do Tempo Comum</x:t>
        </x:is>
      </x:c>
    </x:row>
    <x:row r="49" s="29" customFormat="1" ht="24" customHeight="1">
      <x:c r="A49" s="54" t="inlineStr">
        <x:is>
          <x:t xml:space="preserve">Vós nos destes, Senhor, o Pão do céu</x:t>
        </x:is>
      </x:c>
      <x:c r="B49" s="54" t="inlineStr">
        <x:is>
          <x:t xml:space="preserve">18º Domingo do Tempo Comum</x:t>
        </x:is>
      </x:c>
      <x:c r="C49" s="54" t="inlineStr">
        <x:is>
          <x:t xml:space="preserve">Abadia da Ressurreição</x:t>
        </x:is>
      </x:c>
      <x:c r="D49" s="54" t="inlineStr">
        <x:is>
          <x:t xml:space="preserve">Sb 16,20</x:t>
        </x:is>
      </x:c>
      <x:c r="E49" s="54" t="inlineStr">
        <x:is>
          <x:t xml:space="preserve">Sb 16</x:t>
        </x:is>
      </x:c>
      <x:c r="F49" s="54" t="inlineStr">
        <x:is>
          <x:t xml:space="preserve">Vós nos destes, Senhor, o Pão do céu</x:t>
        </x:is>
      </x:c>
      <x:c r="G49" s="54" t="e">
        <x:f>HYPERLINK("https://drive.google.com/file/d/1zlkCOaVDXaUOTrvS8HMdhN5uv9zJvwJs/view","abrir partitura")</x:f>
        <x:v>HYPERLINK is not implemented. linkLocation=https://drive.google.com/file/d/1zlkCOaVDXaUOTrvS8HMdhN5uv9zJvwJs/view, friendlyName=abrir partitura</x:v>
      </x:c>
      <x:c r="H49" s="54" t="inlineStr">
        <x:is>
          <x:t xml:space="preserve">S. Paulo Schola Cantorum 1. Alimentastes, Senhor, vosso povo * com alimento dos anjos; um pão preparado, de graça, * Ele toda delícia continha, * 2. Adaptava-se ao gosto de todos, * mudava-se ele naquilo, * que cada um desejava. 3. Para que vossos filhos amados * que não são os frutos diversos, * que alimentam o homem. 4. Mas que é a vossa palavra, Senhor, * que sustenta os que crêem. Os vossos juízos são grandes * 18º Domingo do Tempo Comum</x:t>
        </x:is>
      </x:c>
    </x:row>
    <x:row r="50" s="29" customFormat="1" ht="24" customHeight="1">
      <x:c r="A50" s="54" t="inlineStr">
        <x:is>
          <x:t xml:space="preserve">Glorifica o Senhor, Jerusalém</x:t>
        </x:is>
      </x:c>
      <x:c r="B50" s="54" t="inlineStr">
        <x:is>
          <x:t xml:space="preserve">19º Domingo do Tempo Comum</x:t>
        </x:is>
      </x:c>
      <x:c r="C50" s="54" t="inlineStr">
        <x:is>
          <x:t xml:space="preserve">Abadia da Ressurreição</x:t>
        </x:is>
      </x:c>
      <x:c r="D50" s="54" t="inlineStr">
        <x:is>
          <x:t xml:space="preserve">Sl 147,12.14</x:t>
        </x:is>
      </x:c>
      <x:c r="E50" s="54" t="inlineStr">
        <x:is>
          <x:t xml:space="preserve">Sl 147</x:t>
        </x:is>
      </x:c>
      <x:c r="F50" s="54" t="inlineStr">
        <x:is>
          <x:t xml:space="preserve">Glorifica o Senhor, Jerusalém</x:t>
        </x:is>
      </x:c>
      <x:c r="G50" s="54" t="e">
        <x:f>HYPERLINK("https://drive.google.com/file/d/1NVNDwmP1FmHSSmed7rWaIOiIEpEJzY83/view","abrir partitura")</x:f>
        <x:v>HYPERLINK is not implemented. linkLocation=https://drive.google.com/file/d/1NVNDwmP1FmHSSmed7rWaIOiIEpEJzY83/view, friendlyName=abrir partitura</x:v>
      </x:c>
      <x:c r="H50" s="54" t="inlineStr">
        <x:is>
          <x:t xml:space="preserve">S. Paulo Schola Cantorum 1. Glorifica o Senhor, Jerusalém! * Ó Sião, canta louvores ao teu Deus! 2. Pois reforçou com segurança as tuas portas, * e os teus filhos em teu seio abençoou; a paz em teus limites garantiu * e te dá como alimento a flor do trigo. 3. Ele envia suas ordens para a terra, * e a palavra que ele diz corre veloz; ele faz cair a neve como lã * e espalha a geada como cinza. 4. Como de pão lança as migalhas do granizo, * a seu frio as águas ficam congeladas. Ele envia sua palavra e as derrete, * sopra o vento e de novo as águas correm. 5. Anuncia a Jacó sua palavra, * seus preceitos e suas leis a Israel. Nenhum povo recebeu tanto carinho, * a nenhum outro revelou os seus preceitos. 19º Domingo do Tempo Comum Com dois hemistíquios: A + D</x:t>
        </x:is>
      </x:c>
    </x:row>
    <x:row r="51" s="29" customFormat="1" ht="24" customHeight="1">
      <x:c r="A51" s="54" t="inlineStr">
        <x:is>
          <x:t xml:space="preserve">No Senhor se encontra toda graça</x:t>
        </x:is>
      </x:c>
      <x:c r="B51" s="54" t="inlineStr">
        <x:is>
          <x:t xml:space="preserve">20º Domingo do Tempo Comum</x:t>
        </x:is>
      </x:c>
      <x:c r="C51" s="54" t="inlineStr">
        <x:is>
          <x:t xml:space="preserve">Abadia da Ressurreição</x:t>
        </x:is>
      </x:c>
      <x:c r="D51" s="54" t="inlineStr">
        <x:is>
          <x:t xml:space="preserve">Sl 129,7</x:t>
        </x:is>
      </x:c>
      <x:c r="E51" s="54" t="inlineStr">
        <x:is>
          <x:t xml:space="preserve">Sl 129</x:t>
        </x:is>
      </x:c>
      <x:c r="F51" s="54" t="inlineStr">
        <x:is>
          <x:t xml:space="preserve">No Senhor se encontra toda graça</x:t>
        </x:is>
      </x:c>
      <x:c r="G51" s="54" t="e">
        <x:f>HYPERLINK("https://drive.google.com/file/d/1ybWQOjqm9ovwN5nqsYtT-08IPbJehVrB/view","abrir partitura")</x:f>
        <x:v>HYPERLINK is not implemented. linkLocation=https://drive.google.com/file/d/1ybWQOjqm9ovwN5nqsYtT-08IPbJehVrB/view, friendlyName=abrir partitura</x:v>
      </x:c>
      <x:c r="H51" s="54" t="inlineStr">
        <x:is>
          <x:t xml:space="preserve">S. Paulo Schola Cantorum 1. Das profundezas eu clamo a vós, Senhor, * escutai a minha voz! Vossos ouvidos estejam bem atentos * ao clamor da minha prece! 2. Se levardes em conta nossas faltas, * quem haverá de subsistir? Mas em vós se encontra o perdão, * eu vos temo e em vós espero. 3. No Senhor ponho a minha esperança, * espero em sua palavra. A minh'alma espera no Senhor * mais que o vigia pela aurora. 4. Espere Israel pelo Senhor * mais que o vigia pela aurora! Pois no Senhor se encontra toda graça * 5. Ele vem libertar a Israel * de toda a sua culpa. 20º Domingo do Tempo Comum</x:t>
        </x:is>
      </x:c>
    </x:row>
    <x:row r="52" s="29" customFormat="1" ht="24" customHeight="1">
      <x:c r="A52" s="54" t="inlineStr">
        <x:is>
          <x:t xml:space="preserve">Com vossos frutos saciais a terra inteira</x:t>
        </x:is>
      </x:c>
      <x:c r="B52" s="54" t="inlineStr">
        <x:is>
          <x:t xml:space="preserve">21º Domingo do Tempo Comum</x:t>
        </x:is>
      </x:c>
      <x:c r="C52" s="54" t="inlineStr">
        <x:is>
          <x:t xml:space="preserve">Abadia da Ressurreição</x:t>
        </x:is>
      </x:c>
      <x:c r="D52" s="54" t="inlineStr">
        <x:is>
          <x:t xml:space="preserve">Sl 103,13-15</x:t>
        </x:is>
      </x:c>
      <x:c r="E52" s="54" t="inlineStr">
        <x:is>
          <x:t xml:space="preserve">Sl 103</x:t>
        </x:is>
      </x:c>
      <x:c r="F52" s="54" t="inlineStr">
        <x:is>
          <x:t xml:space="preserve">Com vossos frutos saciais a terra inteira</x:t>
        </x:is>
      </x:c>
      <x:c r="G52" s="54" t="e">
        <x:f>HYPERLINK("https://drive.google.com/file/d/15MJHLYoXc-0Xv7Nnj-QD-o5tO1s_z8wr/view","abrir partitura")</x:f>
        <x:v>HYPERLINK is not implemented. linkLocation=https://drive.google.com/file/d/15MJHLYoXc-0Xv7Nnj-QD-o5tO1s_z8wr/view, friendlyName=abrir partitura</x:v>
      </x:c>
      <x:c r="H52" s="54" t="inlineStr">
        <x:is>
          <x:t xml:space="preserve">S. Paulo Schola Cantorum 1. Bendize, ó minha alma, ao Senhor! * Ó meu Deus e meu Senhor, como sois grande! De majestade e esplendor vos revestis * e de luz vos envolveis como num manto. 2. Fazeis brotar em meio aos vales as nascentes * que passam serpeando entre as montanhas; dão de beber aos animais todos do campo, * e os da selva nelas matam sua sede; 3. Quão numerosas, ó Senhor, são vossas obras, † e que sabedoria em todas elas! * Encheu-se a terra com as vossas criaturas! 21º Domingo do Tempo Comum Com três hemistíquios: Flexa + A + D Com dois hemistíquios: A + D 4. Todos eles, ó Senhor, de vós esperam * que a seu tempo vós lhes deis o alimento; vós lhes dais o que comer e eles recolhem, * vós abris a vossa mão e eles se fartam. 5. Que a glória do Senhor perdure sempre, * e alegre-se o Senhor em suas obras!</x:t>
        </x:is>
      </x:c>
    </x:row>
    <x:row r="53" s="29" customFormat="1" ht="24" customHeight="1">
      <x:c r="A53" s="54" t="inlineStr">
        <x:is>
          <x:t xml:space="preserve">Como é grande, ó Senhor, vossa bondade</x:t>
        </x:is>
      </x:c>
      <x:c r="B53" s="54" t="inlineStr">
        <x:is>
          <x:t xml:space="preserve">22º Domingo do Tempo Comum</x:t>
        </x:is>
      </x:c>
      <x:c r="C53" s="54" t="inlineStr">
        <x:is>
          <x:t xml:space="preserve">Abadia da Ressurreição</x:t>
        </x:is>
      </x:c>
      <x:c r="D53" s="54" t="inlineStr">
        <x:is>
          <x:t xml:space="preserve">Sl 30,20</x:t>
        </x:is>
      </x:c>
      <x:c r="E53" s="54" t="inlineStr">
        <x:is>
          <x:t xml:space="preserve">Sl 30</x:t>
        </x:is>
      </x:c>
      <x:c r="F53" s="54" t="inlineStr">
        <x:is>
          <x:t xml:space="preserve">Como é grande, ó Senhor, vossa bondade</x:t>
        </x:is>
      </x:c>
      <x:c r="G53" s="54" t="e">
        <x:f>HYPERLINK("https://drive.google.com/file/d/1t3vNayVZaa2SqCoqGsuvHu0Ot1W6q9M2/view","abrir partitura")</x:f>
        <x:v>HYPERLINK is not implemented. linkLocation=https://drive.google.com/file/d/1t3vNayVZaa2SqCoqGsuvHu0Ot1W6q9M2/view, friendlyName=abrir partitura</x:v>
      </x:c>
      <x:c r="H53" s="54" t="inlineStr">
        <x:is>
          <x:t xml:space="preserve">S. Paulo Schola Cantorum 1. Sede uma rocha protetora para mim, * um abrigo bem seguro que me salve! Sim, sois vós a minha rocha e fortaleza; * por vossa honra orientai-me e conduzi-me! 2. Na proteção de vossa face os defendeis * bem longe das intrigas dos mortais. No interior de vossa tenda os escondeis, * protegendo-os contra as línguas maldizentes. 3. Seja bendito o Senhor Deus, que me mostrou * seu grande amor numa cidade protegida! Eu que dizia quando estava perturbado: * “Fui expulso da presença do Senhor!” 4. Vejo agora que ouvistes minha súplica, * quando a vós eu elevei o meu clamor. Amai o Senhor Deus, seus santos todos, + ele guarda com carinho seus fiéis, * mas pune os orgulhosos com rigor. 5. Fortalecei os corações, tende coragem, * todos vós que ao Senhor vos confiais! 22º Domingo do Tempo Comum</x:t>
        </x:is>
      </x:c>
    </x:row>
    <x:row r="54" s="29" customFormat="1" ht="24" customHeight="1">
      <x:c r="A54" s="54" t="inlineStr">
        <x:is>
          <x:t xml:space="preserve">Assim como a corça suspira</x:t>
        </x:is>
      </x:c>
      <x:c r="B54" s="54" t="inlineStr">
        <x:is>
          <x:t xml:space="preserve">23º Domingo do Tempo Comum</x:t>
        </x:is>
      </x:c>
      <x:c r="C54" s="54" t="inlineStr">
        <x:is>
          <x:t xml:space="preserve">Abadia da Ressurreição</x:t>
        </x:is>
      </x:c>
      <x:c r="D54" s="54" t="inlineStr">
        <x:is>
          <x:t xml:space="preserve">Sl 41,2-3</x:t>
        </x:is>
      </x:c>
      <x:c r="E54" s="54" t="inlineStr">
        <x:is>
          <x:t xml:space="preserve">Sl 41</x:t>
        </x:is>
      </x:c>
      <x:c r="F54" s="54" t="inlineStr">
        <x:is>
          <x:t xml:space="preserve">Assim como a corça suspira</x:t>
        </x:is>
      </x:c>
      <x:c r="G54" s="54" t="e">
        <x:f>HYPERLINK("https://drive.google.com/file/d/1_kiHGC_FOGr741kz63-Gnff3YvTROUHb/view","abrir partitura")</x:f>
        <x:v>HYPERLINK is not implemented. linkLocation=https://drive.google.com/file/d/1_kiHGC_FOGr741kz63-Gnff3YvTROUHb/view, friendlyName=abrir partitura</x:v>
      </x:c>
      <x:c r="H54" s="54" t="inlineStr">
        <x:is>
          <x:t xml:space="preserve">S. Paulo Schola Cantorum 1. Assim como a corça suspira * pelas águas correntes, suspira igualmente minh'alma * por vós, ó meu Deus! 2. Minha alma tem sede de Deus, * e deseja o Deus vivo. Quando terei a alegria de ver * 3. Que o Senhor me conceda de dia * sua graça benigna e de noite, cantando, eu bendigo * ao meu Deus, minha vida. 23º Domingo do Tempo Comum 4. Enviai vossa luz, vossa verdade: * elas serão o meu guia; que me levem ao vosso Monte santo, * até a vossa morada! 5. Então irei aos altares do Senhor, * Deus da minha alegria. Vosso louvor cantarei, ao som da harpa, * meu Senhor e meu Deus!</x:t>
        </x:is>
      </x:c>
    </x:row>
    <x:row r="55" s="29" customFormat="1" ht="24" customHeight="1">
      <x:c r="A55" s="54" t="inlineStr">
        <x:is>
          <x:t xml:space="preserve">Quão preciosa é, Senhor, vossa graça</x:t>
        </x:is>
      </x:c>
      <x:c r="B55" s="54" t="inlineStr">
        <x:is>
          <x:t xml:space="preserve">24º Domingo do Tempo Comum</x:t>
        </x:is>
      </x:c>
      <x:c r="C55" s="54" t="inlineStr">
        <x:is>
          <x:t xml:space="preserve">Abadia da Ressurreição</x:t>
        </x:is>
      </x:c>
      <x:c r="D55" s="54" t="inlineStr">
        <x:is>
          <x:t xml:space="preserve">Sl 35,8</x:t>
        </x:is>
      </x:c>
      <x:c r="E55" s="54" t="inlineStr">
        <x:is>
          <x:t xml:space="preserve">Sl 35</x:t>
        </x:is>
      </x:c>
      <x:c r="F55" s="54" t="inlineStr">
        <x:is>
          <x:t xml:space="preserve">Quão preciosa é, Senhor, vossa graça</x:t>
        </x:is>
      </x:c>
      <x:c r="G55" s="54" t="e">
        <x:f>HYPERLINK("https://drive.google.com/file/d/1nO8VeOYL9H_3Y8Ej74jYIbeo-lNHy7Wa/view","abrir partitura")</x:f>
        <x:v>HYPERLINK is not implemented. linkLocation=https://drive.google.com/file/d/1nO8VeOYL9H_3Y8Ej74jYIbeo-lNHy7Wa/view, friendlyName=abrir partitura</x:v>
      </x:c>
      <x:c r="H55" s="54" t="inlineStr">
        <x:is>
          <x:t xml:space="preserve">S. Paulo Schola Cantorum 1. Vosso amor chega aos céus, ó Senhor, * chega às nuvens a vossa verdade. 2. Como as altas montanhas eternas * é a vossa justiça, Senhor; e os vossos juízos superam * os abismos profundos dos mares. 3. Os animais e os homens salvais: * quão preciosa é, Senhor, vossa graça! Eis que os filhos dos homens se abrigam* sob a sombra das asas de Deus. 4. Na abundância de vossa morada, * eles vêm saciar-se de bens. Vós lhes dais de beber água viva, * na torrente das vossas delícias. 5. Pois em vós está a fonte da vida, * e em vossa luz contemplamos a luz. Conservai aos fiéis vossa graça, * e aos retos, a vossa justiça! 24º Domingo do Tempo Comum Com dois hemistíquios: A + B</x:t>
        </x:is>
      </x:c>
    </x:row>
    <x:row r="56" s="29" customFormat="1" ht="24" customHeight="1">
      <x:c r="A56" s="54" t="inlineStr">
        <x:is>
          <x:t xml:space="preserve">Os vossos mandamentos vós nos destes</x:t>
        </x:is>
      </x:c>
      <x:c r="B56" s="54" t="inlineStr">
        <x:is>
          <x:t xml:space="preserve">25º Domingo do Tempo Comum</x:t>
        </x:is>
      </x:c>
      <x:c r="C56" s="54" t="inlineStr">
        <x:is>
          <x:t xml:space="preserve">Abadia da Ressurreição</x:t>
        </x:is>
      </x:c>
      <x:c r="D56" s="54" t="inlineStr">
        <x:is>
          <x:t xml:space="preserve">Sl 118,4-5</x:t>
        </x:is>
      </x:c>
      <x:c r="E56" s="54" t="inlineStr">
        <x:is>
          <x:t xml:space="preserve">Sl 118</x:t>
        </x:is>
      </x:c>
      <x:c r="F56" s="54" t="inlineStr">
        <x:is>
          <x:t xml:space="preserve">Os vossos mandamentos vós nos destes</x:t>
        </x:is>
      </x:c>
      <x:c r="G56" s="54" t="e">
        <x:f>HYPERLINK("https://drive.google.com/file/d/1ataJ7BoKeDH1n2MdKZNdd5i6Q_lC2O2-/view","abrir partitura")</x:f>
        <x:v>HYPERLINK is not implemented. linkLocation=https://drive.google.com/file/d/1ataJ7BoKeDH1n2MdKZNdd5i6Q_lC2O2-/view, friendlyName=abrir partitura</x:v>
      </x:c>
      <x:c r="H56" s="54" t="inlineStr">
        <x:is>
          <x:t xml:space="preserve">S. Paulo Schola Cantorum 1. Feliz o homem sem pecado em seu caminho, * que na lei do Senhor Deus vai progredindo! Feliz o homem que observa seus preceitos, * e de todo o coração procura a Deus! 2. Que não pratica a maldade em sua vida, * mas vai andando nos caminhos do Senhor. Os vossos mandamentos vós nos destes, * para serem fielmente observados. 3. Oxalá seja bem firme a minha vida * em cumprir vossa vontade e vossa lei! Então não ficarei envergonhado * ao repassar todos os vossos mandamentos. 25º Domingo do Tempo Comum 4. Quero louvar-vos com sincero coração, * pois aprendi as vossas justas decisões. Quero guardar vossa vontade e vossa lei; * Senhor, não me deixeis desamparado! 5. Com meus lábios, ó Senhor, eu enumero * os decretos que ditou a vossa boca. Seguindo vossa lei me rejubilo * muito mais do que em todas as riquezas. 6. Eu quero meditar as vossas ordens, * eu quero contemplar vossos caminhos! Minha alegria é fazer vossa vontade; * eu não posso esquecer vossa palavra.</x:t>
        </x:is>
      </x:c>
    </x:row>
    <x:row r="57" s="29" customFormat="1" ht="24" customHeight="1">
      <x:c r="A57" s="54" t="inlineStr">
        <x:is>
          <x:t xml:space="preserve">Lembrai-vos da promessa ao vosso servo</x:t>
        </x:is>
      </x:c>
      <x:c r="B57" s="54" t="inlineStr">
        <x:is>
          <x:t xml:space="preserve">26º Domingo do Tempo Comum</x:t>
        </x:is>
      </x:c>
      <x:c r="C57" s="54" t="inlineStr">
        <x:is>
          <x:t xml:space="preserve">Abadia da Ressurreição</x:t>
        </x:is>
      </x:c>
      <x:c r="D57" s="54" t="inlineStr">
        <x:is>
          <x:t xml:space="preserve">Sl 118,49-50</x:t>
        </x:is>
      </x:c>
      <x:c r="E57" s="54" t="inlineStr">
        <x:is>
          <x:t xml:space="preserve">Sl 118</x:t>
        </x:is>
      </x:c>
      <x:c r="F57" s="54" t="inlineStr">
        <x:is>
          <x:t xml:space="preserve">Lembrai-vos da promessa ao vosso servo</x:t>
        </x:is>
      </x:c>
      <x:c r="G57" s="54" t="e">
        <x:f>HYPERLINK("https://drive.google.com/file/d/1pPoRw6Rhs-Pn9NnYr7sH-iJVCVgrs72_/view","abrir partitura")</x:f>
        <x:v>HYPERLINK is not implemented. linkLocation=https://drive.google.com/file/d/1pPoRw6Rhs-Pn9NnYr7sH-iJVCVgrs72_/view, friendlyName=abrir partitura</x:v>
      </x:c>
      <x:c r="H57" s="54" t="inlineStr">
        <x:is>
          <x:t xml:space="preserve">S. Paulo Schola Cantorum 1. Lembrai-vos da promessa ao vosso servo, * pela qual me cumulastes de esperança! O que me anima na aflição é a certeza: * vossa palavra me dá a vida, ó Senhor. 2. Por mais que me insultem os soberbos, * eu não me desviarei de vossa lei. Recordo as leis que vós outrora proferistes, * e esta lembrança me consola o coração. 3. Apodera-se de mim a indignação, * vendo que os ímpios abandonam vossa lei. As vossas leis são para mim como canções * que me alegram nesta terra de exílio. 26º Domingo do Tempo Comum 4. Até de noite eu relembro vosso nome * e observo a vossa lei, ó meu Senhor! Quanto a mim, uma só coisa me interessa: * cumprir vossos preceitos, ó Senhor! 5. É esta a parte que escolhi por minha herança: * observar vossas palavras, ó Senhor! De todo o coração eu vos suplico: * piedade para mim, que o prometestes! 6. Fico pensando, ó Senhor, nos meus caminhos; * escolhi por vossa lei guiar meus passos. Eu me apresso, sem perder um só instante, * em praticar todos os vossos mandamentos.</x:t>
        </x:is>
      </x:c>
    </x:row>
    <x:row r="58" s="29" customFormat="1" ht="24" customHeight="1">
      <x:c r="A58" s="54" t="inlineStr">
        <x:is>
          <x:t xml:space="preserve">Bom é o Senhor para quem nele confia</x:t>
        </x:is>
      </x:c>
      <x:c r="B58" s="54" t="inlineStr">
        <x:is>
          <x:t xml:space="preserve">27º Domingo do Tempo Comum</x:t>
        </x:is>
      </x:c>
      <x:c r="C58" s="54" t="inlineStr">
        <x:is>
          <x:t xml:space="preserve">Abadia da Ressurreição</x:t>
        </x:is>
      </x:c>
      <x:c r="D58" s="54" t="inlineStr">
        <x:is>
          <x:t xml:space="preserve">Lm 3,25</x:t>
        </x:is>
      </x:c>
      <x:c r="E58" s="54" t="inlineStr">
        <x:is>
          <x:t xml:space="preserve">Lm 3</x:t>
        </x:is>
      </x:c>
      <x:c r="F58" s="54" t="inlineStr">
        <x:is>
          <x:t xml:space="preserve">Bom é o Senhor para quem nele confia</x:t>
        </x:is>
      </x:c>
      <x:c r="G58" s="54" t="e">
        <x:f>HYPERLINK("https://drive.google.com/file/d/1otK2dqDUDOI6MuL64ZT86hBmCLa9E71G/view","abrir partitura")</x:f>
        <x:v>HYPERLINK is not implemented. linkLocation=https://drive.google.com/file/d/1otK2dqDUDOI6MuL64ZT86hBmCLa9E71G/view, friendlyName=abrir partitura</x:v>
      </x:c>
      <x:c r="H58" s="54" t="inlineStr">
        <x:is>
          <x:t xml:space="preserve">S. Paulo Schola Cantorum 27º Domingo do Tempo Comum 1. Bendirei o Senhor Deus em todo o tempo, * seu louvor estará sempre em minha boca. Minha alma se gloria no Senhor; * que ouçam os humildes e se alegrem! 2. Comigo engrandecei ao Senhor Deus, * exaltemos todos juntos o seu nome! Todas as vezes que o busquei, ele me ouviu, * e de todos os temores me livrou. 3. Contemplai a sua face e alegrai-vos, * e vosso rosto não se cubra de vergonha! Este infeliz gritou a Deus, e foi ouvido, * e o Senhor o libertou de toda angústia. 4. O anjo do Senhor vem acampar * ao redor dos que o temem, e os salva. Provai e vede quão suave é o Senhor! * Feliz o homem que tem nele o seu refúgio!</x:t>
        </x:is>
      </x:c>
    </x:row>
    <x:row r="59" s="29" customFormat="1" ht="24" customHeight="1">
      <x:c r="A59" s="54" t="inlineStr">
        <x:is>
          <x:t xml:space="preserve">Os ricos empobrecem, passam fome</x:t>
        </x:is>
      </x:c>
      <x:c r="B59" s="54" t="inlineStr">
        <x:is>
          <x:t xml:space="preserve">28º Domingo do Tempo Comum</x:t>
        </x:is>
      </x:c>
      <x:c r="C59" s="54" t="inlineStr">
        <x:is>
          <x:t xml:space="preserve">Abadia da Ressurreição</x:t>
        </x:is>
      </x:c>
      <x:c r="D59" s="54" t="inlineStr">
        <x:is>
          <x:t xml:space="preserve">Sl 33,11</x:t>
        </x:is>
      </x:c>
      <x:c r="E59" s="54" t="inlineStr">
        <x:is>
          <x:t xml:space="preserve">Sl 33</x:t>
        </x:is>
      </x:c>
      <x:c r="F59" s="54" t="inlineStr">
        <x:is>
          <x:t xml:space="preserve">Os ricos empobrecem, passam fome</x:t>
        </x:is>
      </x:c>
      <x:c r="G59" s="54" t="e">
        <x:f>HYPERLINK("https://drive.google.com/file/d/1G6Ds_72Ovtoe5UQ9s5jIHm4KbmUkPql_/view","abrir partitura")</x:f>
        <x:v>HYPERLINK is not implemented. linkLocation=https://drive.google.com/file/d/1G6Ds_72Ovtoe5UQ9s5jIHm4KbmUkPql_/view, friendlyName=abrir partitura</x:v>
      </x:c>
      <x:c r="H59" s="54" t="inlineStr">
        <x:is>
          <x:t xml:space="preserve">S. Paulo Schola Cantorum 1. Respeitai o Senhor Deus, seus santos todos, * porque nada faltará aos que o temem. Os ricos empobrecem, passam fome, * mas aos que buscam o Senhor não falta nada. 2. Meus filhos, vinde agora e escutai-me: * vou ensinar-vos o temor do Senhor Deus. Qual o homem que não ama sua vida, * procurando ser feliz todos os dias? 3. O Senhor pousa seus olhos sobre os justos, * e seu ouvido está atento ao seu chamado; mas ele volta a sua face contra os maus, * para da terra apagar sua lembrança. 28º Domingo do Tempo Comum 4. Clamam os justos, e o Senhor bondoso escuta * e de todas as angústias os liberta. Do coração atribulado ele está perto * e conforta os de espírito abatido. 5. Muitos males se abatem sobre os justos, * mas o Senhor de todos eles os liberta. Mesmo os seus ossos ele os guarda e os protege, * e nenhum deles haverá de se quebrar. 6. A malícia do iníquo leva à morte, * e quem odeia o justo é castigado. Mas o Senhor liberta a vida dos seus servos, * e castigado não será quem nele espera.</x:t>
        </x:is>
      </x:c>
    </x:row>
    <x:row r="60" s="29" customFormat="1" ht="24" customHeight="1">
      <x:c r="A60" s="54" t="inlineStr">
        <x:is>
          <x:t xml:space="preserve">Eis que o Senhor pousa o olhar</x:t>
        </x:is>
      </x:c>
      <x:c r="B60" s="54" t="inlineStr">
        <x:is>
          <x:t xml:space="preserve">29º Domingo do Tempo Comum</x:t>
        </x:is>
      </x:c>
      <x:c r="C60" s="54" t="inlineStr">
        <x:is>
          <x:t xml:space="preserve">Abadia da Ressurreição</x:t>
        </x:is>
      </x:c>
      <x:c r="D60" s="54" t="inlineStr">
        <x:is>
          <x:t xml:space="preserve">Sl 32,18-19</x:t>
        </x:is>
      </x:c>
      <x:c r="E60" s="54" t="inlineStr">
        <x:is>
          <x:t xml:space="preserve">Sl 32</x:t>
        </x:is>
      </x:c>
      <x:c r="F60" s="54" t="inlineStr">
        <x:is>
          <x:t xml:space="preserve">Eis que o Senhor pousa o olhar</x:t>
        </x:is>
      </x:c>
      <x:c r="G60" s="54" t="e">
        <x:f>HYPERLINK("https://drive.google.com/file/d/1Li9XSINMJK4t80LXyxOkmT9pY5Qrn5DC/view","abrir partitura")</x:f>
        <x:v>HYPERLINK is not implemented. linkLocation=https://drive.google.com/file/d/1Li9XSINMJK4t80LXyxOkmT9pY5Qrn5DC/view, friendlyName=abrir partitura</x:v>
      </x:c>
      <x:c r="H60" s="54" t="inlineStr">
        <x:is>
          <x:t xml:space="preserve">S. Paulo Schola Cantorum 1. Feliz o povo cujo Deus é o Senhor, * e a nação que escolheu por sua herança! Dos altos céus o Senhor olha e observa; * ele se inclina para olhar todos os homens. 2. Ele contempla do lugar onde reside * e vê a todos os que habitam sobre a terra. Ele formou o coração de cada um * e por todos os seus atos se interessa. 3. Um rei não vence pela força do exército, * nem o guerreiro escapará por seu vigor. Não são cavalos que garantem a vitória; * ninguém se salvará por sua força. 29º Domingo do Tempo Comum 4. Mas o Senhor pousa o olhar sobre os que o temem, * e que confiam esperando em seu amor, para da morte libertar as suas vidas * e alimentá-los quando é tempo de penúria. 5. No Senhor nós esperamos confiantes, * porque ele é nosso auxílio e proteção! Por isso o nosso coração se alegra nele, * seu santo nome é nossa única esperança. 6. Sobre nós venha, Senhor, a vossa graça, * da mesma forma que em vós nós esperamos! Com dois hemistíquios: A + D</x:t>
        </x:is>
      </x:c>
    </x:row>
    <x:row r="61" s="29" customFormat="1" ht="24" customHeight="1">
      <x:c r="A61" s="54" t="inlineStr">
        <x:is>
          <x:t xml:space="preserve">Com a vossa vitória, então, exultaremos</x:t>
        </x:is>
      </x:c>
      <x:c r="B61" s="54" t="inlineStr">
        <x:is>
          <x:t xml:space="preserve">30º Domingo do Tempo Comum</x:t>
        </x:is>
      </x:c>
      <x:c r="C61" s="54" t="inlineStr">
        <x:is>
          <x:t xml:space="preserve">Abadia da Ressurreição</x:t>
        </x:is>
      </x:c>
      <x:c r="D61" s="54" t="inlineStr">
        <x:is>
          <x:t xml:space="preserve">Sl 19,6</x:t>
        </x:is>
      </x:c>
      <x:c r="E61" s="54" t="inlineStr">
        <x:is>
          <x:t xml:space="preserve">Sl 19</x:t>
        </x:is>
      </x:c>
      <x:c r="F61" s="54" t="inlineStr">
        <x:is>
          <x:t xml:space="preserve">Com a vossa vitória, então, exultaremos</x:t>
        </x:is>
      </x:c>
      <x:c r="G61" s="54" t="e">
        <x:f>HYPERLINK("https://drive.google.com/file/d/1Nu7dUjvhmi0c0UOczx2xvQ93c0In0L68/view","abrir partitura")</x:f>
        <x:v>HYPERLINK is not implemented. linkLocation=https://drive.google.com/file/d/1Nu7dUjvhmi0c0UOczx2xvQ93c0In0L68/view, friendlyName=abrir partitura</x:v>
      </x:c>
      <x:c r="H61" s="54" t="inlineStr">
        <x:is>
          <x:t xml:space="preserve">S. Paulo Schola Cantorum 1. Que o Senhor te escute no dia da aflição, * e o Deus de Jacó te proteja por seu nome! Que do seu santuário te envie seu auxílio * e te ajude do alto, do Monte de Sião! 2. Que de todos os teus sacrifícios se recorde, * e os teus holocaustos aceite com agrado! Atenda os desejos que tens no coração; * plenamente ele cumpra as tuas esperanças! 3. Com a vossa vitória então exultaremos, † levantando as bandeiras em nome do Senhor. * Que o Senhor te escute e atenda os teus pedidos! 30º Domingo do Tempo Comum 4. E agora estou certo de que Deus dará a vitória, * que o Senhor há de dar a vitória a seu Ungido; que haverá de atendê-lo do excelso santuário, * pela força e poder de sua mão vitoriosa. 5. Uns confiam nos carros e outros nos cavalos; * nós, porém, somos fortes no nome do Senhor. Todos eles, tombando, caíram pelo chão; * nós ficamos de pé e assim resistiremos. 6. Ó Senhor, dai vitória e salvai o nosso rei, * e escutai-nos no dia em que nós vos invocarmos. Com três hemistíquios: Flexa + A + B; com dois: A + B</x:t>
        </x:is>
      </x:c>
    </x:row>
    <x:row r="62" s="29" customFormat="1" ht="24" customHeight="1">
      <x:c r="A62" s="54" t="inlineStr">
        <x:is>
          <x:t xml:space="preserve">Vós me ensinareis, Senhor, o caminho da vida</x:t>
        </x:is>
      </x:c>
      <x:c r="B62" s="54" t="inlineStr">
        <x:is>
          <x:t xml:space="preserve">31º Domingo do Tempo Comum</x:t>
        </x:is>
      </x:c>
      <x:c r="C62" s="54" t="inlineStr">
        <x:is>
          <x:t xml:space="preserve">Abadia da Ressurreição</x:t>
        </x:is>
      </x:c>
      <x:c r="D62" s="54" t="inlineStr">
        <x:is>
          <x:t xml:space="preserve">Sl 15,11</x:t>
        </x:is>
      </x:c>
      <x:c r="E62" s="54" t="inlineStr">
        <x:is>
          <x:t xml:space="preserve">Sl 15</x:t>
        </x:is>
      </x:c>
      <x:c r="F62" s="54" t="inlineStr">
        <x:is>
          <x:t xml:space="preserve">Vós me ensinareis, Senhor, o caminho da vida</x:t>
        </x:is>
      </x:c>
      <x:c r="G62" s="54" t="e">
        <x:f>HYPERLINK("https://drive.google.com/file/d/16YJElivSIWIygHX-mGnPqu0u1v8Nf5Tg/view","abrir partitura")</x:f>
        <x:v>HYPERLINK is not implemented. linkLocation=https://drive.google.com/file/d/16YJElivSIWIygHX-mGnPqu0u1v8Nf5Tg/view, friendlyName=abrir partitura</x:v>
      </x:c>
      <x:c r="H62" s="54" t="inlineStr">
        <x:is>
          <x:t xml:space="preserve">S. Paulo Schola Cantorum 1. Guardai-me, ó Deus, porque em vós me refugio! † Digo ao Senhor: 'Somente vós sois meu Senhor: * nenhum bem eu posso achar fora de vós!' 2. Deus me inspirou uma admirável afeição* pelos santos que habitam sua terra. 3. Multiplicam, no entanto, suas dores * os que correm para os deuses estrangeiros; seus sacrifícios sanguinários não partilho, * nem seus nomes passarão pelos meus lábios. 4. Ó Senhor, sois minha herança e minha taça, * meu destino está seguro em vossas mãos! Foi demarcada para mim a melhor terra, * e eu exulto de alegria em minha herança! 31º Domingo do Tempo Comum</x:t>
        </x:is>
      </x:c>
    </x:row>
    <x:row r="63" s="29" customFormat="1" ht="24" customHeight="1">
      <x:c r="A63" s="54" t="inlineStr">
        <x:is>
          <x:t xml:space="preserve">O Senhor é o Pastor que me conduz</x:t>
        </x:is>
      </x:c>
      <x:c r="B63" s="54" t="inlineStr">
        <x:is>
          <x:t xml:space="preserve">32º Domingo do Tempo Comum</x:t>
        </x:is>
      </x:c>
      <x:c r="C63" s="54" t="inlineStr">
        <x:is>
          <x:t xml:space="preserve">Abadia da Ressurreição</x:t>
        </x:is>
      </x:c>
      <x:c r="D63" s="54" t="inlineStr">
        <x:is>
          <x:t xml:space="preserve">Sl 22,1-2</x:t>
        </x:is>
      </x:c>
      <x:c r="E63" s="54" t="inlineStr">
        <x:is>
          <x:t xml:space="preserve">Sl 22</x:t>
        </x:is>
      </x:c>
      <x:c r="F63" s="54" t="inlineStr">
        <x:is>
          <x:t xml:space="preserve">O Senhor é o Pastor que me conduz</x:t>
        </x:is>
      </x:c>
      <x:c r="G63" s="54" t="e">
        <x:f>HYPERLINK("https://drive.google.com/file/d/1bKhSdCaAJCsx7ueEThgkX22LW8xeOYJO/view","abrir partitura")</x:f>
        <x:v>HYPERLINK is not implemented. linkLocation=https://drive.google.com/file/d/1bKhSdCaAJCsx7ueEThgkX22LW8xeOYJO/view, friendlyName=abrir partitura</x:v>
      </x:c>
      <x:c r="H63" s="54" t="inlineStr">
        <x:is>
          <x:t xml:space="preserve">S. Paulo Schola Cantorum 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eles me dão a segurança! 4. Preparais à minha frente uma mesa, * bem à vista do inimigo, e com óleo vós ungis minha cabeça; * o meu cálice transborda. 5. Felicidade e todo bem hão de seguir-me * por toda a minha vida; e, na casa do Senhor, habitarei * pelos tempos infinitos. 32º Domingo do Tempo Comum</x:t>
        </x:is>
      </x:c>
    </x:row>
    <x:row r="64" s="29" customFormat="1" ht="24" customHeight="1">
      <x:c r="A64" s="54" t="inlineStr">
        <x:is>
          <x:t xml:space="preserve">Para mim é um bem estar com Deus</x:t>
        </x:is>
      </x:c>
      <x:c r="B64" s="54" t="inlineStr">
        <x:is>
          <x:t xml:space="preserve">33º Domingo do Tempo Comum</x:t>
        </x:is>
      </x:c>
      <x:c r="C64" s="54" t="inlineStr">
        <x:is>
          <x:t xml:space="preserve">Abadia da Ressurreição</x:t>
        </x:is>
      </x:c>
      <x:c r="D64" s="54" t="inlineStr">
        <x:is>
          <x:t xml:space="preserve">Sl 72,28</x:t>
        </x:is>
      </x:c>
      <x:c r="E64" s="54" t="inlineStr">
        <x:is>
          <x:t xml:space="preserve">Sl 72</x:t>
        </x:is>
      </x:c>
      <x:c r="F64" s="54" t="inlineStr">
        <x:is>
          <x:t xml:space="preserve">Para mim é um bem estar com Deus</x:t>
        </x:is>
      </x:c>
      <x:c r="G64" s="54" t="e">
        <x:f>HYPERLINK("https://drive.google.com/file/d/12o9E65V41GF7hghmW-2k1f3gXghK8_8d/view","abrir partitura")</x:f>
        <x:v>HYPERLINK is not implemented. linkLocation=https://drive.google.com/file/d/12o9E65V41GF7hghmW-2k1f3gXghK8_8d/view, friendlyName=abrir partitura</x:v>
      </x:c>
      <x:c r="H64" s="54" t="inlineStr">
        <x:is>
          <x:t xml:space="preserve">S. Paulo Schola Cantorum 1. Como Deus é tão bondoso para os justos, * para aqueles que têm puro o coração! Mas por pouco os meus pés não resvalaram, * e quase escorregaram os meus passos; 2. Mas agora eu estarei sempre convosco, * porque vós me segurastes pela mão; vosso conselho vai guiar-me e conduzir-me, * para levar-me finalmente à vossa glória! 3. Vosso conselho vai guiar-me e conduzir-me, * para levar-me finalmente à vossa glória! Para mim, o que há no céu fora de vós? * Se estou convosco, nada mais me atrai na terra! 4. = Mesmo que o corpo e o coração se vão gastando, † Deus é o apoio e o fundamento da minh’alma, * é minha parte e minha herança para sempre! Eis que haverão de perecer os que vos deixam, * exterminais os que sem vós se prostituem. 33º Domingo do Tempo Comum</x:t>
        </x:is>
      </x:c>
    </x:row>
    <x:row r="65" s="29" customFormat="1" ht="24" customHeight="1">
      <x:c r="A65" s="54" t="inlineStr">
        <x:is>
          <x:t xml:space="preserve">O Senhor em seu trono reina para sempre</x:t>
        </x:is>
      </x:c>
      <x:c r="B65" s="54" t="inlineStr">
        <x:is>
          <x:t xml:space="preserve">Cristo Rei (34º Dom. Comum)</x:t>
        </x:is>
      </x:c>
      <x:c r="C65" s="54" t="inlineStr">
        <x:is>
          <x:t xml:space="preserve">Abadia da Ressurreição</x:t>
        </x:is>
      </x:c>
      <x:c r="D65" s="54" t="inlineStr">
        <x:is>
          <x:t xml:space="preserve">Sl 28,10-11</x:t>
        </x:is>
      </x:c>
      <x:c r="E65" s="54" t="inlineStr">
        <x:is>
          <x:t xml:space="preserve">Sl 28</x:t>
        </x:is>
      </x:c>
      <x:c r="F65" s="54" t="inlineStr">
        <x:is>
          <x:t xml:space="preserve">O Senhor em seu trono reina para sempre</x:t>
        </x:is>
      </x:c>
      <x:c r="G65" s="54" t="e">
        <x:f>HYPERLINK("https://drive.google.com/file/d/1lHlcNvhJDQbFk6JF4iUtLHvvFq3-kPIM/view","abrir partitura")</x:f>
        <x:v>HYPERLINK is not implemented. linkLocation=https://drive.google.com/file/d/1lHlcNvhJDQbFk6JF4iUtLHvvFq3-kPIM/view, friendlyName=abrir partitura</x:v>
      </x:c>
      <x:c r="H65" s="54" t="inlineStr">
        <x:is>
          <x:t xml:space="preserve">S. Paulo Schola Cantorum 1. Filhos de Deus, tributai ao Senhor, * tributai-lhe a glória e o poder! 2. Dai-lhe a glória devida ao seu nome; * adorai-o com santo ornamento! 3. Eis a voz do Senhor sobre as águas, * sua voz sobre as águas imensas! 4. = Eis a voz do Senhor com poder! † Eis a voz do Senhor majestosa, * sua voz no trovão reboando! 5. Eis que a voz do Senhor quebra os cedros, * o Senhor quebra os cedros do Líbano. Nosso Senhor Jesus Cristo, Rei do universo 6. Faz o Líbano saltar qual novilho, * e o Sarion como um touro selvagem! 7. = Eis que a voz do Senhor lança raios, † a voz de Deus faz tremer o deserto, * faz tremer o deserto de Cades. 8. = Voz de Deus que contorce os carvalhos, † voz de Deus que devasta as florestas! * No seu templo os fiéis bradam: 'Glória!' 9. É o Senhor que domina os dilúvios, * o Senhor reinará para sempre. 10. Que o Senhor fortaleça o seu povo, * e abençoe com paz o seu povo!</x:t>
        </x:is>
      </x:c>
    </x:row>
    <x:row r="66" s="29" customFormat="1" ht="24" customHeight="1">
      <x:c r="A66" s="54" t="inlineStr">
        <x:is>
          <x:t xml:space="preserve">O Senhor dará a sua bênção</x:t>
        </x:is>
      </x:c>
      <x:c r="B66" s="54" t="inlineStr">
        <x:is>
          <x:t xml:space="preserve">1º Domingo do Advento</x:t>
        </x:is>
      </x:c>
      <x:c r="C66" s="54" t="inlineStr">
        <x:is>
          <x:t xml:space="preserve">Abadia da Ressurreição</x:t>
        </x:is>
      </x:c>
      <x:c r="D66" s="54" t="inlineStr">
        <x:is>
          <x:t xml:space="preserve">Sl 84,13</x:t>
        </x:is>
      </x:c>
      <x:c r="E66" s="54" t="inlineStr">
        <x:is>
          <x:t xml:space="preserve">Sl 64</x:t>
        </x:is>
      </x:c>
      <x:c r="F66" s="54" t="inlineStr">
        <x:is>
          <x:t xml:space="preserve">O Senhor dará a sua bênção</x:t>
        </x:is>
      </x:c>
      <x:c r="G66" s="54" t="e">
        <x:f>HYPERLINK("https://drive.google.com/file/d/1irczhRRmZP9kl8gevq8hyYOudTc2_IOn/view","abrir partitura")</x:f>
        <x:v>HYPERLINK is not implemented. linkLocation=https://drive.google.com/file/d/1irczhRRmZP9kl8gevq8hyYOudTc2_IOn/view, friendlyName=abrir partitura</x:v>
      </x:c>
      <x:c r="H66" s="54" t="inlineStr">
        <x:is>
          <x:t xml:space="preserve">S. Paulo Schola Cantorum 1. Ó Senhor, convém cantar vosso louvor * com um hino em Sião! É feliz quem escolheis e convidais * para morar em vossos átrios! 2. Saciamo-nos dos bens de vossa casa * e do vosso templo santo. Vossa bondade nos responde com prodígios, * nosso Deus e Salvador! 3. O ano todo coroais com vossos dons, * os vossos passos são fecundos; transborda a fartura onde passais, * brotam pastos no deserto. 4. As colinas se enfeitam de alegria, * nossos vales se revestem de trigais: * tudo canta de alegria!</x:t>
        </x:is>
      </x:c>
    </x:row>
    <x:row r="67" s="29" customFormat="1" ht="24" customHeight="1">
      <x:c r="A67" s="54" t="inlineStr">
        <x:is>
          <x:t xml:space="preserve">Jerusalém, levanta-te</x:t>
        </x:is>
      </x:c>
      <x:c r="B67" s="54" t="inlineStr">
        <x:is>
          <x:t xml:space="preserve">2º Domingo do Advento</x:t>
        </x:is>
      </x:c>
      <x:c r="C67" s="54" t="inlineStr">
        <x:is>
          <x:t xml:space="preserve">Abadia da Ressurreição</x:t>
        </x:is>
      </x:c>
      <x:c r="D67" s="54" t="inlineStr">
        <x:is>
          <x:t xml:space="preserve">Br 5,5; 4,36</x:t>
        </x:is>
      </x:c>
      <x:c r="E67" s="54" t="inlineStr">
        <x:is>
          <x:t xml:space="preserve">Sl 147</x:t>
        </x:is>
      </x:c>
      <x:c r="F67" s="54" t="inlineStr">
        <x:is>
          <x:t xml:space="preserve">Jerusalém, levanta-te</x:t>
        </x:is>
      </x:c>
      <x:c r="G67" s="54" t="e">
        <x:f>HYPERLINK("https://drive.google.com/file/d/1iAvkO0q6J8RGgOKr1ohWvELyPJ_HwSAE/view","abrir partitura")</x:f>
        <x:v>HYPERLINK is not implemented. linkLocation=https://drive.google.com/file/d/1iAvkO0q6J8RGgOKr1ohWvELyPJ_HwSAE/view, friendlyName=abrir partitura</x:v>
      </x:c>
      <x:c r="H67" s="54" t="inlineStr">
        <x:is>
          <x:t xml:space="preserve">S. Paulo Schola Cantorum 1. Glorifica o Senhor, Jerusalém! * Ó Sião, canta louvores ao teu Deus! 2. Pois reforçou com segurança as tuas portas, * e os teus filhos em teu seio abençoou; a paz em teus limites garantiu * e te dá como alimento a flor do trigo. 3. Ele envia suas ordens para a terra, * e a palavra que ele diz corre veloz; ele faz cair a neve como lã * e espalha a geada como cinza. 4. Como de pão lança as migalhas do granizo, * a seu frio as águas ficam congeladas. Ele envia sua palavra e as derrete, * sopra o vento e de novo as águas correm. Estrofes com dois hemistíquios: A + B</x:t>
        </x:is>
      </x:c>
    </x:row>
    <x:row r="68" s="29" customFormat="1" ht="24" customHeight="1">
      <x:c r="A68" s="54" t="inlineStr">
        <x:is>
          <x:t xml:space="preserve">Dizei aos tímidos: coragem, não temais</x:t>
        </x:is>
      </x:c>
      <x:c r="B68" s="54" t="inlineStr">
        <x:is>
          <x:t xml:space="preserve">3º Domingo do Advento</x:t>
        </x:is>
      </x:c>
      <x:c r="C68" s="54" t="inlineStr">
        <x:is>
          <x:t xml:space="preserve">Abadia da Ressurreição</x:t>
        </x:is>
      </x:c>
      <x:c r="D68" s="54" t="inlineStr">
        <x:is>
          <x:t xml:space="preserve">Is 35,4</x:t>
        </x:is>
      </x:c>
      <x:c r="E68" s="54" t="inlineStr">
        <x:is>
          <x:t xml:space="preserve">Is 40,10ss</x:t>
        </x:is>
      </x:c>
      <x:c r="F68" s="54" t="inlineStr">
        <x:is>
          <x:t xml:space="preserve">Dizei aos tímidos: coragem, não temais</x:t>
        </x:is>
      </x:c>
      <x:c r="G68" s="54" t="e">
        <x:f>HYPERLINK("https://drive.google.com/file/d/1iF-sCIq1yKRwg4VmePVgHlXJsi2kZ6q-/view","abrir partitura")</x:f>
        <x:v>HYPERLINK is not implemented. linkLocation=https://drive.google.com/file/d/1iF-sCIq1yKRwg4VmePVgHlXJsi2kZ6q-/view, friendlyName=abrir partitura</x:v>
      </x:c>
      <x:c r="H68" s="54" t="inlineStr">
        <x:is>
          <x:t xml:space="preserve">S. Paulo Schola Cantorum 1. Já vem o Senhor Deus com seu poder, * tudo dominará pelo seu braço; consigo traz o prêmio da vitória, * os troféus conquistados o precedem. 2. Pastor, fará pastar o seu rebanho, * acolhe nos seus braços os cordeiros; ergue as ovelhas junto ao coração, * e conduz ao descanso as que amamentam. 3. Quem pôde em suas mãos medir o mar? * Quem pôde o céu medir palmo por palmo? Quem passou pelo alqueire a terra inteira? * Quem pôs colina e montes na balança? 4. Quem do Senhor terá guiado o espírito? * Quem poderia dar-lhe algum conselho? De quem aprendeu ele o julgamento? * Quem lhe ensinou a estrada da justiça?</x:t>
        </x:is>
      </x:c>
    </x:row>
    <x:row r="69" s="29" customFormat="1" ht="24" customHeight="1">
      <x:c r="A69" s="54" t="inlineStr">
        <x:is>
          <x:t xml:space="preserve">A Virgem conceberá um Filho</x:t>
        </x:is>
      </x:c>
      <x:c r="B69" s="54" t="inlineStr">
        <x:is>
          <x:t xml:space="preserve">4º Domingo do Advento</x:t>
        </x:is>
      </x:c>
      <x:c r="C69" s="54" t="inlineStr">
        <x:is>
          <x:t xml:space="preserve">Abadia da Ressurreição</x:t>
        </x:is>
      </x:c>
      <x:c r="D69" s="54" t="inlineStr">
        <x:is>
          <x:t xml:space="preserve">Is 7,14</x:t>
        </x:is>
      </x:c>
      <x:c r="E69" s="54" t="inlineStr">
        <x:is>
          <x:t xml:space="preserve">Sl 18</x:t>
        </x:is>
      </x:c>
      <x:c r="F69" s="54" t="inlineStr">
        <x:is>
          <x:t xml:space="preserve">A Virgem conceberá um Filho</x:t>
        </x:is>
      </x:c>
      <x:c r="G69" s="54" t="e">
        <x:f>HYPERLINK("https://drive.google.com/file/d/1iTmlrWEG3tUi4eD9f-tNl9z9BEaiFhJv/view","abrir partitura")</x:f>
        <x:v>HYPERLINK is not implemented. linkLocation=https://drive.google.com/file/d/1iTmlrWEG3tUi4eD9f-tNl9z9BEaiFhJv/view, friendlyName=abrir partitura</x:v>
      </x:c>
      <x:c r="H69" s="54" t="inlineStr">
        <x:is>
          <x:t xml:space="preserve">S. Paulo Schola Cantorum 1. Os céus proclamam a glória do Senhor, * e o firmamento, a obra de suas mãos; o dia ao dia transmite esta mensagem, * a noite à noite publica esta notícia. 2. Não são discursos nem frases ou palavras, * nem são vozes que possam ser ouvidas; seu som ressoa e se espalha em toda a terra, * chega aos confins do universo a sua voz. 3. Armou no alto uma tenda para o sol; * ele desponta no céu e se levanta como um esposo do quarto nupcial, * como um herói exultante em seu caminho.</x:t>
        </x:is>
      </x:c>
    </x:row>
    <x:row r="70" s="29" customFormat="1" ht="24" customHeight="1">
      <x:c r="A70" s="54" t="inlineStr">
        <x:is>
          <x:t xml:space="preserve">Quem medita dia e noite na lei do Senhor</x:t>
        </x:is>
      </x:c>
      <x:c r="B70" s="54" t="inlineStr">
        <x:is>
          <x:t xml:space="preserve">Quarta-feira de Cinzas</x:t>
        </x:is>
      </x:c>
      <x:c r="C70" s="54" t="inlineStr">
        <x:is>
          <x:t xml:space="preserve">Abadia da Ressurreição</x:t>
        </x:is>
      </x:c>
      <x:c r="D70" s="54" t="inlineStr">
        <x:is>
          <x:t xml:space="preserve">Sl 1,2-3</x:t>
        </x:is>
      </x:c>
      <x:c r="E70" s="54" t="inlineStr">
        <x:is>
          <x:t xml:space="preserve">Sl 1</x:t>
        </x:is>
      </x:c>
      <x:c r="F70" s="54" t="inlineStr">
        <x:is>
          <x:t xml:space="preserve">Quem medita dia e noite na lei do Senhor</x:t>
        </x:is>
      </x:c>
      <x:c r="G70" s="54" t="e">
        <x:f>HYPERLINK("https://drive.google.com/file/d/1jiocY0ZnOmSr-b_4hCq-Y7FJ-fK-vlLH/view","abrir partitura")</x:f>
        <x:v>HYPERLINK is not implemented. linkLocation=https://drive.google.com/file/d/1jiocY0ZnOmSr-b_4hCq-Y7FJ-fK-vlLH/view, friendlyName=abrir partitura</x:v>
      </x:c>
      <x:c r="H70" s="54" t="inlineStr">
        <x:is>
          <x:t xml:space="preserve">S. Paulo Schola Cantorum 1. Feliz é todo aquele que não anda * conforme os conselhos dos perversos; que não entra no caminho dos malvados * nem junto aos zombadores vai sentar-se; 2. Mas encontra seu prazer na lei de Deus * e a medita, dia e noite, sem cessar. 3. Eis que ele é semelhante a uma árvore * que à beira da torrente está plantada; ela sempre dá seus frutos a seu tempo * e jamais as suas folhas vão murchar. 4. Eis que tudo o que ele faz vai prosperar, * mas bem outra é a sorte dos perversos. 5. Ao contrário, são iguais à palha seca * espalhada e dispersada pelo vento; por isso os ímpios não resistem no juízo * nem os perversos, na assembleia dos fiéis. 6. Pois Deus vigia o caminho dos eleitos, * mas a estrada dos malvados leva à morte. Quarta-feira de Cinzas Com dois hemistíquios: A + D</x:t>
        </x:is>
      </x:c>
    </x:row>
    <x:row r="71" s="29" customFormat="1" ht="24" customHeight="1">
      <x:c r="A71" s="54" t="inlineStr">
        <x:is>
          <x:t xml:space="preserve">Ele te cobrirá com sua sombra</x:t>
        </x:is>
      </x:c>
      <x:c r="B71" s="54" t="inlineStr">
        <x:is>
          <x:t xml:space="preserve">1º Domingo da Quaresma</x:t>
        </x:is>
      </x:c>
      <x:c r="C71" s="54" t="inlineStr">
        <x:is>
          <x:t xml:space="preserve">Abadia da Ressurreição</x:t>
        </x:is>
      </x:c>
      <x:c r="D71" s="54" t="inlineStr">
        <x:is>
          <x:t xml:space="preserve">Sl 90,4</x:t>
        </x:is>
      </x:c>
      <x:c r="E71" s="54" t="inlineStr">
        <x:is>
          <x:t xml:space="preserve">Sl 90</x:t>
        </x:is>
      </x:c>
      <x:c r="F71" s="54" t="inlineStr">
        <x:is>
          <x:t xml:space="preserve">Ele te cobrirá com sua sombra</x:t>
        </x:is>
      </x:c>
      <x:c r="G71" s="54" t="e">
        <x:f>HYPERLINK("https://drive.google.com/file/d/1jl2PMpE9mldPvqKGV9BahwaOc2GMVKx8/view","abrir partitura")</x:f>
        <x:v>HYPERLINK is not implemented. linkLocation=https://drive.google.com/file/d/1jl2PMpE9mldPvqKGV9BahwaOc2GMVKx8/view, friendlyName=abrir partitura</x:v>
      </x:c>
      <x:c r="H71" s="54" t="inlineStr">
        <x:is>
          <x:t xml:space="preserve">S. Paulo Schola Cantorum 1. Quem habita ao abrigo do Altíssimo * e vive à sombra do Senhor onipotente, diz ao Senhor: “Sois meu refúgio e proteção, * sois o meu Deus, no qual confio inteiramente”. 2. Do caçador e do seu laço ele te livra. * Ele te salva da palavra que destrói. Com suas asas haverá de proteger-te, * com seu escudo e suas armas, defender-te. 3. Não temerás terror algum durante a noite, * nem a flecha disparada em pleno dia; nem a peste que caminha pelo escuro, * nem a desgraça que devasta ao meio-dia. Com três hemistíquios: Flexa + A + D 4. = Podem cair muitos milhares a teu lado, + podem cair até dez mil à tua direita: * nenhum mal há de chegar perto de ti. 5. Os teus olhos haverão de contemplar * o castigo infligido aos pecadores; pois fizeste do Senhor o teu refúgio, * e no Altíssimo encontraste o teu abrigo.</x:t>
        </x:is>
      </x:c>
    </x:row>
    <x:row r="72" s="29" customFormat="1" ht="24" customHeight="1">
      <x:c r="A72" s="54" t="inlineStr">
        <x:is>
          <x:t xml:space="preserve">Veio uma voz da nuvem, dizendo</x:t>
        </x:is>
      </x:c>
      <x:c r="B72" s="54" t="inlineStr">
        <x:is>
          <x:t xml:space="preserve">2º Domingo da Quaresma</x:t>
        </x:is>
      </x:c>
      <x:c r="C72" s="54" t="inlineStr">
        <x:is>
          <x:t xml:space="preserve">Abadia da Ressurreição</x:t>
        </x:is>
      </x:c>
      <x:c r="D72" s="54" t="inlineStr">
        <x:is>
          <x:t xml:space="preserve">Mt 17,5; Mc 9,7; Lc 9,35</x:t>
        </x:is>
      </x:c>
      <x:c r="E72" s="54" t="inlineStr">
        <x:is>
          <x:t xml:space="preserve">Sl 35</x:t>
        </x:is>
      </x:c>
      <x:c r="F72" s="54" t="inlineStr">
        <x:is>
          <x:t xml:space="preserve">Veio uma voz da nuvem, dizendo</x:t>
        </x:is>
      </x:c>
      <x:c r="G72" s="54" t="e">
        <x:f>HYPERLINK("https://drive.google.com/file/d/1jlmUya4x5g0QdgC4J0bYbYwTPXrdz-gG/view","abrir partitura")</x:f>
        <x:v>HYPERLINK is not implemented. linkLocation=https://drive.google.com/file/d/1jlmUya4x5g0QdgC4J0bYbYwTPXrdz-gG/view, friendlyName=abrir partitura</x:v>
      </x:c>
      <x:c r="H72" s="54" t="inlineStr">
        <x:is>
          <x:t xml:space="preserve">S. Paulo Schola Cantorum 1. Vosso amor chega aos céus, ó Senhor, * chega às nuvens a vossa verdade. 2. Como as altas montanhas eternas * é a vossa justiça, Senhor; os abismos profundos dos mares. quão preciosa é, Senhor, vossa graça! Eis que osfilhos dos homensse abrigam * sob a sombra das asas de Deus. 4. Na abundância de vossa morada, * eles vêm saciar-se de bens. Vóslhes dais de beber água viva, * na torrente das vossas delícias. 5. Pois em vós está a fonte da vida, * e em vossa luz contemplamos a luz. Conservai aosfiéis vossa graça, * e aosretos, a vossa justiça!</x:t>
        </x:is>
      </x:c>
    </x:row>
    <x:row r="73" s="29" customFormat="1" ht="24" customHeight="1">
      <x:c r="A73" s="54" t="inlineStr">
        <x:is>
          <x:t xml:space="preserve">Daquele que beber da água que eu darei</x:t>
        </x:is>
      </x:c>
      <x:c r="B73" s="54" t="inlineStr">
        <x:is>
          <x:t xml:space="preserve">3º Domingo da Quaresma</x:t>
        </x:is>
      </x:c>
      <x:c r="C73" s="54" t="inlineStr">
        <x:is>
          <x:t xml:space="preserve">Abadia da Ressurreição</x:t>
        </x:is>
      </x:c>
      <x:c r="D73" s="54" t="inlineStr">
        <x:is>
          <x:t xml:space="preserve">Jo 4,13–14</x:t>
        </x:is>
      </x:c>
      <x:c r="E73" s="54" t="inlineStr">
        <x:is>
          <x:t xml:space="preserve">Sl 62</x:t>
        </x:is>
      </x:c>
      <x:c r="F73" s="54" t="inlineStr">
        <x:is>
          <x:t xml:space="preserve">Daquele que beber da água que eu darei</x:t>
        </x:is>
      </x:c>
      <x:c r="G73" s="54" t="e">
        <x:f>HYPERLINK("https://drive.google.com/file/d/1jw_g6NNWc1UCsnb0WD9SylrbI7bZZinw/view","abrir partitura")</x:f>
        <x:v>HYPERLINK is not implemented. linkLocation=https://drive.google.com/file/d/1jw_g6NNWc1UCsnb0WD9SylrbI7bZZinw/view, friendlyName=abrir partitura</x:v>
      </x:c>
      <x:c r="H73" s="54" t="inlineStr">
        <x:is>
          <x:t xml:space="preserve">S. Paulo Schola Cantorum 1. Sois vós, ó Senhor, o meu Deus! * Desde a aurora ansioso vos busco! 2. = Aminh’alma tem sede de vós, + minha carne também vos deseja, * como terra sedenta e sem água! 3. Vosso amor vale mais do que a vida: * e por isso meus lábios vos louvam. Quero, pois, vos louvar pela vida, * e elevar para vós minhas mãos! 4. Aminh’alma será saciada, * como em grande banquete de festa; cantará a alegria em meus lábios, * ao cantar para vós meu louvor! 5. Para mim fostes sempre um socorro; * de vossas asas à sombra eu exulto! Minha alma se agarra em vós; * com poder vossa mão me sustenta. 3º Domingo do Quaresma - Ano A</x:t>
        </x:is>
      </x:c>
    </x:row>
    <x:row r="74" s="29" customFormat="1" ht="24" customHeight="1">
      <x:c r="A74" s="54" t="inlineStr">
        <x:is>
          <x:t xml:space="preserve">Até o pássaro encontra um abrigo</x:t>
        </x:is>
      </x:c>
      <x:c r="B74" s="54" t="inlineStr">
        <x:is>
          <x:t xml:space="preserve">3º Domingo da Quaresma</x:t>
        </x:is>
      </x:c>
      <x:c r="C74" s="54" t="inlineStr">
        <x:is>
          <x:t xml:space="preserve">Abadia da Ressurreição</x:t>
        </x:is>
      </x:c>
      <x:c r="D74" s="54" t="inlineStr">
        <x:is>
          <x:t xml:space="preserve">Sl 83,4-5</x:t>
        </x:is>
      </x:c>
      <x:c r="E74" s="54" t="inlineStr">
        <x:is>
          <x:t xml:space="preserve">Sl 83</x:t>
        </x:is>
      </x:c>
      <x:c r="F74" s="54" t="inlineStr">
        <x:is>
          <x:t xml:space="preserve">Até o pássaro encontra um abrigo</x:t>
        </x:is>
      </x:c>
      <x:c r="G74" s="54" t="e">
        <x:f>HYPERLINK("https://drive.google.com/file/d/1qzi4yPUHianaJWv-cGF4S4FvtcT_h468/view","abrir partitura")</x:f>
        <x:v>HYPERLINK is not implemented. linkLocation=https://drive.google.com/file/d/1qzi4yPUHianaJWv-cGF4S4FvtcT_h468/view, friendlyName=abrir partitura</x:v>
      </x:c>
      <x:c r="H74" s="54" t="inlineStr">
        <x:is>
          <x:t xml:space="preserve">S. Paulo Schola Cantorum 1. Quão amável, ó Senhor, é vossa casa, * quanto a amo, Senhor Deus do universo! 2. Minha alma desfalece de saudades * e anseia pelos átrios do Senhor! Meu coração e minha carne rejubilam * e exultam de alegria no Deus vivo! 3. = Mesmo o pardal encontra abrigo em vossa casa, + e a andorinha ali prepara o seu ninho, * para nele seusfilhotes colocar: vossos altares, ó Senhor Deus do universo! * vossos altares, ó meu Rei e meu Senhor! 3º Domingo da Quaresma - Anos B e C 4. Felizes os que habitam vossa casa; * para sempre haverão de vos louvar! Felizes os que em vós têm sua força, * e se decidem a partir quais peregrinos!</x:t>
        </x:is>
      </x:c>
    </x:row>
    <x:row r="75" s="29" customFormat="1" ht="24" customHeight="1">
      <x:c r="A75" s="54" t="inlineStr">
        <x:is>
          <x:t xml:space="preserve">O Senhor ungiu os meus olhos</x:t>
        </x:is>
      </x:c>
      <x:c r="B75" s="54" t="inlineStr">
        <x:is>
          <x:t xml:space="preserve">4º Domingo da Quaresma</x:t>
        </x:is>
      </x:c>
      <x:c r="C75" s="54" t="inlineStr">
        <x:is>
          <x:t xml:space="preserve">Abadia da Ressurreição</x:t>
        </x:is>
      </x:c>
      <x:c r="D75" s="54" t="inlineStr">
        <x:is>
          <x:t xml:space="preserve">Jo 9,11</x:t>
        </x:is>
      </x:c>
      <x:c r="E75" s="54" t="inlineStr">
        <x:is>
          <x:t xml:space="preserve">Sl 96</x:t>
        </x:is>
      </x:c>
      <x:c r="F75" s="54" t="inlineStr">
        <x:is>
          <x:t xml:space="preserve">O Senhor ungiu os meus olhos</x:t>
        </x:is>
      </x:c>
      <x:c r="G75" s="54" t="e">
        <x:f>HYPERLINK("https://drive.google.com/file/d/1jzKeQIhM2kc0bOqbl0MOF0ebIRPBRGtl/view","abrir partitura")</x:f>
        <x:v>HYPERLINK is not implemented. linkLocation=https://drive.google.com/file/d/1jzKeQIhM2kc0bOqbl0MOF0ebIRPBRGtl/view, friendlyName=abrir partitura</x:v>
      </x:c>
      <x:c r="H75" s="54" t="inlineStr">
        <x:is>
          <x:t xml:space="preserve">S. Paulo Schola Cantorum 1. Todos os povos podem ver a sua glória.* Sião escuta transbordante de alegria, e exultam as cidades de Judá, * porque são justos, ó Senhor, vossos juízos! 2. = Porque vós sois o Altíssimo, Senhor, + muito acima do universo que criastes, * e de muito superais todos os deuses. 3. = O Senhor ama os que detestam a maldade, + ele protege seus fiéis e suas vidas, * e da mão dos pecadores os liberta. 4. Uma luz já se levanta para os justos, * e a alegria, para os retos corações. Homens justos, alegrai-vos no Senhor, * celebrai e bendizei seu santo nome! 4º Domingo da Quaresma - Ano A</x:t>
        </x:is>
      </x:c>
    </x:row>
    <x:row r="76" s="29" customFormat="1" ht="24" customHeight="1">
      <x:c r="A76" s="54" t="inlineStr">
        <x:is>
          <x:t xml:space="preserve">Jerusalém, cidade bem edificada</x:t>
        </x:is>
      </x:c>
      <x:c r="B76" s="54" t="inlineStr">
        <x:is>
          <x:t xml:space="preserve">4º Domingo da Quaresma</x:t>
        </x:is>
      </x:c>
      <x:c r="C76" s="54" t="inlineStr">
        <x:is>
          <x:t xml:space="preserve">Abadia da Ressurreição</x:t>
        </x:is>
      </x:c>
      <x:c r="D76" s="54" t="inlineStr">
        <x:is>
          <x:t xml:space="preserve">Sl 121,3-4</x:t>
        </x:is>
      </x:c>
      <x:c r="E76" s="54" t="inlineStr">
        <x:is>
          <x:t xml:space="preserve">Sl 121</x:t>
        </x:is>
      </x:c>
      <x:c r="F76" s="54" t="inlineStr">
        <x:is>
          <x:t xml:space="preserve">Jerusalém, cidade bem edificada</x:t>
        </x:is>
      </x:c>
      <x:c r="G76" s="54" t="e">
        <x:f>HYPERLINK("https://drive.google.com/file/d/1k0S8huNhyL2XbMIcGWottZJbh8gzmXmf/view","abrir partitura")</x:f>
        <x:v>HYPERLINK is not implemented. linkLocation=https://drive.google.com/file/d/1k0S8huNhyL2XbMIcGWottZJbh8gzmXmf/view, friendlyName=abrir partitura</x:v>
      </x:c>
      <x:c r="H76" s="54" t="inlineStr">
        <x:is>
          <x:t xml:space="preserve">S. Paulo Schola Cantorum 1. Que alegria, quando ouvi que me disseram: * “Vamos à casa do Senhor!” E agora nossos pés já se detêm, * Jerusalém, em tuas portas. 2. Jerusalém, cidade bem edificada * num conjunto harmonioso; para lá sobem as tribos de Israel, * 3. Para louvar, segundo a lei de Israel, * A sede da justiça lá está * 4º Domingo da Quaresma - Ano B 4. Rogai que viva em paz Jerusalém, * e em segurança os que te amam! Que a paz habite dentro de teus muros, * tranquilidade em teus palácios! 5. Por amor a meus irmãos e meus amigos, * peço: “A paz esteja em ti!” Pelo amor que tenho à casa do Senhor, * eu te desejo todo bem!</x:t>
        </x:is>
      </x:c>
    </x:row>
    <x:row r="77" s="29" customFormat="1" ht="24" customHeight="1">
      <x:c r="A77" s="54" t="inlineStr">
        <x:is>
          <x:t xml:space="preserve">É preciso festejar e alegrar-nos</x:t>
        </x:is>
      </x:c>
      <x:c r="B77" s="54" t="inlineStr">
        <x:is>
          <x:t xml:space="preserve">4º Domingo da Quaresma</x:t>
        </x:is>
      </x:c>
      <x:c r="C77" s="54" t="inlineStr">
        <x:is>
          <x:t xml:space="preserve">Abadia da Ressurreição</x:t>
        </x:is>
      </x:c>
      <x:c r="D77" s="54" t="inlineStr">
        <x:is>
          <x:t xml:space="preserve">Lc 15,32</x:t>
        </x:is>
      </x:c>
      <x:c r="E77" s="54" t="inlineStr">
        <x:is>
          <x:t xml:space="preserve">Sl 102</x:t>
        </x:is>
      </x:c>
      <x:c r="F77" s="54" t="inlineStr">
        <x:is>
          <x:t xml:space="preserve">É preciso festejar e alegrar-nos</x:t>
        </x:is>
      </x:c>
      <x:c r="G77" s="54" t="e">
        <x:f>HYPERLINK("https://drive.google.com/file/d/1k63eq1Cu0f7No1QmQ3z11FGtCfOl16ch/view","abrir partitura")</x:f>
        <x:v>HYPERLINK is not implemented. linkLocation=https://drive.google.com/file/d/1k63eq1Cu0f7No1QmQ3z11FGtCfOl16ch/view, friendlyName=abrir partitura</x:v>
      </x:c>
      <x:c r="H77" s="54" t="inlineStr">
        <x:is>
          <x:t xml:space="preserve">S. Paulo Schola Cantorum 4º Domingo da Quaresma - Ano C 4. Como um pai se compadece de seus filhos, * o Senhor tem compaixão dos que o temem. Porque sabe de que barro somos feitos, * e se lembra de que apenas somos pó. 5. Os dias do homem se parecem com a erva, * ela floresce como a flor dos verdes campos; mas apenas sopra o vento ela se esvai, * já nem sabemos onde era o seu lugar. 6. Mas o amor do Senhor Deus por quem o teme * é de sempre e perdura para sempre; e também sua justiça se estende * por gerações até os filhos de seus filhos. 1. O Senhor realiza obras de justiça * e garante o direito aos oprimidos; O Senhor é indulgente, é favorável, * é paciente, é bondoso e compassivo. 2. Não fica sempre repetindo as suas queixas, * nem guarda eternamente o seu rancor. Não nos trata como exigem nossas faltas, * nem nos pune em proporção às nossas culpas. 3. Quanto os céus por sobre a terra se elevam, * tanto é grande o seu amor aos que o temem; quanto dista o nascente do poente, * tanto afasta para longe nossos crimes.</x:t>
        </x:is>
      </x:c>
    </x:row>
    <x:row r="78" s="29" customFormat="1" ht="24" customHeight="1">
      <x:c r="A78" s="54" t="inlineStr">
        <x:is>
          <x:t xml:space="preserve">Todo aquele que vive e crê em mim</x:t>
        </x:is>
      </x:c>
      <x:c r="B78" s="54" t="inlineStr">
        <x:is>
          <x:t xml:space="preserve">5º Domingo da Quaresma</x:t>
        </x:is>
      </x:c>
      <x:c r="C78" s="54" t="inlineStr">
        <x:is>
          <x:t xml:space="preserve">Abadia da Ressurreição</x:t>
        </x:is>
      </x:c>
      <x:c r="D78" s="54" t="inlineStr">
        <x:is>
          <x:t xml:space="preserve">Jo 11,26</x:t>
        </x:is>
      </x:c>
      <x:c r="E78" s="54" t="inlineStr">
        <x:is>
          <x:t xml:space="preserve">Sl 124</x:t>
        </x:is>
      </x:c>
      <x:c r="F78" s="54" t="inlineStr">
        <x:is>
          <x:t xml:space="preserve">Todo aquele que vive e crê em mim</x:t>
        </x:is>
      </x:c>
      <x:c r="G78" s="54" t="e">
        <x:f>HYPERLINK("https://drive.google.com/file/d/1k9CbWOdmOHa7OkSoAJ55fh8HFbNaHY8t/view","abrir partitura")</x:f>
        <x:v>HYPERLINK is not implemented. linkLocation=https://drive.google.com/file/d/1k9CbWOdmOHa7OkSoAJ55fh8HFbNaHY8t/view, friendlyName=abrir partitura</x:v>
      </x:c>
      <x:c r="H78" s="54" t="inlineStr">
        <x:is>
          <x:t xml:space="preserve">S. Paulo Schola Cantorum 1. Quem confia no Senhor * é como o monte de Sião: nada o pode abalar, * porque é firme para sempre. 2. Tal e qual Jerusalém, * toda cercada de montanhas, assim Deus cerca seu povo * desde agora e para sempre, * pelos séculos afora. 3. O Senhor não vai deixar * prevalecer por muito tempo o domínio dos malvados * sobre a sorte dos seus justos, 5º Domingo da Quaresma - Ano A</x:t>
        </x:is>
      </x:c>
    </x:row>
    <x:row r="79" s="29" customFormat="1" ht="24" customHeight="1">
      <x:c r="A79" s="54" t="inlineStr">
        <x:is>
          <x:t xml:space="preserve">Em verdade, em verdade eu vos digo: se o grão de trigo</x:t>
        </x:is>
      </x:c>
      <x:c r="B79" s="54" t="inlineStr">
        <x:is>
          <x:t xml:space="preserve">5º Domingo da Quaresma</x:t>
        </x:is>
      </x:c>
      <x:c r="C79" s="54" t="inlineStr">
        <x:is>
          <x:t xml:space="preserve">Abadia da Ressurreição</x:t>
        </x:is>
      </x:c>
      <x:c r="D79" s="54" t="inlineStr">
        <x:is>
          <x:t xml:space="preserve">Jo 12,24–25</x:t>
        </x:is>
      </x:c>
      <x:c r="E79" s="54" t="inlineStr">
        <x:is>
          <x:t xml:space="preserve">Sl 115</x:t>
        </x:is>
      </x:c>
      <x:c r="F79" s="54" t="inlineStr">
        <x:is>
          <x:t xml:space="preserve">Em verdade, em verdade eu vos digo: se o grão de trigo</x:t>
        </x:is>
      </x:c>
      <x:c r="G79" s="54" t="e">
        <x:f>HYPERLINK("https://drive.google.com/file/d/1kBfZd2r6ITfRrFAPLeFFe17tnYzbGzHz/view","abrir partitura")</x:f>
        <x:v>HYPERLINK is not implemented. linkLocation=https://drive.google.com/file/d/1kBfZd2r6ITfRrFAPLeFFe17tnYzbGzHz/view, friendlyName=abrir partitura</x:v>
      </x:c>
      <x:c r="H79" s="54" t="inlineStr">
        <x:is>
          <x:t xml:space="preserve">S. Paulo Schola Cantorum 1. Guardei a minha fé, mesmo dizendo: * “É demais o sofrimento em minha vida!” Confiei, quando dizia na aflição: * “Todo homem é mentiroso! Todo homem!” 2. Que poderei retribuir ao Senhor Deus * por tudo aquilo que ele fez em meu favor? Elevo o cálice da minha salvação, * invocando o nome santo do Senhor. 3. Vou cumprir minhas promessas ao Senhor * na presença de seu povo reunido. É sentida por demais peloSenhor * a morte de seus santos, seus amigos. 5º Domingo da Quaresma - Ano B 4. = Eis que sou o vosso servo, ó Senhor, + vosso servo que nasceu de vossa serva; * mas me quebrastes os grilhões da escravidão! Por isso oferto um sacrifício de louvor, * invocando o nome santo do Senhor. 5. Vou cumprir minhas promessas ao Senhor * na presença de seu povo reunido; nos átrios da casa do Senhor, * em teu meio, ó cidade de Sião!</x:t>
        </x:is>
      </x:c>
    </x:row>
    <x:row r="80" s="29" customFormat="1" ht="24" customHeight="1">
      <x:c r="A80" s="54" t="inlineStr">
        <x:is>
          <x:t xml:space="preserve">Mulher, ninguém te condenou?</x:t>
        </x:is>
      </x:c>
      <x:c r="B80" s="54" t="inlineStr">
        <x:is>
          <x:t xml:space="preserve">5º Domingo da Quaresma</x:t>
        </x:is>
      </x:c>
      <x:c r="C80" s="54" t="inlineStr">
        <x:is>
          <x:t xml:space="preserve">Abadia da Ressurreição</x:t>
        </x:is>
      </x:c>
      <x:c r="D80" s="54" t="inlineStr">
        <x:is>
          <x:t xml:space="preserve">Jo 8,10–11</x:t>
        </x:is>
      </x:c>
      <x:c r="E80" s="54" t="inlineStr">
        <x:is>
          <x:t xml:space="preserve">Sl 31</x:t>
        </x:is>
      </x:c>
      <x:c r="F80" s="54" t="inlineStr">
        <x:is>
          <x:t xml:space="preserve">Mulher, ninguém te condenou?</x:t>
        </x:is>
      </x:c>
      <x:c r="G80" s="54" t="e">
        <x:f>HYPERLINK("https://drive.google.com/file/d/1kCgaw3oxHjq_3ncW2aY-5Xf4Ue_PRSYY/view","abrir partitura")</x:f>
        <x:v>HYPERLINK is not implemented. linkLocation=https://drive.google.com/file/d/1kCgaw3oxHjq_3ncW2aY-5Xf4Ue_PRSYY/view, friendlyName=abrir partitura</x:v>
      </x:c>
      <x:c r="H80" s="54" t="inlineStr">
        <x:is>
          <x:t xml:space="preserve">S. Paulo Schola Cantorum 1. Eu confessei, afinal, meu pecado, * e minha falta vos fiz conhecer. Disse: “Eu irei confessar meu pecado!” * E perdoastes, Senhor, minha falta. 2. Todo fiel pode, assim, invocar-vos, * durante o tempo da angústia e aflição, porque, ainda que irrompam as águas, * não poderão atingi-lo jamais. 3. Sois para mim proteção e refúgio; * na minha angústia me haveis de salvar, e envolvereis a minha alma no gozo * da salvação que me vem só de vós. 4. = Regozijai-vos ó justos, em Deus, + e no Senhor exultai de alegria! * Corações retos, cantai jubilosos! 5º Domingo da Quaresma - Ano C</x:t>
        </x:is>
      </x:c>
    </x:row>
    <x:row r="81" s="29" customFormat="1" ht="24" customHeight="1">
      <x:c r="A81" s="54" t="inlineStr">
        <x:is>
          <x:t xml:space="preserve">Não oculteis de mim a vossa face</x:t>
        </x:is>
      </x:c>
      <x:c r="B81" s="54" t="inlineStr">
        <x:is>
          <x:t xml:space="preserve">Segunda-feira Santa</x:t>
        </x:is>
      </x:c>
      <x:c r="C81" s="54" t="inlineStr">
        <x:is>
          <x:t xml:space="preserve">Abadia da Ressurreição</x:t>
        </x:is>
      </x:c>
      <x:c r="D81" s="54" t="inlineStr">
        <x:is>
          <x:t xml:space="preserve">Sl 101,3</x:t>
        </x:is>
      </x:c>
      <x:c r="E81" s="54" t="inlineStr">
        <x:is>
          <x:t xml:space="preserve">Sl 101</x:t>
        </x:is>
      </x:c>
      <x:c r="F81" s="54" t="inlineStr">
        <x:is>
          <x:t xml:space="preserve">Não oculteis de mim a vossa face</x:t>
        </x:is>
      </x:c>
      <x:c r="G81" s="54" t="e">
        <x:f>HYPERLINK("https://drive.google.com/file/d/1vIOHF48zLoI-OBYonUfkNQ6CAMTPvE-4/view","abrir partitura")</x:f>
        <x:v>HYPERLINK is not implemented. linkLocation=https://drive.google.com/file/d/1vIOHF48zLoI-OBYonUfkNQ6CAMTPvE-4/view, friendlyName=abrir partitura</x:v>
      </x:c>
      <x:c r="H81" s="54" t="inlineStr">
        <x:is>
          <x:t xml:space="preserve">S. Paulo Schola Cantorum 1. Ouvi, Senhor, e escutai minha oração, * e chegue até vós o meu clamor! De mim não oculteis a vossa face * no dia em que estou angustiado! 2. Meu coração se tornou seco igual à erva, * até esqueço de tomar meu alimento. À força de gemer e lamentar, * tornei-me tão-somente pele e osso. Segunda-feira da Semana Santa 3. Inclinai o vosso ouvido para mim, * ao invocar-vos atendei-me sem demora! Mas vós, Senhor, permaneceis eternamente, * de geração em geração sereis lembrado! 4. = Levantai-vos, tende pena de Sião, † já é tempo de mostrar misericórdia! Agora eu vos suplico, ó meu Deus; não me leveis já na metade dos meus dias, * vós, cujos anos são eternos, ó Senhor!</x:t>
        </x:is>
      </x:c>
    </x:row>
    <x:row r="82" s="29" customFormat="1" ht="24" customHeight="1">
      <x:c r="A82" s="54" t="inlineStr">
        <x:is>
          <x:t xml:space="preserve">Deus não poupou seu próprio Filho</x:t>
        </x:is>
      </x:c>
      <x:c r="B82" s="54" t="inlineStr">
        <x:is>
          <x:t xml:space="preserve">Terça-feira Santa</x:t>
        </x:is>
      </x:c>
      <x:c r="C82" s="54" t="inlineStr">
        <x:is>
          <x:t xml:space="preserve">Abadia da Ressurreição</x:t>
        </x:is>
      </x:c>
      <x:c r="D82" s="54" t="inlineStr">
        <x:is>
          <x:t xml:space="preserve">Rm 8,32</x:t>
        </x:is>
      </x:c>
      <x:c r="E82" s="54" t="inlineStr">
        <x:is>
          <x:t xml:space="preserve">Sl 39</x:t>
        </x:is>
      </x:c>
      <x:c r="F82" s="54" t="inlineStr">
        <x:is>
          <x:t xml:space="preserve">Deus não poupou seu próprio Filho</x:t>
        </x:is>
      </x:c>
      <x:c r="G82" s="54" t="e">
        <x:f>HYPERLINK("https://drive.google.com/file/d/1vJUhk60aRR17cbtnm2VWxdl7XY9C51_K/view","abrir partitura")</x:f>
        <x:v>HYPERLINK is not implemented. linkLocation=https://drive.google.com/file/d/1vJUhk60aRR17cbtnm2VWxdl7XY9C51_K/view, friendlyName=abrir partitura</x:v>
      </x:c>
      <x:c r="H82" s="54" t="inlineStr">
        <x:is>
          <x:t xml:space="preserve">S. Paulo Schola Cantorum 1. Esperando, esperei no Senhor, * e inclinando-se, ouviu meu clamor. Canto novo ele pôs em meus lábios, *um poema em louvor ao Senhor. 2. Quem a vós poderá comparar-se * nos desígnios a nosso respeito? Eu quisera, Senhor, publicá-los, * mas são tantos! Quem pode contá-los? 3. = Sacrifício e oblação não quisestes, † mas abristes, Senhor, meus ouvidos; não pedistes ofertas nem vítimas, holocaustos por nossos pecados. * E então eu vos disse: 'Eis que venho!' 4. = Sobre mim está escrito no livro: † 'Com prazer faço a vossa vontade, * guardo em meu coração vossa lei!' = Proclamei toda a vossa justiça, † sem retê-la no meu coração; * vosso auxílio e lealdade narrei. Terça-feira da Semana Santa</x:t>
        </x:is>
      </x:c>
    </x:row>
    <x:row r="83" s="29" customFormat="1" ht="24" customHeight="1">
      <x:c r="A83" s="54" t="inlineStr">
        <x:is>
          <x:t xml:space="preserve">Veio o Filho do Homem a fim de servir</x:t>
        </x:is>
      </x:c>
      <x:c r="B83" s="54" t="inlineStr">
        <x:is>
          <x:t xml:space="preserve">Quarta-feira Santa</x:t>
        </x:is>
      </x:c>
      <x:c r="C83" s="54" t="inlineStr">
        <x:is>
          <x:t xml:space="preserve">Abadia da Ressurreição</x:t>
        </x:is>
      </x:c>
      <x:c r="D83" s="54" t="inlineStr">
        <x:is>
          <x:t xml:space="preserve">Mt 20,28; Mc 10,45</x:t>
        </x:is>
      </x:c>
      <x:c r="E83" s="54" t="inlineStr">
        <x:is>
          <x:t xml:space="preserve">Sl 101</x:t>
        </x:is>
      </x:c>
      <x:c r="F83" s="54" t="inlineStr">
        <x:is>
          <x:t xml:space="preserve">Veio o Filho do Homem a fim de servir</x:t>
        </x:is>
      </x:c>
      <x:c r="G83" s="54" t="e">
        <x:f>HYPERLINK("https://drive.google.com/file/d/1vMJ6AXt9S8Sm9oQPZjGFwJjw9MCDZHDO/view","abrir partitura")</x:f>
        <x:v>HYPERLINK is not implemented. linkLocation=https://drive.google.com/file/d/1vMJ6AXt9S8Sm9oQPZjGFwJjw9MCDZHDO/view, friendlyName=abrir partitura</x:v>
      </x:c>
      <x:c r="H83" s="54" t="inlineStr">
        <x:is>
          <x:t xml:space="preserve">S. Paulo Schola Cantorum 1. Ouvi, Senhor, e escutai minha oração, * e chegue até vós o meu clamor! Inclinai o vosso ouvido para mim, * ao invocar-vos atendei-me sem demora! 2. Quando o Senhor reconstruir Jerusalém* e aparecer com gloriosa majestade, ele ouvirá a oração dos oprimidos * e não desprezará a sua prece. 3. Para as futuras gerações se escreva isto, * e um povo novo a ser criado louve a Deus. Ele inclinou-se de seu templo nas alturas, * e o Senhor olhou a terra do alto céu. 4. Para que cantem o seu nome em Sião * e louve ao Senhor Jerusalém, quando os povos e as nações se reunirem * e todos os impérios o servirem. Quarta-feira da Semana Santa</x:t>
        </x:is>
      </x:c>
    </x:row>
    <x:row r="84" s="29" customFormat="1" ht="24" customHeight="1">
      <x:c r="A84" s="54" t="inlineStr">
        <x:is>
          <x:t xml:space="preserve">Cantarei eternamente as misericórdias do Senhor</x:t>
        </x:is>
      </x:c>
      <x:c r="B84" s="54" t="inlineStr">
        <x:is>
          <x:t xml:space="preserve">Missa do Crisma</x:t>
        </x:is>
      </x:c>
      <x:c r="C84" s="54" t="inlineStr">
        <x:is>
          <x:t xml:space="preserve">Abadia da Ressurreição</x:t>
        </x:is>
      </x:c>
      <x:c r="D84" s="54" t="inlineStr">
        <x:is>
          <x:t xml:space="preserve">Sl 88,2</x:t>
        </x:is>
      </x:c>
      <x:c r="E84" s="54" t="inlineStr">
        <x:is>
          <x:t xml:space="preserve">Sl 88</x:t>
        </x:is>
      </x:c>
      <x:c r="F84" s="54" t="inlineStr">
        <x:is>
          <x:t xml:space="preserve">Cantarei eternamente as misericórdias do Senhor</x:t>
        </x:is>
      </x:c>
      <x:c r="G84" s="54" t="e">
        <x:f>HYPERLINK("https://drive.google.com/file/d/1M_AmJYXNBUzcf2uD4mVkNHKrc0c_4skv/view","abrir partitura")</x:f>
        <x:v>HYPERLINK is not implemented. linkLocation=https://drive.google.com/file/d/1M_AmJYXNBUzcf2uD4mVkNHKrc0c_4skv/view, friendlyName=abrir partitura</x:v>
      </x:c>
      <x:c r="H84" s="54" t="inlineStr">
        <x:is>
          <x:t xml:space="preserve">S. Paulo Schola Cantorum eternamente o vosso amor, * eu cantarei vossa verdade! 2. Porque dissestes: “O amor é garantido para sempre!” * é tão firme como os céus. 3. “Eu firmei uma Aliança com meu servo, meu eleito, * a Davi, meu servidor: 4. Para sempre, no teu trono, firmarei tua linhagem, * garantirei o teu reinado!”</x:t>
        </x:is>
      </x:c>
    </x:row>
    <x:row r="85" s="29" customFormat="1" ht="24" customHeight="1">
      <x:c r="A85" s="54" t="inlineStr">
        <x:is>
          <x:t xml:space="preserve">Cristo, nossa Páscoa, foi imolado</x:t>
        </x:is>
      </x:c>
      <x:c r="B85" s="54" t="inlineStr">
        <x:is>
          <x:t xml:space="preserve">Domingo da Páscoa</x:t>
        </x:is>
      </x:c>
      <x:c r="C85" s="54" t="inlineStr">
        <x:is>
          <x:t xml:space="preserve">Abadia da Ressurreição</x:t>
        </x:is>
      </x:c>
      <x:c r="D85" s="54" t="inlineStr">
        <x:is>
          <x:t xml:space="preserve">1Cor 5,7-8</x:t>
        </x:is>
      </x:c>
      <x:c r="E85" s="54" t="inlineStr">
        <x:is>
          <x:t xml:space="preserve">Sl 117</x:t>
        </x:is>
      </x:c>
      <x:c r="F85" s="54" t="inlineStr">
        <x:is>
          <x:t xml:space="preserve">Cristo, nossa Páscoa, foi imolado</x:t>
        </x:is>
      </x:c>
      <x:c r="G85" s="54" t="e">
        <x:f>HYPERLINK("https://drive.google.com/file/d/1GNOH_hadCKbxAzoyYrwaajlszsSTQxTK/view","abrir partitura")</x:f>
        <x:v>HYPERLINK is not implemented. linkLocation=https://drive.google.com/file/d/1GNOH_hadCKbxAzoyYrwaajlszsSTQxTK/view, friendlyName=abrir partitura</x:v>
      </x:c>
      <x:c r="H85" s="54" t="inlineStr">
        <x:is>
          <x:t xml:space="preserve">S. Paulo Schola Cantorum 1. Dai graças ao Senhor, porque ele é bom! * “Eterna é a sua misericórdia!” 2.Acasa de Israel agora o diga: * “Eterna é a sua misericórdia!” Na minha angústia eu clamei pelo Senhor, e o Senhor me atendeu e libertou! 3. É melhor buscar refúgio no Senhor, * do que pôr no ser humano a esperança; O Senhor é minha força e o meu canto, * e tornou-se para mim o Salvador. 4. “Clamores de alegria e de vitória * ressoem pelastendas dosfiéis. “Apedra que os pedreirosrejeitaram, * tornou-se agora a pedra angular. 5. Pelo Senhor é que foi feito tudo isso: * Que maravilhas ele fez a nossos olhos! Este é o dia que o Senhor fez para nós, * alegremo-nos e nele exultemos! 6. Dai graças ao Senhor, porque ele é bom! * “Eterna é a sua misericórdia!” Com dois hemistíquios: A + B</x:t>
        </x:is>
      </x:c>
    </x:row>
    <x:row r="86" s="29" customFormat="1" ht="24" customHeight="1">
      <x:c r="A86" s="54" t="inlineStr">
        <x:is>
          <x:t xml:space="preserve">Põe a tua mão no lugar dos cravos</x:t>
        </x:is>
      </x:c>
      <x:c r="B86" s="54" t="inlineStr">
        <x:is>
          <x:t xml:space="preserve">2º Domingo da Páscoa</x:t>
        </x:is>
      </x:c>
      <x:c r="C86" s="54" t="inlineStr">
        <x:is>
          <x:t xml:space="preserve">Abadia da Ressurreição</x:t>
        </x:is>
      </x:c>
      <x:c r="D86" s="54" t="inlineStr">
        <x:is>
          <x:t xml:space="preserve">Jo 20,27</x:t>
        </x:is>
      </x:c>
      <x:c r="E86" s="54" t="inlineStr">
        <x:is>
          <x:t xml:space="preserve">Sl 102</x:t>
        </x:is>
      </x:c>
      <x:c r="F86" s="54" t="inlineStr">
        <x:is>
          <x:t xml:space="preserve">Põe a tua mão no lugar dos cravos</x:t>
        </x:is>
      </x:c>
      <x:c r="G86" s="54" t="e">
        <x:f>HYPERLINK("https://drive.google.com/file/d/1ilzZsdL1QE7tDtiqCRQenTqsaJhl0Ll0/view","abrir partitura")</x:f>
        <x:v>HYPERLINK is not implemented. linkLocation=https://drive.google.com/file/d/1ilzZsdL1QE7tDtiqCRQenTqsaJhl0Ll0/view, friendlyName=abrir partitura</x:v>
      </x:c>
      <x:c r="H86" s="54" t="inlineStr">
        <x:is>
          <x:t xml:space="preserve">S. Paulo Schola Cantorum 1. Bendize, ó minha alma, ao Senhor, * e todo o meu ser, seu santo nome! Bendize, ó minha alma, ao Senhor, * não te esqueças de nenhum de seus favores! 2. Pois ele te perdoa toda culpa, * e cura toda a tua enfermidade; O Senhor é indulgente, é favorável, * é paciente, é bondoso e compassivo. 3. Quanto os céus por sobre a terra se elevam, * tanto é grande o seu amor aos que o temem; quanto dista o nascente do poente, * tanto afasta para longe nossos crimes. 4. Como um pai se compadece de seus filhos, * o Senhor tem compaixão dos que o temem. Porque sabe de que barro somos feitos, * e se lembra de que apenas somos pó. 5. Mas o amor do Senhor Deus por quem o teme * é de sempre e perdura para sempre; e também sua justiça se estende * por gerações até os filhos de seus filhos.</x:t>
        </x:is>
      </x:c>
    </x:row>
    <x:row r="87" s="29" customFormat="1" ht="24" customHeight="1">
      <x:c r="A87" s="54" t="inlineStr">
        <x:is>
          <x:t xml:space="preserve">Os discípulos reconheceram o Senhor Jesus</x:t>
        </x:is>
      </x:c>
      <x:c r="B87" s="54" t="inlineStr">
        <x:is>
          <x:t xml:space="preserve">3º Domingo da Páscoa</x:t>
        </x:is>
      </x:c>
      <x:c r="C87" s="54" t="inlineStr">
        <x:is>
          <x:t xml:space="preserve">Abadia da Ressurreição</x:t>
        </x:is>
      </x:c>
      <x:c r="D87" s="54" t="inlineStr">
        <x:is>
          <x:t xml:space="preserve">Lc 24,35</x:t>
        </x:is>
      </x:c>
      <x:c r="E87" s="54" t="inlineStr">
        <x:is>
          <x:t xml:space="preserve">Sb 16,20ss</x:t>
        </x:is>
      </x:c>
      <x:c r="F87" s="54" t="inlineStr">
        <x:is>
          <x:t xml:space="preserve">Os discípulos reconheceram o Senhor Jesus</x:t>
        </x:is>
      </x:c>
      <x:c r="G87" s="54" t="e">
        <x:f>HYPERLINK("https://drive.google.com/file/d/1iu5Mhc6wU_WDTvio6yGxM1hlvx6hk5mT/view","abrir partitura")</x:f>
        <x:v>HYPERLINK is not implemented. linkLocation=https://drive.google.com/file/d/1iu5Mhc6wU_WDTvio6yGxM1hlvx6hk5mT/view, friendlyName=abrir partitura</x:v>
      </x:c>
      <x:c r="H87" s="54" t="inlineStr">
        <x:is>
          <x:t xml:space="preserve">S. Paulo Schola Cantorum 1. Alimentastes, Senhor, vosso povo * com alimento dos anjos; um pão preparado, de graça, Ele toda delícia continha, * 2. Adaptava-se ao gosto de todos, * mudava-se ele naquilo, * que cada um desejava. 3. Para que vossos filhos amados * que não são os frutos diversos, * que alimentam o homem, 3º Domingo da Páscoa - Ano A</x:t>
        </x:is>
      </x:c>
    </x:row>
    <x:row r="88" s="29" customFormat="1" ht="24" customHeight="1">
      <x:c r="A88" s="54" t="inlineStr">
        <x:is>
          <x:t xml:space="preserve">Era preciso que o Cristo morresse</x:t>
        </x:is>
      </x:c>
      <x:c r="B88" s="54" t="inlineStr">
        <x:is>
          <x:t xml:space="preserve">3º Domingo da Páscoa</x:t>
        </x:is>
      </x:c>
      <x:c r="C88" s="54" t="inlineStr">
        <x:is>
          <x:t xml:space="preserve">Abadia da Ressurreição</x:t>
        </x:is>
      </x:c>
      <x:c r="D88" s="54" t="inlineStr">
        <x:is>
          <x:t xml:space="preserve">Lc 24,46</x:t>
        </x:is>
      </x:c>
      <x:c r="E88" s="54" t="inlineStr">
        <x:is>
          <x:t xml:space="preserve">Sl 117</x:t>
        </x:is>
      </x:c>
      <x:c r="F88" s="54" t="inlineStr">
        <x:is>
          <x:t xml:space="preserve">Era preciso que o Cristo morresse</x:t>
        </x:is>
      </x:c>
      <x:c r="G88" s="54" t="e">
        <x:f>HYPERLINK("https://drive.google.com/file/d/1iwC4ysuptblLW_Kv_icNEKXGEEhoQz7r/view","abrir partitura")</x:f>
        <x:v>HYPERLINK is not implemented. linkLocation=https://drive.google.com/file/d/1iwC4ysuptblLW_Kv_icNEKXGEEhoQz7r/view, friendlyName=abrir partitura</x:v>
      </x:c>
      <x:c r="H88" s="54" t="inlineStr">
        <x:is>
          <x:t xml:space="preserve">S. Paulo Schola Cantorum 1. O Senhor é minha força e o meu canto, * e tornou-se para mim o Salvador. “Clamores de alegria e de vitória * ressoem pelas tendas dos fiéis. 2. Não morrerei, mas, ao contrário, viverei * para cantar as grandes obras do Senhor! O Senhor severamente me provou, * mas não me abandonou às mãos da morte. 3. Dou-vos graças, ó Senhor, porque me ouvistes * e vos tornastes para mim o Salvador! “A pedra que os pedreiros rejeitaram, * tornou-se agora a pedra angular. 4. Pelo Senhor é que foi feito tudo isso: * Que maravilhas ele fez a nossos olhos! Este é o dia que o Senhor fez para nós, * alegremo-nos e nele exultemos! 3º Domingo da Páscoa - Ano B</x:t>
        </x:is>
      </x:c>
    </x:row>
    <x:row r="89" s="29" customFormat="1" ht="24" customHeight="1">
      <x:c r="A89" s="54" t="inlineStr">
        <x:is>
          <x:t xml:space="preserve">Disse Jesus aos seus discípulos: Vinde comei!</x:t>
        </x:is>
      </x:c>
      <x:c r="B89" s="54" t="inlineStr">
        <x:is>
          <x:t xml:space="preserve">3º Domingo da Páscoa</x:t>
        </x:is>
      </x:c>
      <x:c r="C89" s="54" t="inlineStr">
        <x:is>
          <x:t xml:space="preserve">Abadia da Ressurreição</x:t>
        </x:is>
      </x:c>
      <x:c r="D89" s="54" t="inlineStr">
        <x:is>
          <x:t xml:space="preserve">Jo 21,12–13</x:t>
        </x:is>
      </x:c>
      <x:c r="E89" s="54" t="inlineStr">
        <x:is>
          <x:t xml:space="preserve">Sl 77</x:t>
        </x:is>
      </x:c>
      <x:c r="F89" s="54" t="inlineStr">
        <x:is>
          <x:t xml:space="preserve">Disse Jesus aos seus discípulos: Vinde comei!</x:t>
        </x:is>
      </x:c>
      <x:c r="G89" s="54" t="e">
        <x:f>HYPERLINK("https://drive.google.com/file/d/1jH_w_LVhp895tgl-mUJgW5G_cAvxQtPi/view","abrir partitura")</x:f>
        <x:v>HYPERLINK is not implemented. linkLocation=https://drive.google.com/file/d/1jH_w_LVhp895tgl-mUJgW5G_cAvxQtPi/view, friendlyName=abrir partitura</x:v>
      </x:c>
      <x:c r="H89" s="54" t="inlineStr">
        <x:is>
          <x:t xml:space="preserve">S. Paulo Schola Cantorum 1. Escuta, ó meu povo, a minha Lei, * ouve atento as palavras que eu te digo; Tudo aquilo que ouvimos e aprendemos, * e transmitiram para nós os nossos pais, 2. As grandezas do Senhor e seu poder, * as maravilhas que por nós realizou; um preceito em Jacó ele ordenou, * uma lei instituiu em Israel. 3. Não haveremos de ocultar a nossos filhos, * mas à nova geração nós contaremos: O homem se nutriu do pão dos anjos, * e mandou-lhes alimento em abundância; 4. Eles comeram e beberam à vontade; * o Senhor satisfizera os seus desejos. Fez chover carne para eles como pó, * choveram aves como areia do oceano. 3º Domingo da Páscoa - Ano C</x:t>
        </x:is>
      </x:c>
    </x:row>
    <x:row r="90" s="29" customFormat="1" ht="24" customHeight="1">
      <x:c r="A90" s="54" t="inlineStr">
        <x:is>
          <x:t xml:space="preserve">Ressuscitou o Bom Pastor que deu a vida</x:t>
        </x:is>
      </x:c>
      <x:c r="B90" s="54" t="inlineStr">
        <x:is>
          <x:t xml:space="preserve">4º Domingo da Páscoa</x:t>
        </x:is>
      </x:c>
      <x:c r="C90" s="54" t="inlineStr">
        <x:is>
          <x:t xml:space="preserve">Abadia da Ressurreição</x:t>
        </x:is>
      </x:c>
      <x:c r="D90" s="54" t="inlineStr">
        <x:is>
          <x:t xml:space="preserve">Jo 10,11</x:t>
        </x:is>
      </x:c>
      <x:c r="E90" s="54" t="inlineStr">
        <x:is>
          <x:t xml:space="preserve">Sl 22</x:t>
        </x:is>
      </x:c>
      <x:c r="F90" s="54" t="inlineStr">
        <x:is>
          <x:t xml:space="preserve">Ressuscitou o Bom Pastor que deu a vida</x:t>
        </x:is>
      </x:c>
      <x:c r="G90" s="54" t="e">
        <x:f>HYPERLINK("https://drive.google.com/file/d/1jQkF7nNCT1e9jYcqSkhLy6nBwaHus4cC/view","abrir partitura")</x:f>
        <x:v>HYPERLINK is not implemented. linkLocation=https://drive.google.com/file/d/1jQkF7nNCT1e9jYcqSkhLy6nBwaHus4cC/view, friendlyName=abrir partitura</x:v>
      </x:c>
      <x:c r="H90" s="54" t="inlineStr">
        <x:is>
          <x:t xml:space="preserve">S. Paulo Schola Cantorum 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neles tenho segurança! 4. Preparais àminha frente uma mesa, * bem à vista do inimigo, e com óleo vós ungis minha cabeça; * o meu cálice transborda. 5. Felicidade e todo bem hão de seguir-me, * por toda a minha vida; e, na casa do Senhor, habitarei * pelos tempos infinitos.</x:t>
        </x:is>
      </x:c>
    </x:row>
    <x:row r="91" s="29" customFormat="1" ht="24" customHeight="1">
      <x:c r="A91" s="54" t="inlineStr">
        <x:is>
          <x:t xml:space="preserve">Eu sou a verdadeira videira</x:t>
        </x:is>
      </x:c>
      <x:c r="B91" s="54" t="inlineStr">
        <x:is>
          <x:t xml:space="preserve">5º Domingo da Páscoa</x:t>
        </x:is>
      </x:c>
      <x:c r="C91" s="54" t="inlineStr">
        <x:is>
          <x:t xml:space="preserve">Abadia da Ressurreição</x:t>
        </x:is>
      </x:c>
      <x:c r="D91" s="54" t="inlineStr">
        <x:is>
          <x:t xml:space="preserve">Jo 15,1–5</x:t>
        </x:is>
      </x:c>
      <x:c r="E91" s="54" t="inlineStr">
        <x:is>
          <x:t xml:space="preserve">Sl 110</x:t>
        </x:is>
      </x:c>
      <x:c r="F91" s="54" t="inlineStr">
        <x:is>
          <x:t xml:space="preserve">Eu sou a verdadeira videira</x:t>
        </x:is>
      </x:c>
      <x:c r="G91" s="54" t="e">
        <x:f>HYPERLINK("https://drive.google.com/file/d/13iWm9y9IVFRrPBo39rOq4HFMkW8JnRbe/view","abrir partitura")</x:f>
        <x:v>HYPERLINK is not implemented. linkLocation=https://drive.google.com/file/d/13iWm9y9IVFRrPBo39rOq4HFMkW8JnRbe/view, friendlyName=abrir partitura</x:v>
      </x:c>
      <x:c r="H91" s="54" t="inlineStr">
        <x:is>
          <x:t xml:space="preserve">S. Paulo Schola Cantorum 1. Eu agradeço a Deus de todo o coração * junto com todos os seus justos reunidos! Que grandiosas são as obras do Senhor, * elas merecem todo o amor e admiração! 2. Que beleza e esplendor são os seus feitos! * Sua justiça permanece eternamente! O Senhor bom e clemente nos deixou * a lembrança de suas grandes maravilhas. 3. Ele dá o alimento aos que o temem * e jamais esquecerá sua Aliança. Ao seu povo manifesta seu poder, * dando a ele a herança das nações. Com três hemistíquios: Flexa + A + D 4. Suas obras são verdade e são justiça, * seus preceitos, todos eles, são estáveis, confirmados para sempre e pelos séculos, * realizados na verdade e retidão. 5. = Temer a Deus é o princípio do saber, + e é sábio todo aquele que o pratica. * Permaneça eternamente o seu louvor.</x:t>
        </x:is>
      </x:c>
    </x:row>
    <x:row r="92" s="29" customFormat="1" ht="24" customHeight="1">
      <x:c r="A92" s="54" t="inlineStr">
        <x:is>
          <x:t xml:space="preserve">Se me amardes, guardareis meus mandamentos</x:t>
        </x:is>
      </x:c>
      <x:c r="B92" s="54" t="inlineStr">
        <x:is>
          <x:t xml:space="preserve">6º Domingo da Páscoa</x:t>
        </x:is>
      </x:c>
      <x:c r="C92" s="54" t="inlineStr">
        <x:is>
          <x:t xml:space="preserve">Abadia da Ressurreição</x:t>
        </x:is>
      </x:c>
      <x:c r="D92" s="54" t="inlineStr">
        <x:is>
          <x:t xml:space="preserve">Jo 14,15–16</x:t>
        </x:is>
      </x:c>
      <x:c r="E92" s="54" t="inlineStr">
        <x:is>
          <x:t xml:space="preserve">Sl 114</x:t>
        </x:is>
      </x:c>
      <x:c r="F92" s="54" t="inlineStr">
        <x:is>
          <x:t xml:space="preserve">Se me amardes, guardareis meus mandamentos</x:t>
        </x:is>
      </x:c>
      <x:c r="G92" s="54" t="e">
        <x:f>HYPERLINK("https://drive.google.com/file/d/1jeWIYFg5-QaRsf_4M3rakcYkeyUnPaNS/view","abrir partitura")</x:f>
        <x:v>HYPERLINK is not implemented. linkLocation=https://drive.google.com/file/d/1jeWIYFg5-QaRsf_4M3rakcYkeyUnPaNS/view, friendlyName=abrir partitura</x:v>
      </x:c>
      <x:c r="H92" s="54" t="inlineStr">
        <x:is>
          <x:t xml:space="preserve">S. Paulo Schola Cantorum 1. Eu amo o Senhor, porque ouve * o grito da minha oração. Inclinou para mim seu ouvido, * no dia em que eu o invoquei. 2. O Senhor é justiça e bondade, * nosso Deus é amor-compaixão. É o Senhor quem defende os humildes: * eu estava oprimido, e salvou-me. Com dois hemistíquios: A + B 3. = Ó minh’alma, retorna à tua paz, + o Senhor é quem cuida de ti! * Libertou minha vida da morte, enxugou de meus olhos o pranto * e livrou os meus pés do tropeço. 4. Andarei na presença de Deus, * junto a ele na terra dos vivos.</x:t>
        </x:is>
      </x:c>
    </x:row>
    <x:row r="93" s="29" customFormat="1" ht="24" customHeight="1">
      <x:c r="A93" s="54" t="inlineStr">
        <x:is>
          <x:t xml:space="preserve">Eu sou a luz do mundo</x:t>
        </x:is>
      </x:c>
      <x:c r="B93" s="54" t="inlineStr">
        <x:is>
          <x:t xml:space="preserve">3º Domingo do Tempo Comum</x:t>
        </x:is>
      </x:c>
      <x:c r="C93" s="54" t="inlineStr">
        <x:is>
          <x:t xml:space="preserve">Abadia da Ressurreição</x:t>
        </x:is>
      </x:c>
      <x:c r="D93" s="54" t="inlineStr">
        <x:is>
          <x:t xml:space="preserve">Jo 8,12</x:t>
        </x:is>
      </x:c>
      <x:c r="E93" s="54" t="inlineStr">
        <x:is>
          <x:t xml:space="preserve">Sl 26</x:t>
        </x:is>
      </x:c>
      <x:c r="F93" s="54" t="inlineStr">
        <x:is>
          <x:t xml:space="preserve">Eu sou a luz do mundo</x:t>
        </x:is>
      </x:c>
      <x:c r="G93" s="54" t="e">
        <x:f>HYPERLINK("https://drive.google.com/file/d/14olsaJpdEcVNpIPuK8MedaTg6j73geEV/view","abrir partitura")</x:f>
        <x:v>HYPERLINK is not implemented. linkLocation=https://drive.google.com/file/d/14olsaJpdEcVNpIPuK8MedaTg6j73geEV/view, friendlyName=abrir partitura</x:v>
      </x:c>
      <x:c r="H93" s="54" t="inlineStr">
        <x:is>
          <x:t xml:space="preserve">1. O Senhor é minha luz e salvação; * de quem eu terei medo? O Senhor é a proteção da minha vida; * perante quem eu tremerei? 2. Quando avançam os malvados contra mim, * Ofertarei um sacrifício de alegria, * 3. Cantarei salmos ao Senhor ao som da harpa * Senhor, é vossa face que eu procuro; * não me escondais a vossa face! 4. Ensinai-me, ó Senhor, vossos caminhos * e mostrai-me a estrada certa! Sei que a bondade do Senhor eu hei de ver * na terra dos viventes. 5. Espera no Senhor e tem coragem, * Fonte: Abadia da Ressurreição, caderno do Tempo Comum</x:t>
        </x:is>
      </x:c>
    </x:row>
    <x:row r="94" s="29" customFormat="1" ht="24" customHeight="1">
      <x:c r="A94" s="54" t="inlineStr">
        <x:is>
          <x:t xml:space="preserve">Bem-aventurados os mansos</x:t>
        </x:is>
      </x:c>
      <x:c r="B94" s="54" t="inlineStr">
        <x:is>
          <x:t xml:space="preserve">4º Domingo do Tempo Comum</x:t>
        </x:is>
      </x:c>
      <x:c r="C94" s="54" t="inlineStr">
        <x:is>
          <x:t xml:space="preserve">Abadia da Ressurreição</x:t>
        </x:is>
      </x:c>
      <x:c r="D94" s="54" t="inlineStr">
        <x:is>
          <x:t xml:space="preserve">Mt 5,3–4</x:t>
        </x:is>
      </x:c>
      <x:c r="E94" s="54" t="inlineStr">
        <x:is>
          <x:t xml:space="preserve">Sl 30</x:t>
        </x:is>
      </x:c>
      <x:c r="F94" s="54" t="inlineStr">
        <x:is>
          <x:t xml:space="preserve">Bem-aventurados os mansos</x:t>
        </x:is>
      </x:c>
      <x:c r="G94" s="54" t="e">
        <x:f>HYPERLINK("https://drive.google.com/file/d/1i9qkk0C8r-udpzf39DHysWK-3pWQ2laM/view","abrir partitura")</x:f>
        <x:v>HYPERLINK is not implemented. linkLocation=https://drive.google.com/file/d/1i9qkk0C8r-udpzf39DHysWK-3pWQ2laM/view, friendlyName=abrir partitura</x:v>
      </x:c>
      <x:c r="H94" s="54" t="inlineStr">
        <x:is>
          <x:t xml:space="preserve">1. Vosso amor me faz saltar de alegria + pois olhastes para as minhas aflições * e conhecestes as angústias de minh’alma. A vós, porém, ó meu Senhor, eu me confio, * e afirmo que só vós sois o meu Deus! 2. Sede uma rocha protetora para mim, * um abrigo bem seguro que me salve! Sim, sois vós a minha rocha e fortaleza; * por vossa honra orientai-me e conduzi-me! 3. Mostrai serena a vossa face ao vosso servo, * e salvai-me pela vossa compaixão! Como é grande, ó Senhor, vossa bondade, * que reservastes para aqueles que vos temem! 4. Para aqueles que em vós se refugiam, * mostrando, assim, o vosso amor perante os homens. Na proteção de vossa face os defendeis * bem longe das intrigas dos mortais. Fonte: Abadia da Ressurreição, caderno do Tempo Comum</x:t>
        </x:is>
      </x:c>
    </x:row>
    <x:row r="95" s="29" customFormat="1" ht="24" customHeight="1">
      <x:c r="A95" s="54" t="inlineStr">
        <x:is>
          <x:t xml:space="preserve">Bem-aventurados os que choram</x:t>
        </x:is>
      </x:c>
      <x:c r="B95" s="54" t="inlineStr">
        <x:is>
          <x:t xml:space="preserve">5º Domingo do Tempo Comum</x:t>
        </x:is>
      </x:c>
      <x:c r="C95" s="54" t="inlineStr">
        <x:is>
          <x:t xml:space="preserve">Abadia da Ressurreição</x:t>
        </x:is>
      </x:c>
      <x:c r="D95" s="54" t="inlineStr">
        <x:is>
          <x:t xml:space="preserve">Mt 5,5–6</x:t>
        </x:is>
      </x:c>
      <x:c r="E95" s="54" t="inlineStr">
        <x:is>
          <x:t xml:space="preserve">Sl 106</x:t>
        </x:is>
      </x:c>
      <x:c r="F95" s="54" t="inlineStr">
        <x:is>
          <x:t xml:space="preserve">Bem-aventurados os que choram</x:t>
        </x:is>
      </x:c>
      <x:c r="G95" s="54" t="e">
        <x:f>HYPERLINK("https://drive.google.com/file/d/1QDdU3wkx5BTZvBi5EewgZd34nB4oTCnj/view","abrir partitura")</x:f>
        <x:v>HYPERLINK is not implemented. linkLocation=https://drive.google.com/file/d/1QDdU3wkx5BTZvBi5EewgZd34nB4oTCnj/view, friendlyName=abrir partitura</x:v>
      </x:c>
      <x:c r="H95" s="54" t="inlineStr">
        <x:is>
          <x:t xml:space="preserve">1. Dai graças ao Senhor, porque ele é bom, * porque eterna é a sua misericórdia! Que o digam os libertos do Senhor, * que da mão dos opressores os salvou. 2. Agradeçam ao Senhor por seu amor * e por suas maravilhas entre os homens! Deu de beber aos que sofriam tanta sede * e os famintos saciou com muitos bens! 3. Agradeçam ao Senhor por seu amor * e por suas maravilhas entre os homens! Porque ele arrombou portas de bronze * e quebrou trancas de ferro das prisões! 4. Agradeçam ao Senhor por seu amor * e por suas maravilhas entre os homens! Ofereçam sacrifícios de louvor, * e proclamem na alegria suas obras! Fonte: Abadia da Ressurreição, caderno do Tempo Comum</x:t>
        </x:is>
      </x:c>
    </x:row>
    <x:row r="96" s="29" customFormat="1" ht="24" customHeight="1">
      <x:c r="A96" s="54" t="inlineStr">
        <x:is>
          <x:t xml:space="preserve">Deus tanto amou o mundo</x:t>
        </x:is>
      </x:c>
      <x:c r="B96" s="54" t="inlineStr">
        <x:is>
          <x:t xml:space="preserve">6º Domingo do Tempo Comum</x:t>
        </x:is>
      </x:c>
      <x:c r="C96" s="54" t="inlineStr">
        <x:is>
          <x:t xml:space="preserve">Abadia da Ressurreição</x:t>
        </x:is>
      </x:c>
      <x:c r="D96" s="54" t="inlineStr">
        <x:is>
          <x:t xml:space="preserve">Jo 3,16</x:t>
        </x:is>
      </x:c>
      <x:c r="E96" s="54" t="inlineStr">
        <x:is>
          <x:t xml:space="preserve">Sl 144</x:t>
        </x:is>
      </x:c>
      <x:c r="F96" s="54" t="inlineStr">
        <x:is>
          <x:t xml:space="preserve">Deus tanto amou o mundo</x:t>
        </x:is>
      </x:c>
      <x:c r="G96" s="54" t="e">
        <x:f>HYPERLINK("https://drive.google.com/file/d/1HmTJAm08h0nIXF4sRJjP3oTs2AKgPCfx/view","abrir partitura")</x:f>
        <x:v>HYPERLINK is not implemented. linkLocation=https://drive.google.com/file/d/1HmTJAm08h0nIXF4sRJjP3oTs2AKgPCfx/view, friendlyName=abrir partitura</x:v>
      </x:c>
      <x:c r="H96" s="54" t="inlineStr">
        <x:is>
          <x:t xml:space="preserve">1. Narram todos vossas obras poderosas, * e de vossa imensidade todos falam. Eles recordam vosso amor tão grandioso * e exaltam, ó Senhor, vossa justiça. 2. Misericórdia e piedade é o Senhor, * ele é amor, é paciência, é compaixão. O Senhor é muito bom para com todos, * sua ternura abraça toda criatura. 3. Que vossas obras, ó Senhor, vos glorifiquem, * e os vossos santos com louvores vos bendigam! Narrem a glória e o esplendor do vosso reino * e saibam proclamar vosso poder! 4. O Senhor é amor fiel em sua palavra, * é santidade em toda obra que ele faz. Ele sustenta todo aquele que vacila * e levanta todo aquele que tombou. 5. Todos os olhos, ó Senhor, em vós esperam * e vós lhes dais no tempo certo o alimento; vós abris a vossa mão prodigamente * e saciais todo ser vivo com fartura. Fonte: Abadia da Ressurreição, caderno do Tempo Comum</x:t>
        </x:is>
      </x:c>
    </x:row>
    <x:row r="97" s="29" customFormat="1" ht="24" customHeight="1">
      <x:c r="A97" s="54" t="inlineStr">
        <x:is>
          <x:t xml:space="preserve">Senhor, eu creio: tu és o Cristo</x:t>
        </x:is>
      </x:c>
      <x:c r="B97" s="54" t="inlineStr">
        <x:is>
          <x:t xml:space="preserve">7º Domingo do Tempo Comum</x:t>
        </x:is>
      </x:c>
      <x:c r="C97" s="54" t="inlineStr">
        <x:is>
          <x:t xml:space="preserve">Abadia da Ressurreição</x:t>
        </x:is>
      </x:c>
      <x:c r="D97" s="54" t="inlineStr">
        <x:is>
          <x:t xml:space="preserve">Jo 11,27</x:t>
        </x:is>
      </x:c>
      <x:c r="E97" s="54" t="inlineStr">
        <x:is>
          <x:t xml:space="preserve">Sl 109</x:t>
        </x:is>
      </x:c>
      <x:c r="F97" s="54" t="inlineStr">
        <x:is>
          <x:t xml:space="preserve">Senhor, eu creio: tu és o Cristo</x:t>
        </x:is>
      </x:c>
      <x:c r="G97" s="54" t="e">
        <x:f>HYPERLINK("https://drive.google.com/file/d/1-THmPjmvnET4YO--sXj9Aqd6rKsQeMov/view","abrir partitura")</x:f>
        <x:v>HYPERLINK is not implemented. linkLocation=https://drive.google.com/file/d/1-THmPjmvnET4YO--sXj9Aqd6rKsQeMov/view, friendlyName=abrir partitura</x:v>
      </x:c>
      <x:c r="H97" s="54" t="inlineStr">
        <x:is>
          <x:t xml:space="preserve">1. Palavra do Senhor ao meu Senhor: * “Assenta-te ao meu lado direito até eu pôr teus inimigos, todos eles, * como escabelo por debaixo de teus pés!” 2. O Senhor estenderá desde Sião + vosso cetro de poder, pois Ele diz: “Domina com vigor teus inimigos. 3. Tu és príncipe desde o dia em que nasceste; + na glória e esplendor da santidade, como o orvalho, antes da aurora, eu te gerei! “ 4. Jurou o Senhor e manterá sua palavra: + segundo a ordem do rei Melquisedec!” 5. À vossa destra está o Senhor, Ele vos diz: * “No dia da ira esmagarás os reis da terra! Beberás água corrente no caminho, * por isso seguirás de fronte erguida.” Fonte: Abadia da Ressurreição, caderno do Tempo Comum</x:t>
        </x:is>
      </x:c>
    </x:row>
    <x:row r="98" s="29" customFormat="1" ht="24" customHeight="1">
      <x:c r="A98" s="54" t="inlineStr">
        <x:is>
          <x:t xml:space="preserve">Eis que estou convosco todos os dias</x:t>
        </x:is>
      </x:c>
      <x:c r="B98" s="54" t="inlineStr">
        <x:is>
          <x:t xml:space="preserve">8º Domingo do Tempo Comum</x:t>
        </x:is>
      </x:c>
      <x:c r="C98" s="54" t="inlineStr">
        <x:is>
          <x:t xml:space="preserve">Abadia da Ressurreição</x:t>
        </x:is>
      </x:c>
      <x:c r="D98" s="54" t="inlineStr">
        <x:is>
          <x:t xml:space="preserve">Mt 28,20</x:t>
        </x:is>
      </x:c>
      <x:c r="E98" s="54" t="inlineStr">
        <x:is>
          <x:t xml:space="preserve">Sl 149</x:t>
        </x:is>
      </x:c>
      <x:c r="F98" s="54" t="inlineStr">
        <x:is>
          <x:t xml:space="preserve">Eis que estou convosco todos os dias</x:t>
        </x:is>
      </x:c>
      <x:c r="G98" s="54" t="e">
        <x:f>HYPERLINK("https://drive.google.com/file/d/1Ogfik0ihP43HFvjDJJhD39JVt6OkI1vL/view","abrir partitura")</x:f>
        <x:v>HYPERLINK is not implemented. linkLocation=https://drive.google.com/file/d/1Ogfik0ihP43HFvjDJJhD39JVt6OkI1vL/view, friendlyName=abrir partitura</x:v>
      </x:c>
      <x:c r="H98" s="54" t="inlineStr">
        <x:is>
          <x:t xml:space="preserve">1. Cantai ao Senhor Deus um canto novo, * e o seu louvor na assembléia dos fiéis! Alegre-se Israel em Quem o fez, * e Sião se rejubile no seu Rei! 2. Com danças glorifiquem o seu nome, * toquem harpa e tambor em sua honra! Porque, de fato, o Senhor ama seu povo * e coroa com vitória os seus humildes. 3. Exultem os fiéis por sua glória, * e cantando se levantem de seus leitos, com louvores do Senhor em sua boca * e espadas de dois gumes em sua mão, 4. para exercer sua vingança entre as nações * e infligir o seu castigo entre os povos, colocando nas algemas os seus reis, * e seus nobres entre ferros e correntes. 5. para aplicar-lhes a sentença já escrita: * Eis a glória para todos os seus santos. Fonte: Abadia da Ressurreição, caderno do Tempo Comum</x:t>
        </x:is>
      </x:c>
    </x:row>
    <x:row r="99" s="29" customFormat="1" ht="24" customHeight="1">
      <x:c r="A99" s="54" t="inlineStr">
        <x:is>
          <x:t xml:space="preserve">Em verdade eu vos digo: o que pedirdes em oração</x:t>
        </x:is>
      </x:c>
      <x:c r="B99" s="54" t="inlineStr">
        <x:is>
          <x:t xml:space="preserve">9º Domingo do Tempo Comum</x:t>
        </x:is>
      </x:c>
      <x:c r="C99" s="54" t="inlineStr">
        <x:is>
          <x:t xml:space="preserve">Abadia da Ressurreição</x:t>
        </x:is>
      </x:c>
      <x:c r="D99" s="54" t="inlineStr">
        <x:is>
          <x:t xml:space="preserve">Mc 11,23–24</x:t>
        </x:is>
      </x:c>
      <x:c r="E99" s="54" t="inlineStr">
        <x:is>
          <x:t xml:space="preserve">Sl 16</x:t>
        </x:is>
      </x:c>
      <x:c r="F99" s="54" t="inlineStr">
        <x:is>
          <x:t xml:space="preserve">Em verdade eu vos digo: o que pedirdes em oração</x:t>
        </x:is>
      </x:c>
      <x:c r="G99" s="54" t="e">
        <x:f>HYPERLINK("https://drive.google.com/file/d/1lUv8tJIHl_8ca4A3ZC-BXXUA_CwP5I9i/view","abrir partitura")</x:f>
        <x:v>HYPERLINK is not implemented. linkLocation=https://drive.google.com/file/d/1lUv8tJIHl_8ca4A3ZC-BXXUA_CwP5I9i/view, friendlyName=abrir partitura</x:v>
      </x:c>
      <x:c r="H99" s="54" t="inlineStr">
        <x:is>
          <x:t xml:space="preserve">1. Ó Senhor, ouvi a minha justa causa, * escutai-me e atendei o meu clamor! Inclinai o vosso ouvido à minha prece, * pois não existe falsidade nos meus lábios! 2. Seguindo as palavras que dissestes,* andei sempre nos caminhos da Aliança. Os meus passos eu firmei na vossa estrada, * e por isso os meus pés não vacilaram. 3. = Eu vos chamo, ó meu Deus, porque me ouvis, + inclinai o vosso ouvido e escutai-me! * Mostrai-me vosso amor maravilhoso, vós que salvais e libertais do inimigo * quem procura a proteção junto de vós. 4. Protegei-me qual dos olhos a pupila * e guardai-me, à proteção de vossas asas, Mas eu verei, justificado,a vossa face * e ao despertar me saciará vossa presença. Fonte: Abadia da Ressurreição, caderno do Tempo Comum</x:t>
        </x:is>
      </x:c>
    </x:row>
    <x:row r="100" s="29" customFormat="1" ht="24" customHeight="1">
      <x:c r="A100" s="54" t="inlineStr">
        <x:is>
          <x:t xml:space="preserve">Pai Santo, guarda no teu nome o que me deste</x:t>
        </x:is>
      </x:c>
      <x:c r="B100" s="54" t="inlineStr">
        <x:is>
          <x:t xml:space="preserve">11º Domingo do Tempo Comum</x:t>
        </x:is>
      </x:c>
      <x:c r="C100" s="54" t="inlineStr">
        <x:is>
          <x:t xml:space="preserve">Abadia da Ressurreição</x:t>
        </x:is>
      </x:c>
      <x:c r="D100" s="54" t="inlineStr">
        <x:is>
          <x:t xml:space="preserve">Jo 17,11</x:t>
        </x:is>
      </x:c>
      <x:c r="E100" s="54" t="inlineStr">
        <x:is>
          <x:t xml:space="preserve">Sl 22</x:t>
        </x:is>
      </x:c>
      <x:c r="F100" s="54" t="inlineStr">
        <x:is>
          <x:t xml:space="preserve">Pai Santo, guarda no teu nome o que me deste</x:t>
        </x:is>
      </x:c>
      <x:c r="G100" s="54" t="e">
        <x:f>HYPERLINK("https://drive.google.com/file/d/13zvzpNMixDNxpV1zsCuMrLwdThDtyTV1/view","abrir partitura")</x:f>
        <x:v>HYPERLINK is not implemented. linkLocation=https://drive.google.com/file/d/13zvzpNMixDNxpV1zsCuMrLwdThDtyTV1/view, friendlyName=abrir partitura</x:v>
      </x:c>
      <x:c r="H100" s="54" t="inlineStr">
        <x:is>
          <x:t xml:space="preserve">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eles me dão a segurança! 4. Preparais à minha frente uma mesa, * bem à vista do inimigo, e com óleo vós ungis minha cabeça; * o meu cálice transborda. 5. Felicidade e todo bem hão de seguir-me * por toda a minha vida; e, na casa do Senhor, habitarei * pelos tempos infinitos. Fonte: Abadia da Ressurreição, caderno do Tempo Comum</x:t>
        </x:is>
      </x:c>
    </x:row>
    <x:row r="101" s="29" customFormat="1" ht="24" customHeight="1">
      <x:c r="A101" s="54" t="inlineStr">
        <x:is>
          <x:t xml:space="preserve">Eu sou o Bom Pastor: apascento as minhas ovelhas</x:t>
        </x:is>
      </x:c>
      <x:c r="B101" s="54" t="inlineStr">
        <x:is>
          <x:t xml:space="preserve">12º Domingo do Tempo Comum</x:t>
        </x:is>
      </x:c>
      <x:c r="C101" s="54" t="inlineStr">
        <x:is>
          <x:t xml:space="preserve">Abadia da Ressurreição</x:t>
        </x:is>
      </x:c>
      <x:c r="D101" s="54" t="inlineStr">
        <x:is>
          <x:t xml:space="preserve">Jo 10,11–15</x:t>
        </x:is>
      </x:c>
      <x:c r="E101" s="54" t="inlineStr">
        <x:is>
          <x:t xml:space="preserve">Sl 22</x:t>
        </x:is>
      </x:c>
      <x:c r="F101" s="54" t="inlineStr">
        <x:is>
          <x:t xml:space="preserve">Eu sou o Bom Pastor: apascento as minhas ovelhas</x:t>
        </x:is>
      </x:c>
      <x:c r="G101" s="54" t="e">
        <x:f>HYPERLINK("https://drive.google.com/file/d/1-t3DWJ9MelAkv_BWUXaXuw-t7Ptra40Q/view","abrir partitura")</x:f>
        <x:v>HYPERLINK is not implemented. linkLocation=https://drive.google.com/file/d/1-t3DWJ9MelAkv_BWUXaXuw-t7Ptra40Q/view, friendlyName=abrir partitura</x:v>
      </x:c>
      <x:c r="H101" s="54" t="inlineStr">
        <x:is>
          <x:t xml:space="preserve">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eles me dão a segurança! 4. Preparais à minha frente uma mesa, * bem à vista do inimigo, e com óleo vós ungis minha cabeça; * o meu cálice transborda. 5. Felicidade e todo bem hão de seguir-me * por toda a minha vida; e, na casa do Senhor, habitarei * pelos tempos infinitos. Fonte: Abadia da Ressurreição, caderno do Tempo Comum</x:t>
        </x:is>
      </x:c>
    </x:row>
    <x:row r="102" s="29" customFormat="1" ht="24" customHeight="1">
      <x:c r="A102" s="54" t="inlineStr">
        <x:is>
          <x:t xml:space="preserve">Ó Pai, eu vos rogo por eles</x:t>
        </x:is>
      </x:c>
      <x:c r="B102" s="54" t="inlineStr">
        <x:is>
          <x:t xml:space="preserve">13º Domingo do Tempo Comum</x:t>
        </x:is>
      </x:c>
      <x:c r="C102" s="54" t="inlineStr">
        <x:is>
          <x:t xml:space="preserve">Abadia da Ressurreição</x:t>
        </x:is>
      </x:c>
      <x:c r="D102" s="54" t="inlineStr">
        <x:is>
          <x:t xml:space="preserve">Jo 17,20–21</x:t>
        </x:is>
      </x:c>
      <x:c r="E102" s="54" t="inlineStr">
        <x:is>
          <x:t xml:space="preserve">Sl 102</x:t>
        </x:is>
      </x:c>
      <x:c r="F102" s="54" t="inlineStr">
        <x:is>
          <x:t xml:space="preserve">Ó Pai, eu vos rogo por eles</x:t>
        </x:is>
      </x:c>
      <x:c r="G102" s="54" t="e">
        <x:f>HYPERLINK("https://drive.google.com/file/d/1zHDuXVObQO2_SOPPWVcKjhTkT0isLSbe/view","abrir partitura")</x:f>
        <x:v>HYPERLINK is not implemented. linkLocation=https://drive.google.com/file/d/1zHDuXVObQO2_SOPPWVcKjhTkT0isLSbe/view, friendlyName=abrir partitura</x:v>
      </x:c>
      <x:c r="H102" s="54" t="inlineStr">
        <x:is>
          <x:t xml:space="preserve">1. Bendize, ó minha alma, ao Senhor, * e todo o meu ser, seu santo nome! Bendize, ó minha alma, ao Senhor, * não te esqueças de nenhum de seus favores! 2. Pois ele te perdoa toda culpa, * e cura toda a tua enfermidade; da sepultura ele salva a tua vida * e te cerca de carinho e compaixão; 3. O Senhor é indulgente, é favorável, * é paciente, é bondoso e compassivo. Não fica sempre repetindo as suas queixas, * nem guarda eternamente o seu rancor. 4. Como um pai se compadece de seus filhos, * o Senhor tem compaixão dos que o temem. Porque sabe de que barro somos feitos, * e se lembra que apenas somos pó. Fonte: Abadia da Ressurreição, caderno do Tempo Comum</x:t>
        </x:is>
      </x:c>
    </x:row>
    <x:row r="103" s="29" customFormat="1" ht="24" customHeight="1">
      <x:c r="A103" s="54" t="inlineStr">
        <x:is>
          <x:t xml:space="preserve">Vinde a mim todos que estais cansados</x:t>
        </x:is>
      </x:c>
      <x:c r="B103" s="54" t="inlineStr">
        <x:is>
          <x:t xml:space="preserve">14º Domingo do Tempo Comum</x:t>
        </x:is>
      </x:c>
      <x:c r="C103" s="54" t="inlineStr">
        <x:is>
          <x:t xml:space="preserve">Abadia da Ressurreição</x:t>
        </x:is>
      </x:c>
      <x:c r="D103" s="54" t="inlineStr">
        <x:is>
          <x:t xml:space="preserve">Mt 11,28</x:t>
        </x:is>
      </x:c>
      <x:c r="E103" s="54" t="inlineStr">
        <x:is>
          <x:t xml:space="preserve">Sl 33</x:t>
        </x:is>
      </x:c>
      <x:c r="F103" s="54" t="inlineStr">
        <x:is>
          <x:t xml:space="preserve">Vinde a mim todos que estais cansados</x:t>
        </x:is>
      </x:c>
      <x:c r="G103" s="54" t="e">
        <x:f>HYPERLINK("https://drive.google.com/file/d/1UGCGZRBU4ZM9ntvslOguIW-BMc058X39/view","abrir partitura")</x:f>
        <x:v>HYPERLINK is not implemented. linkLocation=https://drive.google.com/file/d/1UGCGZRBU4ZM9ntvslOguIW-BMc058X39/view, friendlyName=abrir partitura</x:v>
      </x:c>
      <x:c r="H103" s="54" t="inlineStr">
        <x:is>
          <x:t xml:space="preserve">1. Provai e vede quão suave é o Senhor! * Feliz o homem que tem nele o seu refúgio! Respeitai o Senhor Deus, seus santos todos, * porque nada faltará aos que o temem. 2. Meus filhos, vinde agora e escutai-me: * vou ensinar-vos o temor do Senhor Deus. Qual o homem que não ama sua vida, * procurando ser feliz todos os dias? 3. Comigo engrandecei ao Senhor Deus, * exaltemos todos juntos o seu nome! Todas as vezes que o busquei, ele me ouviu, * e de todos os temores me livrou. 4. Contemplai a sua face e alegrai-vos, * e vosso rosto não se cubra de vergonha! Este infeliz gritou a Deus, e foi ouvido, * e o Senhor o libertou de toda angústia. Fonte: Abadia da Ressurreição, caderno do Tempo Comum</x:t>
        </x:is>
      </x:c>
    </x:row>
    <x:row r="104" s="29" customFormat="1" ht="24" customHeight="1">
      <x:c r="A104" s="54" t="inlineStr">
        <x:is>
          <x:t xml:space="preserve">Quem come a minha carne e bebe o meu sangue</x:t>
        </x:is>
      </x:c>
      <x:c r="B104" s="54" t="inlineStr">
        <x:is>
          <x:t xml:space="preserve">15º Domingo do Tempo Comum</x:t>
        </x:is>
      </x:c>
      <x:c r="C104" s="54" t="inlineStr">
        <x:is>
          <x:t xml:space="preserve">Abadia da Ressurreição</x:t>
        </x:is>
      </x:c>
      <x:c r="D104" s="54" t="inlineStr">
        <x:is>
          <x:t xml:space="preserve">Jo 6,57</x:t>
        </x:is>
      </x:c>
      <x:c r="E104" s="54" t="inlineStr">
        <x:is>
          <x:t xml:space="preserve">Sl 144</x:t>
        </x:is>
      </x:c>
      <x:c r="F104" s="54" t="inlineStr">
        <x:is>
          <x:t xml:space="preserve">Quem come a minha carne e bebe o meu sangue</x:t>
        </x:is>
      </x:c>
      <x:c r="G104" s="54" t="e">
        <x:f>HYPERLINK("https://drive.google.com/file/d/1YO2oy45yw6uK9SKzLERwJHbOOJBpuq-7/view","abrir partitura")</x:f>
        <x:v>HYPERLINK is not implemented. linkLocation=https://drive.google.com/file/d/1YO2oy45yw6uK9SKzLERwJHbOOJBpuq-7/view, friendlyName=abrir partitura</x:v>
      </x:c>
      <x:c r="H104" s="54" t="inlineStr">
        <x:is>
          <x:t xml:space="preserve">1. Todos os dias haverei de bendizer-vos, * hei de louvar o vosso nome para sempre. Grande é o Senhor e muito digno de louvores, * e ninguém pode medir sua grandeza. 2. Misericórdia e piedade é o Senhor, * ele é amor, é paciência, é compaixão. O Senhor é muito bom para com todos, * sua ternura abraça toda criatura. 3. Que vossas obras, ó Senhor, vos glorifiquem, * e os vossos santos com louvores vos bendigam! Narrem a glória e o esplendor do vosso reino * e saibam proclamar vosso poder! 4. Para espalhar vossos prodígios entre os homens * e o fulgor de vosso reino esplendoroso. O vosso reino é um reino para sempre, * vosso poder, de geração em geração. 5. O Senhor é amor fiel em sua palavra, * é santidade em toda obra que ele faz. Ele sustenta todo aquele que vacila * e levanta todo aquele que tombou. Fonte: Abadia da Ressurreição, caderno do Tempo Comum</x:t>
        </x:is>
      </x:c>
    </x:row>
    <x:row r="105" s="29" customFormat="1" ht="24" customHeight="1">
      <x:c r="A105" s="54" t="inlineStr">
        <x:is>
          <x:t xml:space="preserve">Bem-aventurados os misericordiosos</x:t>
        </x:is>
      </x:c>
      <x:c r="B105" s="54" t="inlineStr">
        <x:is>
          <x:t xml:space="preserve">17º Domingo do Tempo Comum</x:t>
        </x:is>
      </x:c>
      <x:c r="C105" s="54" t="inlineStr">
        <x:is>
          <x:t xml:space="preserve">Abadia da Ressurreição</x:t>
        </x:is>
      </x:c>
      <x:c r="D105" s="54" t="inlineStr">
        <x:is>
          <x:t xml:space="preserve">Mt 5,7–8</x:t>
        </x:is>
      </x:c>
      <x:c r="E105" s="54" t="inlineStr">
        <x:is>
          <x:t xml:space="preserve">Sl 102</x:t>
        </x:is>
      </x:c>
      <x:c r="F105" s="54" t="inlineStr">
        <x:is>
          <x:t xml:space="preserve">Bem-aventurados os misericordiosos</x:t>
        </x:is>
      </x:c>
      <x:c r="G105" s="54" t="e">
        <x:f>HYPERLINK("https://drive.google.com/file/d/157olGlyKCPK-Ut1hD95kglwzOKRHITZ9/view","abrir partitura")</x:f>
        <x:v>HYPERLINK is not implemented. linkLocation=https://drive.google.com/file/d/157olGlyKCPK-Ut1hD95kglwzOKRHITZ9/view, friendlyName=abrir partitura</x:v>
      </x:c>
      <x:c r="H105" s="54" t="inlineStr">
        <x:is>
          <x:t xml:space="preserve">1. Bendize, ó minha alma, ao Senhor, * e todo o meu ser, seu santo nome! Bendize, ó minha alma, ao Senhor, * não te esqueças de nenhum de seus favores! 2. Pois ele te perdoa toda culpa, * e cura toda a tua enfermidade; da sepultura ele salva a tua vida * e te cerca de carinho e compaixão; 3. O Senhor é indulgente, é favorável, * é paciente, é bondoso e compassivo. Não fica sempre repetindo as suas queixas, * nem guarda eternamente o seu rancor. 4. Como um pai se compadece de seus filhos, * o Senhor tem compaixão dos que o temem. Porque sabe de que barro somos feitos, * e se lembra que apenas somos pó. Fonte: Abadia da Ressurreição, caderno do Tempo Comum</x:t>
        </x:is>
      </x:c>
    </x:row>
    <x:row r="106" s="29" customFormat="1" ht="24" customHeight="1">
      <x:c r="A106" s="54" t="inlineStr">
        <x:is>
          <x:t xml:space="preserve">Eu sou o pão da vida, diz Jesus</x:t>
        </x:is>
      </x:c>
      <x:c r="B106" s="54" t="inlineStr">
        <x:is>
          <x:t xml:space="preserve">18º Domingo do Tempo Comum</x:t>
        </x:is>
      </x:c>
      <x:c r="C106" s="54" t="inlineStr">
        <x:is>
          <x:t xml:space="preserve">Abadia da Ressurreição</x:t>
        </x:is>
      </x:c>
      <x:c r="D106" s="54" t="inlineStr">
        <x:is>
          <x:t xml:space="preserve">Jo 6,35</x:t>
        </x:is>
      </x:c>
      <x:c r="E106" s="54" t="inlineStr">
        <x:is>
          <x:t xml:space="preserve">Sb 16 (AT 13)</x:t>
        </x:is>
      </x:c>
      <x:c r="F106" s="54" t="inlineStr">
        <x:is>
          <x:t xml:space="preserve">Eu sou o pão da vida, diz Jesus</x:t>
        </x:is>
      </x:c>
      <x:c r="G106" s="54" t="e">
        <x:f>HYPERLINK("https://drive.google.com/file/d/1qqpS-7zOlkWPfJaLrZo477s30hDqahaq/view","abrir partitura")</x:f>
        <x:v>HYPERLINK is not implemented. linkLocation=https://drive.google.com/file/d/1qqpS-7zOlkWPfJaLrZo477s30hDqahaq/view, friendlyName=abrir partitura</x:v>
      </x:c>
      <x:c r="H106" s="54" t="inlineStr">
        <x:is>
          <x:t xml:space="preserve">1. Destes ao vosso povo um alimento de anjos, * ao dar-lhe sem cessar um pão do céu. Pão que continha em si toda delícia, * satisfazendo a todo paladar. 2. E revelava assim este alimento * o vosso terno amor por vossos filhos. Nele encontrava cada um um gosto, * sabor que em tal momento desejasse. 3. Compreendam, Senhor, os vossos filhos * que não são pela terra alimentados. Mas que vossa palavra é que conserva * quem deposita em vós o seu cuidado. 4. São grandes, ó Senhor, vossos desígnios; * nossa mente não pode compreendê-los! Fonte: Abadia da Ressurreição, caderno do Tempo Comum</x:t>
        </x:is>
      </x:c>
    </x:row>
    <x:row r="107" s="29" customFormat="1" ht="24" customHeight="1">
      <x:c r="A107" s="54" t="inlineStr">
        <x:is>
          <x:t xml:space="preserve">O pão que eu darei é a minha carne</x:t>
        </x:is>
      </x:c>
      <x:c r="B107" s="54" t="inlineStr">
        <x:is>
          <x:t xml:space="preserve">19º Domingo do Tempo Comum</x:t>
        </x:is>
      </x:c>
      <x:c r="C107" s="54" t="inlineStr">
        <x:is>
          <x:t xml:space="preserve">Abadia da Ressurreição</x:t>
        </x:is>
      </x:c>
      <x:c r="D107" s="54" t="inlineStr">
        <x:is>
          <x:t xml:space="preserve">Jo 6,51</x:t>
        </x:is>
      </x:c>
      <x:c r="E107" s="54" t="inlineStr">
        <x:is>
          <x:t xml:space="preserve">Sl 147</x:t>
        </x:is>
      </x:c>
      <x:c r="F107" s="54" t="inlineStr">
        <x:is>
          <x:t xml:space="preserve">O pão que eu darei é a minha carne</x:t>
        </x:is>
      </x:c>
      <x:c r="G107" s="54" t="e">
        <x:f>HYPERLINK("https://drive.google.com/file/d/19GDxSRuMHl_-IxRPnF2vPLwQkbQ19cqj/view","abrir partitura")</x:f>
        <x:v>HYPERLINK is not implemented. linkLocation=https://drive.google.com/file/d/19GDxSRuMHl_-IxRPnF2vPLwQkbQ19cqj/view, friendlyName=abrir partitura</x:v>
      </x:c>
      <x:c r="H107" s="54" t="inlineStr">
        <x:is>
          <x:t xml:space="preserve">1. Glorifica o Senhor, Jerusalém! * Ó Sião, canta louvores ao teu Deus! 2. Pois reforçou com segurança as tuas portas, * e os teus filhos em teu seio abençoou; a paz em teus limites garantiu * e te dá como alimento a flor do trigo. 3. Ele envia suas ordens para a terra, * e a palavra que ele diz corre veloz; ele faz cair a neve como lã * e espalha a geada como cinza. 4. Como de pão lança as migalhas do granizo, * a seu frio as águas ficam congeladas. Ele envia sua palavra e as derrete, * sopra o vento e de novo as águas correm. 5. Anuncia a Jacó sua palavra, * seus preceitos e suas leis a Israel. Nenhum povo recebeu tanto carinho, * a nenhum outro revelou os seus preceitos. Com dois hemistíquios: A + D Fonte: Abadia da Ressurreição, caderno do Tempo Comum</x:t>
        </x:is>
      </x:c>
    </x:row>
    <x:row r="108" s="29" customFormat="1" ht="24" customHeight="1">
      <x:c r="A108" s="54" t="inlineStr">
        <x:is>
          <x:t xml:space="preserve">Eu sou o pão vivo descido do céu</x:t>
        </x:is>
      </x:c>
      <x:c r="B108" s="54" t="inlineStr">
        <x:is>
          <x:t xml:space="preserve">20º Domingo do Tempo Comum</x:t>
        </x:is>
      </x:c>
      <x:c r="C108" s="54" t="inlineStr">
        <x:is>
          <x:t xml:space="preserve">Abadia da Ressurreição</x:t>
        </x:is>
      </x:c>
      <x:c r="D108" s="54" t="inlineStr">
        <x:is>
          <x:t xml:space="preserve">Jo 6,51</x:t>
        </x:is>
      </x:c>
      <x:c r="E108" s="54" t="inlineStr">
        <x:is>
          <x:t xml:space="preserve">Sb 16 (AT 13)</x:t>
        </x:is>
      </x:c>
      <x:c r="F108" s="54" t="inlineStr">
        <x:is>
          <x:t xml:space="preserve">Eu sou o pão vivo descido do céu</x:t>
        </x:is>
      </x:c>
      <x:c r="G108" s="54" t="e">
        <x:f>HYPERLINK("https://drive.google.com/file/d/1gruf0rCCCkNjeh5WjfF9bCBAi52sEtj4/view","abrir partitura")</x:f>
        <x:v>HYPERLINK is not implemented. linkLocation=https://drive.google.com/file/d/1gruf0rCCCkNjeh5WjfF9bCBAi52sEtj4/view, friendlyName=abrir partitura</x:v>
      </x:c>
      <x:c r="H108" s="54" t="inlineStr">
        <x:is>
          <x:t xml:space="preserve">1. Destes ao vosso povo um alimento de anjos, * ao dar-lhe sem cessar um pão do céu. Pão que continha em si toda delícia, * satisfazendo a todo paladar. 2. E revelava assim este alimento * o vosso terno amor por vossos filhos. Nele encontrava cada um um gosto, * sabor que em tal momento desejasse. 3. Compreendam, Senhor, os vossos filhos * que não são pela terra alimentados. Mas que vossa palavra é que conserva * quem deposita em vós o seu cuidado. Fonte: Abadia da Ressurreição, caderno do Tempo Comum</x:t>
        </x:is>
      </x:c>
    </x:row>
    <x:row r="109" s="29" customFormat="1" ht="24" customHeight="1">
      <x:c r="A109" s="54" t="inlineStr">
        <x:is>
          <x:t xml:space="preserve">Quem come a minha carne</x:t>
        </x:is>
      </x:c>
      <x:c r="B109" s="54" t="inlineStr">
        <x:is>
          <x:t xml:space="preserve">21º Domingo do Tempo Comum</x:t>
        </x:is>
      </x:c>
      <x:c r="C109" s="54" t="inlineStr">
        <x:is>
          <x:t xml:space="preserve">Abadia da Ressurreição</x:t>
        </x:is>
      </x:c>
      <x:c r="D109" s="54" t="inlineStr">
        <x:is>
          <x:t xml:space="preserve">Jo 6,55</x:t>
        </x:is>
      </x:c>
      <x:c r="E109" s="54" t="inlineStr">
        <x:is>
          <x:t xml:space="preserve">Sl 144</x:t>
        </x:is>
      </x:c>
      <x:c r="F109" s="54" t="inlineStr">
        <x:is>
          <x:t xml:space="preserve">Quem come a minha carne</x:t>
        </x:is>
      </x:c>
      <x:c r="G109" s="54" t="e">
        <x:f>HYPERLINK("https://drive.google.com/file/d/1lgFxhBip8O59ATSy38UC1J1DMuUShiwZ/view","abrir partitura")</x:f>
        <x:v>HYPERLINK is not implemented. linkLocation=https://drive.google.com/file/d/1lgFxhBip8O59ATSy38UC1J1DMuUShiwZ/view, friendlyName=abrir partitura</x:v>
      </x:c>
      <x:c r="H109" s="54" t="inlineStr">
        <x:is>
          <x:t xml:space="preserve">1. Todos os dias haverei de bendizer-vos, * hei de louvar o vosso nome para sempre. Grande é o Senhor e muito digno de louvores, * e ninguém pode medir sua grandeza. 2. Misericórdia e piedade é o Senhor, * ele é amor, é paciência, é compaixão. O Senhor é muito bom para com todos, * sua ternura abraça toda criatura. 3. Que vossas obras, ó Senhor, vos glorifiquem, * e os vossos santos com louvores vos bendigam! Narrem a glória e o esplendor do vosso reino * e saibam proclamar vosso poder! 4. Para espalhar vossos prodígios entre os homens * e o fulgor de vosso reino esplendoroso. O vosso reino é um reino para sempre, * vosso poder, de geração em geração. 5. O Senhor é amor fiel em sua palavra, * é santidade em toda obra que ele faz. Ele sustenta todo aquele que vacila * e levanta todo aquele que tombou. Fonte: Abadia da Ressurreição, caderno do Tempo Comum</x:t>
        </x:is>
      </x:c>
    </x:row>
    <x:row r="110" s="29" customFormat="1" ht="24" customHeight="1">
      <x:c r="A110" s="54" t="inlineStr">
        <x:is>
          <x:t xml:space="preserve">Bem-aventurados os que edificam a paz</x:t>
        </x:is>
      </x:c>
      <x:c r="B110" s="54" t="inlineStr">
        <x:is>
          <x:t xml:space="preserve">22º Domingo do Tempo Comum</x:t>
        </x:is>
      </x:c>
      <x:c r="C110" s="54" t="inlineStr">
        <x:is>
          <x:t xml:space="preserve">Abadia da Ressurreição</x:t>
        </x:is>
      </x:c>
      <x:c r="D110" s="54" t="inlineStr">
        <x:is>
          <x:t xml:space="preserve">Mt 5,9–10</x:t>
        </x:is>
      </x:c>
      <x:c r="E110" s="54" t="inlineStr">
        <x:is>
          <x:t xml:space="preserve">Sl 27</x:t>
        </x:is>
      </x:c>
      <x:c r="F110" s="54" t="inlineStr">
        <x:is>
          <x:t xml:space="preserve">Bem-aventurados os que edificam a paz</x:t>
        </x:is>
      </x:c>
      <x:c r="G110" s="54" t="e">
        <x:f>HYPERLINK("https://drive.google.com/file/d/1nAj4VKF8nuc3oYY_iAnA8ZmNSe5FlznW/view","abrir partitura")</x:f>
        <x:v>HYPERLINK is not implemented. linkLocation=https://drive.google.com/file/d/1nAj4VKF8nuc3oYY_iAnA8ZmNSe5FlznW/view, friendlyName=abrir partitura</x:v>
      </x:c>
      <x:c r="H110" s="54" t="inlineStr">
        <x:is>
          <x:t xml:space="preserve">1. A vós eu clamo, ó Senhor, ó meu rochedo, * não fiqueis surdo à minha voz! Se não me ouvirdes, eu terei a triste sorte * dos que descem ao sepulcro! 2. Escutai o meu clamor, a minha súplica, * quando eu grito para vós; quando eu elevo, ó Senhor, as minhas mãos * para o vosso santuário. 3. Bendito seja o Senhor, porque ouviu * o clamor da minha súplica! Minha força e escudo é o Senhor; * meu coração nele confia. 4. Ele ajudou-me e alegrou meu coração; * eu canto em festa o seu louvor. O Senhor é a fortaleza do seu povo * e a salvação do seu Ungido. 5. Salvai o vosso povo e libertai-o; * abençoai a vossa herança! Sede vós o seu pastor e o seu guia * pelos séculos eternos! Fonte: Abadia da Ressurreição, caderno do Tempo Comum</x:t>
        </x:is>
      </x:c>
    </x:row>
    <x:row r="111" s="29" customFormat="1" ht="24" customHeight="1">
      <x:c r="A111" s="54" t="inlineStr">
        <x:is>
          <x:t xml:space="preserve">Eu sou a luz do mundo; quem me segue</x:t>
        </x:is>
      </x:c>
      <x:c r="B111" s="54" t="inlineStr">
        <x:is>
          <x:t xml:space="preserve">23º Domingo do Tempo Comum</x:t>
        </x:is>
      </x:c>
      <x:c r="C111" s="54" t="inlineStr">
        <x:is>
          <x:t xml:space="preserve">Abadia da Ressurreição</x:t>
        </x:is>
      </x:c>
      <x:c r="D111" s="54" t="inlineStr">
        <x:is>
          <x:t xml:space="preserve">Jo 8,12</x:t>
        </x:is>
      </x:c>
      <x:c r="E111" s="54" t="inlineStr">
        <x:is>
          <x:t xml:space="preserve">Sl 26</x:t>
        </x:is>
      </x:c>
      <x:c r="F111" s="54" t="inlineStr">
        <x:is>
          <x:t xml:space="preserve">Eu sou a luz do mundo; quem me segue</x:t>
        </x:is>
      </x:c>
      <x:c r="G111" s="54" t="e">
        <x:f>HYPERLINK("https://drive.google.com/file/d/1pOqQ99hnPmKoqJrAnY6RY1wNjoSjThWn/view","abrir partitura")</x:f>
        <x:v>HYPERLINK is not implemented. linkLocation=https://drive.google.com/file/d/1pOqQ99hnPmKoqJrAnY6RY1wNjoSjThWn/view, friendlyName=abrir partitura</x:v>
      </x:c>
      <x:c r="H111" s="54" t="inlineStr">
        <x:is>
          <x:t xml:space="preserve">1. O Senhor é minha luz e salvação; * de quem eu terei medo? O Senhor é a proteção da minha vida; * perante quem eu tremerei? 2. Ao Senhor eu peço apenas uma coisa, * e é só isto que eu desejo: habitar no santuário do Senhor * por toda a minha vida; 3. saborear a suavidade do Senhor * e contemplá-lo no seu templo. Ó Senhor, ouvi voz do meu apelo * atendei por compaixão! 4. Senhor, é vossa face que eu procuro; * não me escondais a vossa face! Não afasteis em vossa ira o vosso servo, * sois vós o meu auxílio! 5. Sei que a bondade do Senhor eu hei de ver * na terra dos viventes. Espera no Senhor e tem coragem, * Fonte: Abadia da Ressurreição, caderno do Tempo Comum</x:t>
        </x:is>
      </x:c>
    </x:row>
    <x:row r="112" s="29" customFormat="1" ht="24" customHeight="1">
      <x:c r="A112" s="54" t="inlineStr">
        <x:is>
          <x:t xml:space="preserve">Eu sou o bom Pastor, eu conheço as minhas ovelhas</x:t>
        </x:is>
      </x:c>
      <x:c r="B112" s="54" t="inlineStr">
        <x:is>
          <x:t xml:space="preserve">25º Domingo do Tempo Comum</x:t>
        </x:is>
      </x:c>
      <x:c r="C112" s="54" t="inlineStr">
        <x:is>
          <x:t xml:space="preserve">Abadia da Ressurreição</x:t>
        </x:is>
      </x:c>
      <x:c r="D112" s="54" t="inlineStr">
        <x:is>
          <x:t xml:space="preserve">Jo 10,14</x:t>
        </x:is>
      </x:c>
      <x:c r="E112" s="54" t="inlineStr">
        <x:is>
          <x:t xml:space="preserve">Sl 118</x:t>
        </x:is>
      </x:c>
      <x:c r="F112" s="54" t="inlineStr">
        <x:is>
          <x:t xml:space="preserve">Eu sou o bom Pastor, eu conheço as minhas ovelhas</x:t>
        </x:is>
      </x:c>
      <x:c r="G112" s="54" t="e">
        <x:f>HYPERLINK("https://drive.google.com/file/d/1khZ9XZst80XG15WqC8W7uCnAZidi-Qpg/view","abrir partitura")</x:f>
        <x:v>HYPERLINK is not implemented. linkLocation=https://drive.google.com/file/d/1khZ9XZst80XG15WqC8W7uCnAZidi-Qpg/view, friendlyName=abrir partitura</x:v>
      </x:c>
      <x:c r="H112" s="54" t="inlineStr">
        <x:is>
          <x:t xml:space="preserve">1. Feliz o homem sem pecado em seu que na lei do Senhor Deus vai progredindo! Feliz o homem que observa seus preceitos, * e de todo o coração procura a Deus! 2. Que não pratica a maldade em sua vida, * mas vai andando nos caminhos do Senhor. Os vossos mandamentos vós nos destes, * para serem fielmente observados. 3. Oxalá seja bem firme a minha vida * em cumprir vossa vontade e vossa lei! Então não ficarei envergonhado * ao repassar todos os vossos mandamentos. 4. Quero louvar-vos com sincero coração, * pois aprendi as vossas justas decisões. Quero guardar vossa vontade e vossa lei; * Senhor, não me deixeis desamparado! 5. Com meus lábios, ó Senhor, eu enumero * os decretos que ditou a vossa boca. Seguindo vossa lei me rejubilo * muito mais do que em todas as riquezas. 6. Eu quero meditar as vossas ordens, * eu quero contemplar vossos caminhos! Minha alegria é fazer vossa vontade; * eu não posso esquecer vossa palavra. Fonte: Abadia da Ressurreição, caderno do Tempo Comum</x:t>
        </x:is>
      </x:c>
    </x:row>
    <x:row r="113" s="29" customFormat="1" ht="24" customHeight="1">
      <x:c r="A113" s="54" t="inlineStr">
        <x:is>
          <x:t xml:space="preserve">O Filho do Homem veio para dar a sua vida</x:t>
        </x:is>
      </x:c>
      <x:c r="B113" s="54" t="inlineStr">
        <x:is>
          <x:t xml:space="preserve">29º Domingo do Tempo Comum</x:t>
        </x:is>
      </x:c>
      <x:c r="C113" s="54" t="inlineStr">
        <x:is>
          <x:t xml:space="preserve">Abadia da Ressurreição</x:t>
        </x:is>
      </x:c>
      <x:c r="D113" s="54" t="inlineStr">
        <x:is>
          <x:t xml:space="preserve">Mc 10,45</x:t>
        </x:is>
      </x:c>
      <x:c r="E113" s="54" t="inlineStr">
        <x:is>
          <x:t xml:space="preserve">Sl 32</x:t>
        </x:is>
      </x:c>
      <x:c r="F113" s="54" t="inlineStr">
        <x:is>
          <x:t xml:space="preserve">O Filho do Homem veio para dar a sua vida</x:t>
        </x:is>
      </x:c>
      <x:c r="G113" s="54" t="e">
        <x:f>HYPERLINK("https://drive.google.com/file/d/1pc53WI5Jv460XSSTkliNARjiWWUr7Qgq/view","abrir partitura")</x:f>
        <x:v>HYPERLINK is not implemented. linkLocation=https://drive.google.com/file/d/1pc53WI5Jv460XSSTkliNARjiWWUr7Qgq/view, friendlyName=abrir partitura</x:v>
      </x:c>
      <x:c r="H113" s="54" t="inlineStr">
        <x:is>
          <x:t xml:space="preserve">1. Feliz o povo cujo Deus é o Senhor, * e a nação que escolheu por sua herança! Dos altos céus o Senhor olha e observa; * ele se inclina para olhar todos os homens. 2. Ele contempla do lugar onde reside * e vê a todos os que habitam sobre a terra. Ele formou o coração de cada um * e por todos os seus atos se interessa. 3. Um rei não vence pela força do exército, * nem o guerreiro escapará por seu vigor. Não são cavalos que garantem a vitória; * ninguém se salvará por sua força. 4. Mas o Senhor pousa o olhar sobre os que e que confiam esperando em seu amor, para da morte libertar as suas vidas * e alimentá-los quando é tempo de penúria. 5. No Senhor nós esperamos confiantes, * porque ele é nosso auxílio e proteção! Por isso o nosso coração se alegra nele, * seu santo nome é nossa única esperança. 6. Sobre nós venha, Senhor, a vossa graça, * da mesma forma que em vós nós esperamos! Com dois hemistíquios: A + D Fonte: Abadia da Ressurreição, caderno do Tempo Comum</x:t>
        </x:is>
      </x:c>
    </x:row>
    <x:row r="114" s="29" customFormat="1" ht="24" customHeight="1">
      <x:c r="A114" s="54" t="inlineStr">
        <x:is>
          <x:t xml:space="preserve">Como o Pai, que me enviou, é a vida</x:t>
        </x:is>
      </x:c>
      <x:c r="B114" s="54" t="inlineStr">
        <x:is>
          <x:t xml:space="preserve">31º Domingo do Tempo Comum</x:t>
        </x:is>
      </x:c>
      <x:c r="C114" s="54" t="inlineStr">
        <x:is>
          <x:t xml:space="preserve">Abadia da Ressurreição</x:t>
        </x:is>
      </x:c>
      <x:c r="D114" s="54" t="inlineStr">
        <x:is>
          <x:t xml:space="preserve">Jo 6,57</x:t>
        </x:is>
      </x:c>
      <x:c r="E114" s="54" t="inlineStr">
        <x:is>
          <x:t xml:space="preserve">Sl 15</x:t>
        </x:is>
      </x:c>
      <x:c r="F114" s="54" t="inlineStr">
        <x:is>
          <x:t xml:space="preserve">Como o Pai, que me enviou, é a vida</x:t>
        </x:is>
      </x:c>
      <x:c r="G114" s="54" t="e">
        <x:f>HYPERLINK("https://drive.google.com/file/d/1FpLuIxwp18LeNpiGMfEd4FyJvmubU6hq/view","abrir partitura")</x:f>
        <x:v>HYPERLINK is not implemented. linkLocation=https://drive.google.com/file/d/1FpLuIxwp18LeNpiGMfEd4FyJvmubU6hq/view, friendlyName=abrir partitura</x:v>
      </x:c>
      <x:c r="H114" s="54" t="inlineStr">
        <x:is>
          <x:t xml:space="preserve">1. Guardai-me, ó Deus, porque em vós me refugio! † Digo ao Senhor: 'Somente vós sois meu Senhor: * nenhum bem eu posso achar fora de vós!' 2. Deus me inspirou uma admirável afeição* pelos santos que habitam sua terra. 3. Multiplicam, no entanto, suas dores * os que correm para os deuses estrangeiros; seus sacrifícios sanguinários não partilho, * nem seus nomes passarão pelos meus lábios. 4. Ó Senhor, sois minha herança e minha taça, * meu destino está seguro em vossas mãos! Foi demarcada para mim a melhor terra, * e eu exulto de alegria em minha herança! Fonte: Abadia da Ressurreição, caderno do Tempo Comum</x:t>
        </x:is>
      </x:c>
    </x:row>
    <x:row r="115" s="29" customFormat="1" ht="24" customHeight="1">
      <x:c r="A115" s="54" t="inlineStr">
        <x:is>
          <x:t xml:space="preserve">Os discípulos reconheceram o Senhor Jesus</x:t>
        </x:is>
      </x:c>
      <x:c r="B115" s="54" t="inlineStr">
        <x:is>
          <x:t xml:space="preserve">32º Domingo do Tempo Comum</x:t>
        </x:is>
      </x:c>
      <x:c r="C115" s="54" t="inlineStr">
        <x:is>
          <x:t xml:space="preserve">Abadia da Ressurreição</x:t>
        </x:is>
      </x:c>
      <x:c r="D115" s="54" t="inlineStr">
        <x:is>
          <x:t xml:space="preserve">Lc 24,35</x:t>
        </x:is>
      </x:c>
      <x:c r="E115" s="54" t="inlineStr">
        <x:is>
          <x:t xml:space="preserve">Sl 22</x:t>
        </x:is>
      </x:c>
      <x:c r="F115" s="54" t="inlineStr">
        <x:is>
          <x:t xml:space="preserve">Os discípulos reconheceram o Senhor Jesus</x:t>
        </x:is>
      </x:c>
      <x:c r="G115" s="54" t="e">
        <x:f>HYPERLINK("https://drive.google.com/file/d/14aqvW5AKtjGThXbWq6vx0bx1U9cV0zzh/view","abrir partitura")</x:f>
        <x:v>HYPERLINK is not implemented. linkLocation=https://drive.google.com/file/d/14aqvW5AKtjGThXbWq6vx0bx1U9cV0zzh/view, friendlyName=abrir partitura</x:v>
      </x:c>
      <x:c r="H115" s="54" t="inlineStr">
        <x:is>
          <x:t xml:space="preserve">1. O Senhor é o pastor que me conduz; * não me falta coisa alguma. Pelos prados e campinas verdejantes * ele me leva a descansar. 2. Para as águas repousantes me encaminha, * e restaura as minhas forças. Ele me guia no caminho mais seguro, * pela honra do seu nome. 3. Mesmo que eu passe pelo vale tenebroso, * nenhum mal eu temerei; estais comigo com bastão e com cajado; * eles me dão a segurança! 4. Preparais à minha frente uma mesa, * bem à vista do inimigo, e com óleo vós ungis minha cabeça; * o meu cálice transborda. 5. Felicidade e todo bem hão de seguir-me * por toda a minha vida; e, na casa do Senhor, habitarei * pelos tempos infinitos. Fonte: Abadia da Ressurreição, caderno do Tempo Comum</x:t>
        </x:is>
      </x:c>
    </x:row>
    <x:row r="116" s="29" customFormat="1" ht="24" customHeight="1">
      <x:c r="A116" s="54" t="inlineStr">
        <x:is>
          <x:t xml:space="preserve">Em verdade eu vos digo: o que pedirdes</x:t>
        </x:is>
      </x:c>
      <x:c r="B116" s="54" t="inlineStr">
        <x:is>
          <x:t xml:space="preserve">33º Domingo do Tempo Comum</x:t>
        </x:is>
      </x:c>
      <x:c r="C116" s="54" t="inlineStr">
        <x:is>
          <x:t xml:space="preserve">Abadia da Ressurreição</x:t>
        </x:is>
      </x:c>
      <x:c r="D116" s="54" t="inlineStr">
        <x:is>
          <x:t xml:space="preserve">Mc 11,23–24</x:t>
        </x:is>
      </x:c>
      <x:c r="E116" s="54" t="inlineStr">
        <x:is>
          <x:t xml:space="preserve">Sl 72</x:t>
        </x:is>
      </x:c>
      <x:c r="F116" s="54" t="inlineStr">
        <x:is>
          <x:t xml:space="preserve">Em verdade eu vos digo: o que pedirdes</x:t>
        </x:is>
      </x:c>
      <x:c r="G116" s="54" t="e">
        <x:f>HYPERLINK("https://drive.google.com/file/d/17_ecGlIC6M9HFsVO2oMlCk1aWYlvZnCv/view","abrir partitura")</x:f>
        <x:v>HYPERLINK is not implemented. linkLocation=https://drive.google.com/file/d/17_ecGlIC6M9HFsVO2oMlCk1aWYlvZnCv/view, friendlyName=abrir partitura</x:v>
      </x:c>
      <x:c r="H116" s="54" t="inlineStr">
        <x:is>
          <x:t xml:space="preserve">1. Como Deus é tão bondoso para os justos, * para aqueles que têm puro o coração! Mas por pouco os meus pés não resvalaram, * e quase escorregaram os meus passos; 2. Mas agora eu estarei sempre convosco, * porque vós me segurastes pela mão; vosso conselho vai guiar-me e conduzir-me, * para levar-me finalmente à vossa glória! 3. Vosso conselho vai guiar-me e conduzir-me, * para levar-me finalmente à vossa glória! Para mim, o que há no céu fora de vós? * Se estou convosco, nada mais me atrai na terra! 4. = Mesmo que o corpo e o coração se vão gastando, † Deus é o apoio e o fundamento da minh’alma, * é minha parte e minha herança para sempre! Eis que haverão de perecer os que vos deixam, * exterminais os que sem vós se prostituem. Fonte: Abadia da Ressurreição, caderno do Tempo Comum</x:t>
        </x:is>
      </x:c>
    </x:row>
    <x:row r="117" s="29" customFormat="1" ht="24" customHeight="1">
      <x:c r="A117" s="54" t="inlineStr">
        <x:is>
          <x:t xml:space="preserve">Se não vos tornardes iguais a crianças</x:t>
        </x:is>
      </x:c>
      <x:c r="B117" s="54" t="inlineStr">
        <x:is>
          <x:t xml:space="preserve">Santa Teresinha do Menino Jesus</x:t>
        </x:is>
      </x:c>
      <x:c r="C117" s="54" t="inlineStr">
        <x:is>
          <x:t xml:space="preserve">Pe. Weber</x:t>
        </x:is>
      </x:c>
      <x:c r="D117" s="54" t="inlineStr">
        <x:is>
          <x:t xml:space="preserve">Mt 18,3</x:t>
        </x:is>
      </x:c>
      <x:c r="E117" s="54" t="inlineStr">
        <x:is>
          <x:t xml:space="preserve">Sl 17</x:t>
        </x:is>
      </x:c>
      <x:c r="F117" s="54" t="inlineStr">
        <x:is>
          <x:t xml:space="preserve">Se não vos tornardes iguais a crianças</x:t>
        </x:is>
      </x:c>
      <x:c r="G117" s="54" t="e">
        <x:f>HYPERLINK("https://drive.google.com/file/d/1pbDQGUI1U0LYSrQJgSdp1H7WM0p6Roq5/view","abrir partitura")</x:f>
        <x:v>HYPERLINK is not implemented. linkLocation=https://drive.google.com/file/d/1pbDQGUI1U0LYSrQJgSdp1H7WM0p6Roq5/view, friendlyName=abrir partitura</x:v>
      </x:c>
      <x:c r="H117" s="54" t="inlineStr">
        <x:is>
          <x:t xml:space="preserve">S. Paulo Schola Cantorum 2. O Senhor é o refúgio do oprimido, * seu abrigo nos momentos de aflição. / Quem conhece o vosso nome, em vós espera, * porque nunca abandonais quem vos procura. 3. Cantai hinos ao Senhor Deus de Sião, * celebrai seus grandes feitos entre os povos! / Pois não esquece o clamor dos infelizes, * deles se lembra e pede conta do seu sangue. 4. Tende pena e compaixão de mim, Senhor! *Para que eu possa anunciar vossos louvores / junto às portas de Sião, * e exultar por vosso auxílio e salvação! dedicado ao Pe. Álvaro Moreira</x:t>
        </x:is>
      </x:c>
    </x:row>
    <x:row r="118" s="29" customFormat="1" ht="24" customHeight="1">
      <x:c r="A118" s="54" t="inlineStr">
        <x:is>
          <x:t xml:space="preserve">Senhor, mostra-nos o Pai</x:t>
        </x:is>
      </x:c>
      <x:c r="B118" s="54" t="inlineStr">
        <x:is>
          <x:t xml:space="preserve">São Filipe e São Tiago Menor</x:t>
        </x:is>
      </x:c>
      <x:c r="C118" s="54" t="inlineStr">
        <x:is>
          <x:t xml:space="preserve">Pe. Weber</x:t>
        </x:is>
      </x:c>
      <x:c r="D118" s="54" t="inlineStr">
        <x:is>
          <x:t xml:space="preserve">Jo 14,8–9</x:t>
        </x:is>
      </x:c>
      <x:c r="E118" s="54" t="inlineStr">
        <x:is>
          <x:t xml:space="preserve">Sl 18</x:t>
        </x:is>
      </x:c>
      <x:c r="F118" s="54" t="inlineStr">
        <x:is>
          <x:t xml:space="preserve">Senhor, mostra-nos o Pai</x:t>
        </x:is>
      </x:c>
      <x:c r="G118" s="54" t="e">
        <x:f>HYPERLINK("https://drive.google.com/file/d/1xz0vFqKubQuZPYpA4pm-6W40C3uCIEQy/view","abrir partitura")</x:f>
        <x:v>HYPERLINK is not implemented. linkLocation=https://drive.google.com/file/d/1xz0vFqKubQuZPYpA4pm-6W40C3uCIEQy/view, friendlyName=abrir partitura</x:v>
      </x:c>
      <x:c r="H118" s="54" t="inlineStr">
        <x:is>
          <x:t xml:space="preserve">S. Paulo Schola Cantorum –2 Os céus proclamam a glória do Senhor, * e o firmamento, a obra de suas mãos; –3 o dia ao dia transmite esta mensagem, * a noite à noite publica esta notícia. –4 Não são discursos nem frases ou palavras, * nem são vozes que possam ser ouvidas; –5 seu som ressoa e se espalha em toda a terra, * chega aos confins do universo a sua voz. –6 Armou no alto uma tenda para o sol; * ele desponta no céu e se levanta – como um esposo do quarto nupcial, * como um herói exultante em seu caminho. –7 De um extremo do céu põe-se a correr * e vai traçando o seu rastro luminoso, – até que possa chegar ao outro extremo, * e nada pode fugir ao seu calor.</x:t>
        </x:is>
      </x:c>
    </x:row>
    <x:row r="119" s="29" customFormat="1" ht="24" customHeight="1">
      <x:c r="A119" s="54" t="inlineStr">
        <x:is>
          <x:t xml:space="preserve">Santa Maria Madalena</x:t>
        </x:is>
      </x:c>
      <x:c r="B119" s="54" t="inlineStr">
        <x:is>
          <x:t xml:space="preserve">Santa Maria Madalena · comunhão individual</x:t>
        </x:is>
      </x:c>
      <x:c r="C119" s="54" t="inlineStr">
        <x:is>
          <x:t xml:space="preserve">Pe. Weber</x:t>
        </x:is>
      </x:c>
      <x:c r="D119" s="54" t="inlineStr">
        <x:is>
          <x:t xml:space="preserve">Jo 20</x:t>
        </x:is>
      </x:c>
      <x:c r="E119" s="54" t="inlineStr">
        <x:is>
          <x:t xml:space="preserve">Sl 62</x:t>
        </x:is>
      </x:c>
      <x:c r="F119" s="54" t="inlineStr">
        <x:is>
          <x:t xml:space="preserve">Madalena anunciou aos discípulos: Eu vi o Senhor, aleluia</x:t>
        </x:is>
      </x:c>
      <x:c r="G119" s="54" t="e">
        <x:f>HYPERLINK("https://drive.google.com/file/d/1I0pnmvKtGPuxlgnB38Prj_cC5b9Ym2lE/view","abrir partitura")</x:f>
        <x:v>HYPERLINK is not implemented. linkLocation=https://drive.google.com/file/d/1I0pnmvKtGPuxlgnB38Prj_cC5b9Ym2lE/view, friendlyName=abrir partitura</x:v>
      </x:c>
      <x:c r="H119" s="54" t="inlineStr">
        <x:is>
          <x:t xml:space="preserve">S. Paulo Schola Cantorum – Sois vós, ó Senhor, o meu Deus!* Desde a aurora ansioso vos busco! A minh'alma tem sede de vós, como terra sedenta e sem água! – Venho, assim, contemplar-vos no templo,* para ver vossa glória e poder. Vosso amor vale mais do que a vida:* e por isso meus lábios vos louvam. – Quero, pois, vos louvar pela vida,* e elevar para vós minhas mãos! – Cantará a alegria em meus lábios,* ao cantar para vós meu louvor! Penso em vós no meu leito, de noite, nas vigílias suspiro por vós! Para mim fostes sempre um socorro;* de vossas asas à sombra eu exulto!</x:t>
        </x:is>
      </x:c>
    </x:row>
    <x:row r="120" s="29" customFormat="1" ht="24" customHeight="1">
      <x:c r="A120" s="54" t="inlineStr">
        <x:is>
          <x:t xml:space="preserve">É este o meu mandamento</x:t>
        </x:is>
      </x:c>
      <x:c r="B120" s="54" t="inlineStr">
        <x:is>
          <x:t xml:space="preserve">5º Domingo da Páscoa</x:t>
        </x:is>
      </x:c>
      <x:c r="C120" s="54" t="inlineStr">
        <x:is>
          <x:t xml:space="preserve">Pe. Weber</x:t>
        </x:is>
      </x:c>
      <x:c r="D120" s="54" t="inlineStr">
        <x:is>
          <x:t xml:space="preserve">Jo 13,34</x:t>
        </x:is>
      </x:c>
      <x:c r="E120" s="54" t="inlineStr">
        <x:is>
          <x:t xml:space="preserve">Sl 144</x:t>
        </x:is>
      </x:c>
      <x:c r="F120" s="54" t="inlineStr">
        <x:is>
          <x:t xml:space="preserve">É este o meu mandamento</x:t>
        </x:is>
      </x:c>
      <x:c r="G120" s="54" t="e">
        <x:f>HYPERLINK("https://drive.google.com/file/d/1uOpf2I_Nms0vfxINqeIvLcxPCVWhV7XB/view","abrir partitura")</x:f>
        <x:v>HYPERLINK is not implemented. linkLocation=https://drive.google.com/file/d/1uOpf2I_Nms0vfxINqeIvLcxPCVWhV7XB/view, friendlyName=abrir partitura</x:v>
      </x:c>
      <x:c r="H120" s="54" t="inlineStr">
        <x:is>
          <x:t xml:space="preserve">S. Paulo Schola Cantorum É justo o Se nhor em seus ca minhos, * é santo em toda obra queIe le faz. Ele está perto da pes soa que o in voca, * de todo a quele que o in voca le al mente. O Se nhor cumpre os de sejos dos que o temem, * ele es cuta os seus cla mores e os salva. O Senhor guarda todo a quele que o ama, * mas dis persa e exter mina os que são ímpios. Que a minha boca cante a glória do Se nhor * e que ben diga todo ser seu san to nome desde a gora, para sempre e pelos séculos * hei de lou var o vosso nome pa ra sempre. É este o meu mandamento</x:t>
        </x:is>
      </x:c>
    </x:row>
    <x:row r="121" s="29" customFormat="1" ht="24" customHeight="1">
      <x:c r="A121" s="54" t="inlineStr">
        <x:is>
          <x:t xml:space="preserve">Tu me amas, Simão Pedro?</x:t>
        </x:is>
      </x:c>
      <x:c r="B121" s="54" t="inlineStr">
        <x:is>
          <x:t xml:space="preserve">3º Domingo da Páscoa</x:t>
        </x:is>
      </x:c>
      <x:c r="C121" s="54" t="inlineStr">
        <x:is>
          <x:t xml:space="preserve">Pe. Weber</x:t>
        </x:is>
      </x:c>
      <x:c r="D121" s="54" t="inlineStr">
        <x:is>
          <x:t xml:space="preserve">Jo 21,17</x:t>
        </x:is>
      </x:c>
      <x:c r="E121" s="54" t="inlineStr">
        <x:is>
          <x:t xml:space="preserve">Sl 17</x:t>
        </x:is>
      </x:c>
      <x:c r="F121" s="54" t="inlineStr">
        <x:is>
          <x:t xml:space="preserve">Tu me amas, Simão Pedro?</x:t>
        </x:is>
      </x:c>
      <x:c r="G121" s="54" t="e">
        <x:f>HYPERLINK("https://drive.google.com/file/d/1N9Wvbp_9laHbO3Uhxtds8hb2k1IR9bpW/view","abrir partitura")</x:f>
        <x:v>HYPERLINK is not implemented. linkLocation=https://drive.google.com/file/d/1N9Wvbp_9laHbO3Uhxtds8hb2k1IR9bpW/view, friendlyName=abrir partitura</x:v>
      </x:c>
      <x:c r="H121" s="54" t="inlineStr">
        <x:is>
          <x:t xml:space="preserve">S. Paulo Schola Cantorum de seu Templo ele escu tou a minha voz, * e che gou a seus ou vidos o meu grito. Lá do alto ele esten deu a sua mão * e das águas mais pro fundas reti rou–me; liber tou–me do ini migo pode roso * e de ri vais muito mais fortes do que eu. Assal taram–me no dia da afli ção, * mas o Se nhor foi para mim um prote tor; colo cou–me num lu gar bem espa çoso: * o Se nhor me liber tou, por que me ama. Ó Se nhor, fazeis bri lhar a minha lâmpada; * ó meu Deus, ilumi nais as minhas trevas. Junto con vosco eu en frento os ini migos, * com vossa a juda eu trans ponho al tas mon tanhas. Tu me amas, Simão Pedro? III Domingo da Páscoa (C)</x:t>
        </x:is>
      </x:c>
    </x:row>
    <x:row r="122" s="29" customFormat="1" ht="24" customHeight="1">
      <x:c r="A122" s="54" t="inlineStr">
        <x:is>
          <x:t xml:space="preserve">Eu sou a videira</x:t>
        </x:is>
      </x:c>
      <x:c r="B122" s="54" t="inlineStr">
        <x:is>
          <x:t xml:space="preserve">5º Domingo da Páscoa</x:t>
        </x:is>
      </x:c>
      <x:c r="C122" s="54" t="inlineStr">
        <x:is>
          <x:t xml:space="preserve">Pe. Weber</x:t>
        </x:is>
      </x:c>
      <x:c r="D122" s="54" t="inlineStr">
        <x:is>
          <x:t xml:space="preserve">Jo 15,5</x:t>
        </x:is>
      </x:c>
      <x:c r="E122" s="54" t="inlineStr">
        <x:is>
          <x:t xml:space="preserve">Sl 97</x:t>
        </x:is>
      </x:c>
      <x:c r="F122" s="54" t="inlineStr">
        <x:is>
          <x:t xml:space="preserve">Eu sou a videira</x:t>
        </x:is>
      </x:c>
      <x:c r="G122" s="54" t="e">
        <x:f>HYPERLINK("https://drive.google.com/file/d/1XN-vGjp9MiIdMGFA33DmvPASh-Tr6SKc/view","abrir partitura")</x:f>
        <x:v>HYPERLINK is not implemented. linkLocation=https://drive.google.com/file/d/1XN-vGjp9MiIdMGFA33DmvPASh-Tr6SKc/view, friendlyName=abrir partitura</x:v>
      </x:c>
      <x:c r="H122" s="54" t="inlineStr">
        <x:is>
          <x:t xml:space="preserve">S. Paulo Schola Cantorum recor dou o seu a mor sempre fi el * pela casa deIIs ra el. Cantai salmos ao Se nhor ao som da harpa Acla mai, com os cla rins e as trom betas, * ao Se nhor, o nos so Rei! Aplauda o mar com todo o ser que ne le vive, * o mundo in teiro e to da gente! As mon tanhas e os rios ba tam palmas * e e xultem deIa le gria.</x:t>
        </x:is>
      </x:c>
    </x:row>
    <x:row r="123" s="29" customFormat="1" ht="24" customHeight="1">
      <x:c r="A123" s="54" t="inlineStr">
        <x:is>
          <x:t xml:space="preserve">Jesus aparece no meio dos seus</x:t>
        </x:is>
      </x:c>
      <x:c r="B123" s="54" t="inlineStr">
        <x:is>
          <x:t xml:space="preserve">3º Domingo da Páscoa</x:t>
        </x:is>
      </x:c>
      <x:c r="C123" s="54" t="inlineStr">
        <x:is>
          <x:t xml:space="preserve">Pe. Weber</x:t>
        </x:is>
      </x:c>
      <x:c r="D123" s="54" t="inlineStr">
        <x:is>
          <x:t xml:space="preserve">Lc 24,36</x:t>
        </x:is>
      </x:c>
      <x:c r="E123" s="54" t="inlineStr">
        <x:is>
          <x:t xml:space="preserve">Sl 29</x:t>
        </x:is>
      </x:c>
      <x:c r="F123" s="54" t="inlineStr">
        <x:is>
          <x:t xml:space="preserve">Jesus aparece no meio dos seus</x:t>
        </x:is>
      </x:c>
      <x:c r="G123" s="54" t="e">
        <x:f>HYPERLINK("https://drive.google.com/file/d/1UKUimNXhTFgDyM5wD4oR_ozrenJEYEin/view","abrir partitura")</x:f>
        <x:v>HYPERLINK is not implemented. linkLocation=https://drive.google.com/file/d/1UKUimNXhTFgDyM5wD4oR_ozrenJEYEin/view, friendlyName=abrir partitura</x:v>
      </x:c>
      <x:c r="H123" s="54" t="inlineStr">
        <x:is>
          <x:t xml:space="preserve">S. Paulo Schola Cantorum Honra e po der me conce dia a vossa graça, WW WW WW * mas escon destes vossa face e pertur bei-me. Transfor mastes o meu pranto em uma festa, * meus far rapos, em a dornos de ale gria, para minh' alma vos lou var ao som da harpa WW WW WW * e ao in vés de se ca lar, agrade cer-vos. Demos glória a Deus Pai onipo tente e a seu Filho, Jesus Cristo, Senhor nosso + e ao Es pírito que ha bita em nosso peito WW WW WW * pelos séculos dos séculos. A mém. Jesus aparece no meio dos seus III Domingo da Páscoa (B)</x:t>
        </x:is>
      </x:c>
    </x:row>
    <x:row r="124" ht="42" customHeight="1">
      <x:c r="A124" s="66" t="str">
        <x:v>Eu vim para que todos tenham vida</x:v>
      </x:c>
      <x:c r="B124" s="66" t="str">
        <x:v>Comunhão</x:v>
      </x:c>
      <x:c r="C124" s="66" t="str">
        <x:v>Weber · arr. Delphim</x:v>
      </x:c>
      <x:c r="D124" s="66" t="str">
        <x:v>Jo 10,10</x:v>
      </x:c>
      <x:c r="E124" s="66"/>
      <x:c r="F124" s="66" t="str">
        <x:v>Eu vim para que todos tenham vida, que todos tenham vida plenamente!</x:v>
      </x:c>
      <x:c r="G124" s="66" t="str">
        <x:v>https://drive.google.com/file/d/1pCflbx2s9Xsrp1-OACZPzESU935UAFgt/view?usp=drivesdk</x:v>
      </x:c>
      <x:c r="H124" s="66" t="str">
        <x:v>Reconstrói a tua vida em comunhão com teu Senhor! Reconstrói a tua vida em comunhão com teu irmão! Onde está o teu irmão, eu estou presente nele! Eu passei fazendo o bem, eu curei todos os males. Hoje és minha presença junto a todo sofredor: onde sofre o teu irmão, eu estou sofrendo nele. Entreguei a minha vida pela salvação de todos. Reconstrói, protege a vida de indefesos e inocentes: onde morre o teu irmão, eu estou morrendo nele. Vim buscar e vim salvar o que estava já perdido. Busca, salva e reconduz a quem perdeu toda esperança: onde salvas o teu irmão, tu me estás salvando nele. Este pão, meu corpo e vida para a salvação do mundo é presença e alimento nesta santa comunhão: onde está o teu irmão, eu estou também com ele. Salvará a sua vida quem a perde, quem a doa. Eu não deixo perecer nenhum daqueles que são meus: onde salvas o teu irmão, tu me estás salvando nele. Da ovelha desgarrada eu me fiz o Bom Pastor. Reconduz, acolhe e guia a quem de mim se extraviou: onde acolhes teu irmão, tu me acolhes também nele.</x:v>
      </x:c>
    </x:row>
  </x:sheetData>
  <x:pageMargins left="0.7" right="0.7" top="0.75" bottom="0.75" header="0.3" footer="0.3"/>
</x:worksheet>
</file>